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1" i="7"/>
  <c r="M161" s="1"/>
  <c r="K162"/>
  <c r="M162" s="1"/>
  <c r="L118"/>
  <c r="K118"/>
  <c r="L117"/>
  <c r="K117"/>
  <c r="L68"/>
  <c r="K68"/>
  <c r="M68" s="1"/>
  <c r="L75"/>
  <c r="M75" s="1"/>
  <c r="K75"/>
  <c r="L70"/>
  <c r="K70"/>
  <c r="L116"/>
  <c r="K116"/>
  <c r="K160"/>
  <c r="M160" s="1"/>
  <c r="K157"/>
  <c r="M157" s="1"/>
  <c r="K159"/>
  <c r="M159" s="1"/>
  <c r="K158"/>
  <c r="M158" s="1"/>
  <c r="L73"/>
  <c r="K73"/>
  <c r="K156"/>
  <c r="M156" s="1"/>
  <c r="L72"/>
  <c r="K72"/>
  <c r="L115"/>
  <c r="K115"/>
  <c r="M115" s="1"/>
  <c r="L114"/>
  <c r="K114"/>
  <c r="L16"/>
  <c r="K16"/>
  <c r="L13"/>
  <c r="K13"/>
  <c r="M13" s="1"/>
  <c r="L22"/>
  <c r="K22"/>
  <c r="M22" s="1"/>
  <c r="L66"/>
  <c r="K66"/>
  <c r="L69"/>
  <c r="K69"/>
  <c r="M69" s="1"/>
  <c r="L113"/>
  <c r="K113"/>
  <c r="M113" s="1"/>
  <c r="L62"/>
  <c r="K62"/>
  <c r="M62" s="1"/>
  <c r="K155"/>
  <c r="M155" s="1"/>
  <c r="K150"/>
  <c r="M150" s="1"/>
  <c r="K154"/>
  <c r="M154" s="1"/>
  <c r="K152"/>
  <c r="M152" s="1"/>
  <c r="K149"/>
  <c r="M149" s="1"/>
  <c r="L112"/>
  <c r="K112"/>
  <c r="L65"/>
  <c r="K65"/>
  <c r="L18"/>
  <c r="K18"/>
  <c r="L63"/>
  <c r="K63"/>
  <c r="L58"/>
  <c r="K58"/>
  <c r="K153"/>
  <c r="M153" s="1"/>
  <c r="L111"/>
  <c r="K111"/>
  <c r="L110"/>
  <c r="K110"/>
  <c r="K151"/>
  <c r="M151" s="1"/>
  <c r="K148"/>
  <c r="M148" s="1"/>
  <c r="K147"/>
  <c r="M147" s="1"/>
  <c r="K146"/>
  <c r="M146" s="1"/>
  <c r="L106"/>
  <c r="K106"/>
  <c r="M118" l="1"/>
  <c r="M117"/>
  <c r="M116"/>
  <c r="M66"/>
  <c r="M114"/>
  <c r="M70"/>
  <c r="M73"/>
  <c r="M72"/>
  <c r="M16"/>
  <c r="M65"/>
  <c r="M63"/>
  <c r="M58"/>
  <c r="M112"/>
  <c r="M18"/>
  <c r="M110"/>
  <c r="M111"/>
  <c r="M106"/>
  <c r="L108"/>
  <c r="K108"/>
  <c r="L109"/>
  <c r="K109"/>
  <c r="L107"/>
  <c r="K107"/>
  <c r="K145"/>
  <c r="M145" s="1"/>
  <c r="K144"/>
  <c r="M144" s="1"/>
  <c r="L103"/>
  <c r="K104"/>
  <c r="K103"/>
  <c r="K143"/>
  <c r="M143" s="1"/>
  <c r="K142"/>
  <c r="M142" s="1"/>
  <c r="L61"/>
  <c r="K61"/>
  <c r="K135"/>
  <c r="M135" s="1"/>
  <c r="K140"/>
  <c r="M140" s="1"/>
  <c r="K138"/>
  <c r="M138" s="1"/>
  <c r="L20"/>
  <c r="K20"/>
  <c r="L105"/>
  <c r="K105"/>
  <c r="K141"/>
  <c r="M141" s="1"/>
  <c r="L60"/>
  <c r="K60"/>
  <c r="L59"/>
  <c r="K59"/>
  <c r="K139"/>
  <c r="M139" s="1"/>
  <c r="L57"/>
  <c r="K57"/>
  <c r="L102"/>
  <c r="K102"/>
  <c r="L12"/>
  <c r="K12"/>
  <c r="M108" l="1"/>
  <c r="M109"/>
  <c r="M107"/>
  <c r="M61"/>
  <c r="M20"/>
  <c r="M12"/>
  <c r="M57"/>
  <c r="M105"/>
  <c r="M59"/>
  <c r="M60"/>
  <c r="M102"/>
  <c r="L56"/>
  <c r="K56"/>
  <c r="K137"/>
  <c r="M137" s="1"/>
  <c r="L101"/>
  <c r="K101"/>
  <c r="L100"/>
  <c r="K100"/>
  <c r="K136"/>
  <c r="M136" s="1"/>
  <c r="K134"/>
  <c r="M134" s="1"/>
  <c r="K133"/>
  <c r="M133" s="1"/>
  <c r="L55"/>
  <c r="K55"/>
  <c r="L53"/>
  <c r="K53"/>
  <c r="L54"/>
  <c r="K54"/>
  <c r="L21"/>
  <c r="K21"/>
  <c r="L52"/>
  <c r="K52"/>
  <c r="L17"/>
  <c r="K17"/>
  <c r="L14"/>
  <c r="K14"/>
  <c r="K130"/>
  <c r="M130" s="1"/>
  <c r="K132"/>
  <c r="M132" s="1"/>
  <c r="L50"/>
  <c r="K50"/>
  <c r="L44"/>
  <c r="K44"/>
  <c r="K129"/>
  <c r="M129" s="1"/>
  <c r="K131"/>
  <c r="M131" s="1"/>
  <c r="L99"/>
  <c r="K99"/>
  <c r="L98"/>
  <c r="K98"/>
  <c r="L49"/>
  <c r="K49"/>
  <c r="L51"/>
  <c r="K51"/>
  <c r="L48"/>
  <c r="K48"/>
  <c r="L47"/>
  <c r="K47"/>
  <c r="L46"/>
  <c r="K46"/>
  <c r="K128"/>
  <c r="M128" s="1"/>
  <c r="L45"/>
  <c r="K45"/>
  <c r="L94"/>
  <c r="K94"/>
  <c r="L97"/>
  <c r="K97"/>
  <c r="L96"/>
  <c r="K96"/>
  <c r="L38"/>
  <c r="K38"/>
  <c r="L95"/>
  <c r="K95"/>
  <c r="L93"/>
  <c r="K93"/>
  <c r="L92"/>
  <c r="K92"/>
  <c r="L90"/>
  <c r="K90"/>
  <c r="L91"/>
  <c r="K91"/>
  <c r="K127"/>
  <c r="M127" s="1"/>
  <c r="L42"/>
  <c r="K125"/>
  <c r="M125" s="1"/>
  <c r="L87"/>
  <c r="K87"/>
  <c r="L43"/>
  <c r="K43"/>
  <c r="L40"/>
  <c r="K40"/>
  <c r="L41"/>
  <c r="K41"/>
  <c r="L15"/>
  <c r="L19"/>
  <c r="K19"/>
  <c r="M100" l="1"/>
  <c r="M50"/>
  <c r="M52"/>
  <c r="M55"/>
  <c r="M54"/>
  <c r="M53"/>
  <c r="M101"/>
  <c r="M21"/>
  <c r="M56"/>
  <c r="M92"/>
  <c r="M14"/>
  <c r="M44"/>
  <c r="M17"/>
  <c r="M90"/>
  <c r="M38"/>
  <c r="M43"/>
  <c r="M45"/>
  <c r="M48"/>
  <c r="M98"/>
  <c r="M49"/>
  <c r="M99"/>
  <c r="M47"/>
  <c r="M51"/>
  <c r="M46"/>
  <c r="M97"/>
  <c r="M96"/>
  <c r="M94"/>
  <c r="M40"/>
  <c r="M95"/>
  <c r="M91"/>
  <c r="M93"/>
  <c r="M41"/>
  <c r="M19"/>
  <c r="M87"/>
  <c r="L89" l="1"/>
  <c r="K89"/>
  <c r="K126"/>
  <c r="M126" s="1"/>
  <c r="L39"/>
  <c r="K39"/>
  <c r="K42"/>
  <c r="L86"/>
  <c r="K86"/>
  <c r="L88"/>
  <c r="K88"/>
  <c r="M39" l="1"/>
  <c r="M42"/>
  <c r="M89"/>
  <c r="M88"/>
  <c r="M86"/>
  <c r="K124" l="1"/>
  <c r="M124" s="1"/>
  <c r="K15"/>
  <c r="L11"/>
  <c r="K11"/>
  <c r="M15" l="1"/>
  <c r="M11"/>
  <c r="L10" l="1"/>
  <c r="K10"/>
  <c r="M10" l="1"/>
  <c r="K347" l="1"/>
  <c r="L347" s="1"/>
  <c r="M7" l="1"/>
  <c r="F335" l="1"/>
  <c r="K336"/>
  <c r="L336" s="1"/>
  <c r="K327"/>
  <c r="L327" s="1"/>
  <c r="K330"/>
  <c r="L330" s="1"/>
  <c r="K338" l="1"/>
  <c r="L338" s="1"/>
  <c r="F329"/>
  <c r="F328"/>
  <c r="F326"/>
  <c r="K326" s="1"/>
  <c r="L326" s="1"/>
  <c r="F306"/>
  <c r="F258"/>
  <c r="K337" l="1"/>
  <c r="L337" s="1"/>
  <c r="K335"/>
  <c r="L335" s="1"/>
  <c r="K341"/>
  <c r="L341" s="1"/>
  <c r="K342"/>
  <c r="L342" s="1"/>
  <c r="K334"/>
  <c r="L334" s="1"/>
  <c r="K344"/>
  <c r="L344" s="1"/>
  <c r="K340"/>
  <c r="L340" s="1"/>
  <c r="K333" l="1"/>
  <c r="L333" s="1"/>
  <c r="K322"/>
  <c r="L322" s="1"/>
  <c r="K324"/>
  <c r="L324" s="1"/>
  <c r="K321"/>
  <c r="L321" s="1"/>
  <c r="K323"/>
  <c r="L323" s="1"/>
  <c r="K252"/>
  <c r="L252" s="1"/>
  <c r="K305"/>
  <c r="L305" s="1"/>
  <c r="K319"/>
  <c r="L319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0"/>
  <c r="L310" s="1"/>
  <c r="K308"/>
  <c r="L308" s="1"/>
  <c r="K307"/>
  <c r="L307" s="1"/>
  <c r="K306"/>
  <c r="L306" s="1"/>
  <c r="K302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8"/>
  <c r="L278" s="1"/>
  <c r="K276"/>
  <c r="L276" s="1"/>
  <c r="K274"/>
  <c r="L274" s="1"/>
  <c r="K273"/>
  <c r="L273" s="1"/>
  <c r="K272"/>
  <c r="L272" s="1"/>
  <c r="K270"/>
  <c r="L270" s="1"/>
  <c r="K269"/>
  <c r="L269" s="1"/>
  <c r="K268"/>
  <c r="L268" s="1"/>
  <c r="K267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H257"/>
  <c r="K257" s="1"/>
  <c r="L257" s="1"/>
  <c r="K254"/>
  <c r="L254" s="1"/>
  <c r="K253"/>
  <c r="L253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H223"/>
  <c r="K223" s="1"/>
  <c r="L223" s="1"/>
  <c r="F222"/>
  <c r="K222" s="1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D7" i="6"/>
  <c r="K6" i="4"/>
  <c r="K6" i="3"/>
  <c r="L6" i="2"/>
</calcChain>
</file>

<file path=xl/sharedStrings.xml><?xml version="1.0" encoding="utf-8"?>
<sst xmlns="http://schemas.openxmlformats.org/spreadsheetml/2006/main" count="7974" uniqueCount="3925">
  <si>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</si>
  <si>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</si>
  <si>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</si>
  <si>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</si>
  <si>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</si>
  <si>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</si>
  <si>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</si>
  <si>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</si>
  <si>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</si>
  <si>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</si>
  <si>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</si>
  <si>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</si>
  <si>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</si>
  <si>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</si>
  <si>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</si>
  <si>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</si>
  <si>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</si>
  <si>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</si>
  <si>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</si>
  <si>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</si>
  <si>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</si>
  <si>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</si>
  <si>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</si>
  <si>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</si>
  <si>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</si>
  <si>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</si>
  <si>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</si>
  <si>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</si>
  <si>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</si>
  <si>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</si>
  <si>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</si>
  <si>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</si>
  <si>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</si>
  <si>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</si>
  <si>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</si>
  <si>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</si>
  <si>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</si>
  <si>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</si>
  <si>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</si>
  <si>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</si>
  <si>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</si>
  <si>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</si>
  <si>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</si>
  <si>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</si>
  <si>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</si>
  <si>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</si>
  <si>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</si>
  <si>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</si>
  <si>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</si>
  <si>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</si>
  <si>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</si>
  <si>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</si>
  <si>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</si>
  <si>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</si>
  <si>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</si>
  <si>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</si>
  <si>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</si>
  <si>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</si>
  <si>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</si>
  <si>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</si>
  <si>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</si>
  <si>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</si>
  <si>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</si>
  <si>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</si>
  <si>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</si>
  <si>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</si>
  <si>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</si>
  <si>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</si>
  <si>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</si>
  <si>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</si>
  <si>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</si>
  <si>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</si>
  <si>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</si>
  <si>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</si>
  <si>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</si>
  <si>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</si>
  <si>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</si>
  <si>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</si>
  <si>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</si>
  <si>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</si>
  <si>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</si>
  <si>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</si>
  <si>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</si>
  <si>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</si>
  <si>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</si>
  <si>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</si>
  <si>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</si>
  <si>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</si>
  <si>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</si>
  <si>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</si>
  <si>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</si>
  <si>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</si>
  <si>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</si>
  <si>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</si>
  <si>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</si>
  <si>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</si>
  <si>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</si>
  <si>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</si>
  <si>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</si>
  <si>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</si>
  <si>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</si>
  <si>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</si>
  <si>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</si>
  <si>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</si>
  <si>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</si>
  <si>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</si>
  <si>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</si>
  <si>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</si>
  <si>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</si>
  <si>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</si>
  <si>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</si>
  <si>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</si>
  <si>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</si>
  <si>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</si>
  <si>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</si>
  <si>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</si>
  <si>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</si>
  <si>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</si>
  <si>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</si>
  <si>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</si>
  <si>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</si>
  <si>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</si>
  <si>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</si>
  <si>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</si>
  <si>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</si>
  <si>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</si>
  <si>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</si>
  <si>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</si>
  <si>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</si>
  <si>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</si>
  <si>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</si>
  <si>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</si>
  <si>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</si>
  <si>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</si>
  <si>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</si>
  <si>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</si>
  <si>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</si>
  <si>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</si>
  <si>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</si>
  <si>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</si>
  <si>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</si>
  <si>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</si>
  <si>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</si>
  <si>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</si>
  <si>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</si>
  <si>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</si>
  <si>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</si>
  <si>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</si>
  <si>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</si>
  <si>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</si>
  <si>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</si>
  <si>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</si>
  <si>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</si>
  <si>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</si>
  <si>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</si>
  <si>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</si>
  <si>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</si>
  <si>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</si>
  <si>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</si>
  <si>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</si>
  <si>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</si>
  <si>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</si>
  <si>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</si>
  <si>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</si>
  <si>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</si>
  <si>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</si>
  <si>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</si>
  <si>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</si>
  <si>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</si>
  <si>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</si>
  <si>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</si>
  <si>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</si>
  <si>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</si>
  <si>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</si>
  <si>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</si>
  <si>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</si>
  <si>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</si>
  <si>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</si>
  <si>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</si>
  <si>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</si>
  <si>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</si>
  <si>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</si>
  <si>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</si>
  <si>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</si>
  <si>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</si>
  <si>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</si>
  <si>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</si>
  <si>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</si>
  <si>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</si>
  <si>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</si>
  <si>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</si>
  <si>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</si>
  <si>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</si>
  <si>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</si>
  <si>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</si>
  <si>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</si>
  <si>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</si>
  <si>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</si>
  <si>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</si>
  <si>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</si>
  <si>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</si>
  <si>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</si>
  <si>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</si>
  <si>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</si>
  <si>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</si>
  <si>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</si>
  <si>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</si>
  <si>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</si>
  <si>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</si>
  <si>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</si>
  <si>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</si>
  <si>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</si>
  <si>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</si>
  <si>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</si>
  <si>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</si>
  <si>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</si>
  <si>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</si>
  <si>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</si>
  <si>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</si>
  <si>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</si>
  <si>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</si>
  <si>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</si>
  <si>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</si>
  <si>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</si>
  <si>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</si>
  <si>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</si>
  <si>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</si>
  <si>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</si>
  <si>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</si>
  <si>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</si>
  <si>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</si>
  <si>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</si>
  <si>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</si>
  <si>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</si>
  <si>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</si>
  <si>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</si>
  <si>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</si>
  <si>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</si>
  <si>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</si>
  <si>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</si>
  <si>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</si>
  <si>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</si>
  <si>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</si>
  <si>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</si>
  <si>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</si>
  <si>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</si>
  <si>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</si>
  <si>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</si>
  <si>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</si>
  <si>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</si>
  <si>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</si>
  <si>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</si>
  <si>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</si>
  <si>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</si>
  <si>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</si>
  <si>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</si>
  <si>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</si>
  <si>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</si>
  <si>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</si>
  <si>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</si>
  <si>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</si>
  <si>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</si>
  <si>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</si>
  <si>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</si>
  <si>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</si>
  <si>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</si>
  <si>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</si>
  <si>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</si>
  <si>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</si>
  <si>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</si>
  <si>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</si>
  <si>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</si>
  <si>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</si>
  <si>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</si>
  <si>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</si>
  <si>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</si>
  <si>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</si>
  <si>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</si>
  <si>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</si>
  <si>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</si>
  <si>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</si>
  <si>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</si>
  <si>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</si>
  <si>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</si>
  <si>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</si>
  <si>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</si>
  <si>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</si>
  <si>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</si>
  <si>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</si>
  <si>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</si>
  <si>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</si>
  <si>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</si>
  <si>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</si>
  <si>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</si>
  <si>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</si>
  <si>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</si>
  <si>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</si>
  <si>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</si>
  <si>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</si>
  <si>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</si>
  <si>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</si>
  <si>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</si>
  <si>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</si>
  <si>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</si>
  <si>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</si>
  <si>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</si>
  <si>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</si>
  <si>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</si>
  <si>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</si>
  <si>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</si>
  <si>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</si>
  <si>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</si>
  <si>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</si>
  <si>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</si>
  <si>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</si>
  <si>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</si>
  <si>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</si>
  <si>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</si>
  <si>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</si>
  <si>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</si>
  <si>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</si>
  <si>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</si>
  <si>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</si>
  <si>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</si>
  <si>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</si>
  <si>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</si>
  <si>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</si>
  <si>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</si>
  <si>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</si>
  <si>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</si>
  <si>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</si>
  <si>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</si>
  <si>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</si>
  <si>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</si>
  <si>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</si>
  <si>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</si>
  <si>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</si>
  <si>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</si>
  <si>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</si>
  <si>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</si>
  <si>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</si>
  <si>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</si>
  <si>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</si>
  <si>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</si>
  <si>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</si>
  <si>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</si>
  <si>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</si>
  <si>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</si>
  <si>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</si>
  <si>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</si>
  <si>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</si>
  <si>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</si>
  <si>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</si>
  <si>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</si>
  <si>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</si>
  <si>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</si>
  <si>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</si>
  <si>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</si>
  <si>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</si>
  <si>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</si>
  <si>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</si>
  <si>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</si>
  <si>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</si>
  <si>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</si>
  <si>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</si>
  <si>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</si>
  <si>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</si>
  <si>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</si>
  <si>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</si>
  <si>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</si>
  <si>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</si>
  <si>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</si>
  <si>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</si>
  <si>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</si>
  <si>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</si>
  <si>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</si>
  <si>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</si>
  <si>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</si>
  <si>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</si>
  <si>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</si>
  <si>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</si>
  <si>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</si>
  <si>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</si>
  <si>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</si>
  <si>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</si>
  <si>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</si>
  <si>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</si>
  <si>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</si>
  <si>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</si>
  <si>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</si>
  <si>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</si>
  <si>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</si>
  <si>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</si>
  <si>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</si>
  <si>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</si>
  <si>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</si>
  <si>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</si>
  <si>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</si>
  <si>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</si>
  <si>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</si>
  <si>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</si>
  <si>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</si>
  <si>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</si>
  <si>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</si>
  <si>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</si>
  <si>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</si>
  <si>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</si>
  <si>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</si>
  <si>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</si>
  <si>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</si>
  <si>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</si>
  <si>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</si>
  <si>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</si>
  <si>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</si>
  <si>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</si>
  <si>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</si>
  <si>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</si>
  <si>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</si>
  <si>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</si>
  <si>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</si>
  <si>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</si>
  <si>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</si>
  <si>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</si>
  <si>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</si>
  <si>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</si>
  <si>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</si>
  <si>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</si>
  <si>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</si>
  <si>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</si>
  <si>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</si>
  <si>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</si>
  <si>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</si>
  <si>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</si>
  <si>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</si>
  <si>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</si>
  <si>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</si>
  <si>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</si>
  <si>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</si>
  <si>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</si>
  <si>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</si>
  <si>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</si>
  <si>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</si>
  <si>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</si>
  <si>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</si>
  <si>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</si>
  <si>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</si>
  <si>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</si>
  <si>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</si>
  <si>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</si>
  <si>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</si>
  <si>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</si>
  <si>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</si>
  <si>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</si>
  <si>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</si>
  <si>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</si>
  <si>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</si>
  <si>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</si>
  <si>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</si>
  <si>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</si>
  <si>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</si>
  <si>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</si>
  <si>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</si>
  <si>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</si>
  <si>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</si>
  <si>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</si>
  <si>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</si>
  <si>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</si>
  <si>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</si>
  <si>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</si>
  <si>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</si>
  <si>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</si>
  <si>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</si>
  <si>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</si>
  <si>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</si>
  <si>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</si>
  <si>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</si>
  <si>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</si>
  <si>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</si>
  <si>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</si>
  <si>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</si>
  <si>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</si>
  <si>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</si>
  <si>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</si>
  <si>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</si>
  <si>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</si>
  <si>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</si>
  <si>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</si>
  <si>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</si>
  <si>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</si>
  <si>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</si>
  <si>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</si>
  <si>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</si>
  <si>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</si>
  <si>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</si>
  <si>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</si>
  <si>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</si>
  <si>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</si>
  <si>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</si>
  <si>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</si>
  <si>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</si>
  <si>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</si>
  <si>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</si>
  <si>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</si>
  <si>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</si>
  <si>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</si>
  <si>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</si>
  <si>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</si>
  <si>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</si>
  <si>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</si>
  <si>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</si>
  <si>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</si>
  <si>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</si>
  <si>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</si>
  <si>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</si>
  <si>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</si>
  <si>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</si>
  <si>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</si>
  <si>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</si>
  <si>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</si>
  <si>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</si>
  <si>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</si>
  <si>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</si>
  <si>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</si>
  <si>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</si>
  <si>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</si>
  <si>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</si>
  <si>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</si>
  <si>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</si>
  <si>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</si>
  <si>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</si>
  <si>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</si>
  <si>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</si>
  <si>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</si>
  <si>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</si>
  <si>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</si>
  <si>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</si>
  <si>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</si>
  <si>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</si>
  <si>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</si>
  <si>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</si>
  <si>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</si>
  <si>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</si>
  <si>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</si>
  <si>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</si>
  <si>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</si>
  <si>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</si>
  <si>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</si>
  <si>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</si>
  <si>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</si>
  <si>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</si>
  <si>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</si>
  <si>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</si>
  <si>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</si>
  <si>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</si>
  <si>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</si>
  <si>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</si>
  <si>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</si>
  <si>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</si>
  <si>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</si>
  <si>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</si>
  <si>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</si>
  <si>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</si>
  <si>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</si>
  <si>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</si>
  <si>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</si>
  <si>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</si>
  <si>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</si>
  <si>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</si>
  <si>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</si>
  <si>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</si>
  <si>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</si>
  <si>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</si>
  <si>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</si>
  <si>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</si>
  <si>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</si>
  <si>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</si>
  <si>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</si>
  <si>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</si>
  <si>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</si>
  <si>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</si>
  <si>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</si>
  <si>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</si>
  <si>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</si>
  <si>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</si>
  <si>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</si>
  <si>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</si>
  <si>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</si>
  <si>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</si>
  <si>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</si>
  <si>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</si>
  <si>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</si>
  <si>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</si>
  <si>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</si>
  <si>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</si>
  <si>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</si>
  <si>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</si>
  <si>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</si>
  <si>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</si>
  <si>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</si>
  <si>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</si>
  <si>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</si>
  <si>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</si>
  <si>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</si>
  <si>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</si>
  <si>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</si>
  <si>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</si>
  <si>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</si>
  <si>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</si>
  <si>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</si>
  <si>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</si>
  <si>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</si>
  <si>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</si>
  <si>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</si>
  <si>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</si>
  <si>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</si>
  <si>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</si>
  <si>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</si>
  <si>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</si>
  <si>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</si>
  <si>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</si>
  <si>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</si>
  <si>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</si>
  <si>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</si>
  <si>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</si>
  <si>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</si>
  <si>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</si>
  <si>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</si>
  <si>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</si>
  <si>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</si>
  <si>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</si>
  <si>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</si>
  <si>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</si>
  <si>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</si>
  <si>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</si>
  <si>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</si>
  <si>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</si>
  <si>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</si>
  <si>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</si>
  <si>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</si>
  <si>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</si>
  <si>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</si>
  <si>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</si>
  <si>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</si>
  <si>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</si>
  <si>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</si>
  <si>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</si>
  <si>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</si>
  <si>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</si>
  <si>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</si>
  <si>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</si>
  <si>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</si>
  <si>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</si>
  <si>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</si>
  <si>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</si>
  <si>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</si>
  <si>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</si>
  <si>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</si>
  <si>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</si>
  <si>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</si>
  <si>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</si>
  <si>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</si>
  <si>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</si>
  <si>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</si>
  <si>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</si>
  <si>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</si>
  <si>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</si>
  <si>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</si>
  <si>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</si>
  <si>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</si>
  <si>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</si>
  <si>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</si>
  <si>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</si>
  <si>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</si>
  <si>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</si>
  <si>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</si>
  <si>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</si>
  <si>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</si>
  <si>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</si>
  <si>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</si>
  <si>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</si>
  <si>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</si>
  <si>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</si>
  <si>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</si>
  <si>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</si>
  <si>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</si>
  <si>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</si>
  <si>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</si>
  <si>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</si>
  <si>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</si>
  <si>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</si>
  <si>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</si>
  <si>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</si>
  <si>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</si>
  <si>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</si>
  <si>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</si>
  <si>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</si>
  <si>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</si>
  <si>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</si>
  <si>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</si>
  <si>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</si>
  <si>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</si>
  <si>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</si>
  <si>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</si>
  <si>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</si>
  <si>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</si>
  <si>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</si>
  <si>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</si>
  <si>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</si>
  <si>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</si>
  <si>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</si>
  <si>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</si>
  <si>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</si>
  <si>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</si>
  <si>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</si>
  <si>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</si>
  <si>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</si>
  <si>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</si>
  <si>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</si>
  <si>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</si>
  <si>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</si>
  <si>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</si>
  <si>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</si>
  <si>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</si>
  <si>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</si>
  <si>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</si>
  <si>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</si>
  <si>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</si>
  <si>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</si>
  <si>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</si>
  <si>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</si>
  <si>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</si>
  <si>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</si>
  <si>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</si>
  <si>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</si>
  <si>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</si>
  <si>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</si>
  <si>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</si>
  <si>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</si>
  <si>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</si>
  <si>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</si>
  <si>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</si>
  <si>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</si>
  <si>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</si>
  <si>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</si>
  <si>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</si>
  <si>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</si>
  <si>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</si>
  <si>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</si>
  <si>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</si>
  <si>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</si>
  <si>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</si>
  <si>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</si>
  <si>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</si>
  <si>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</si>
  <si>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</si>
  <si>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</si>
  <si>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</si>
  <si>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</si>
  <si>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</si>
  <si>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</si>
  <si>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</si>
  <si>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</si>
  <si>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</si>
  <si>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</si>
  <si>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</si>
  <si>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</si>
  <si>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</si>
  <si>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</si>
  <si>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</si>
  <si>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</si>
  <si>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</si>
  <si>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</si>
  <si>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</si>
  <si>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</si>
  <si>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</si>
  <si>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</si>
  <si>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</si>
  <si>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</si>
  <si>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</si>
  <si>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</si>
  <si>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</si>
  <si>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</si>
  <si>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</si>
  <si>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</si>
  <si>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</si>
  <si>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</si>
  <si>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</si>
  <si>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</si>
  <si>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</si>
  <si>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</si>
  <si>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</si>
  <si>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</si>
  <si>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</si>
  <si>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</si>
  <si>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</si>
  <si>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</si>
  <si>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</si>
  <si>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</si>
  <si>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</si>
  <si>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</si>
  <si>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</si>
  <si>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</si>
  <si>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</si>
  <si>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</si>
  <si>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</si>
  <si>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</si>
  <si>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</si>
  <si>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</si>
  <si>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</si>
  <si>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</si>
  <si>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</si>
  <si>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</si>
  <si>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</si>
  <si>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</si>
  <si>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</si>
  <si>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</si>
  <si>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</si>
  <si>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</si>
  <si>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</si>
  <si>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</si>
  <si>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</si>
  <si>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</si>
  <si>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</si>
  <si>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</si>
  <si>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</si>
  <si>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</si>
  <si>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</si>
  <si>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</si>
  <si>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</si>
  <si>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</si>
  <si>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</si>
  <si>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</si>
  <si>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</si>
  <si>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</si>
  <si>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</si>
  <si>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</si>
  <si>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</si>
  <si>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</si>
  <si>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</si>
  <si>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</si>
  <si>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</si>
  <si>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</si>
  <si>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</si>
  <si>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</si>
  <si>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</si>
  <si>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</si>
  <si>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</si>
  <si>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</si>
  <si>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</si>
  <si>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</si>
  <si>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</si>
  <si>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</si>
  <si>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</si>
  <si>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</si>
  <si>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</si>
  <si>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</si>
  <si>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</si>
  <si>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</si>
  <si>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</si>
  <si>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</si>
  <si>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</si>
  <si>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</si>
  <si>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</si>
  <si>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</si>
  <si>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</si>
  <si>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</si>
  <si>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</si>
  <si>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</si>
  <si>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</si>
  <si>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</si>
  <si>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</si>
  <si>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</si>
  <si>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</si>
  <si>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</si>
  <si>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</si>
  <si>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</si>
  <si>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</si>
  <si>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</si>
  <si>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</si>
  <si>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</si>
  <si>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</si>
  <si>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</si>
  <si>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</si>
  <si>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</si>
  <si>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</si>
  <si>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</si>
  <si>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</si>
  <si>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</si>
  <si>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</si>
  <si>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</si>
  <si>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</si>
  <si>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</si>
  <si>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</si>
  <si>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</si>
  <si>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</si>
  <si>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</si>
  <si>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</si>
  <si>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</si>
  <si>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</si>
  <si>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</si>
  <si>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</si>
  <si>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</si>
  <si>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</si>
  <si>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</si>
  <si>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</si>
  <si>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</si>
  <si>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</si>
  <si>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</si>
  <si>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</si>
  <si>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</si>
  <si>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</si>
  <si>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</si>
  <si>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</si>
  <si>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</si>
  <si>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</si>
  <si>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</si>
  <si>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</si>
  <si>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</si>
  <si>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</si>
  <si>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</si>
  <si>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</si>
  <si>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</si>
  <si>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</si>
  <si>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</si>
  <si>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</si>
  <si>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</si>
  <si>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</si>
  <si>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</si>
  <si>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</si>
  <si>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</si>
  <si>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</si>
  <si>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</si>
  <si>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</si>
  <si>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</si>
  <si>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</si>
  <si>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</si>
  <si>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</si>
  <si>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</si>
  <si>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</si>
  <si>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</si>
  <si>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</si>
  <si>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</si>
  <si>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</si>
  <si>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</si>
  <si>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</si>
  <si>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</si>
  <si>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</si>
  <si>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</si>
  <si>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</si>
  <si>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</si>
  <si>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</si>
  <si>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</si>
  <si>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</si>
  <si>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</si>
  <si>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</si>
  <si>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</si>
  <si>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</si>
  <si>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</si>
  <si>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</si>
  <si>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</si>
  <si>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</si>
  <si>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</si>
  <si>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</si>
  <si>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</si>
  <si>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</si>
  <si>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</si>
  <si>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</si>
  <si>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</si>
  <si>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</si>
  <si>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</si>
  <si>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</si>
  <si>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</si>
  <si>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</si>
  <si>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</si>
  <si>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</si>
  <si>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</si>
  <si>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</si>
  <si>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</si>
  <si>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</si>
  <si>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</si>
  <si>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</si>
  <si>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</si>
  <si>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</si>
  <si>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</si>
  <si>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</si>
  <si>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</si>
  <si>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</si>
  <si>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</si>
  <si>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</si>
  <si>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</si>
  <si>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</si>
  <si>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</si>
  <si>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</si>
  <si>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</si>
  <si>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</si>
  <si>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</si>
  <si>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</si>
  <si>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</si>
  <si>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</si>
  <si>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</si>
  <si>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</si>
  <si>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</si>
  <si>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</si>
  <si>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</si>
  <si>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</si>
  <si>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</si>
  <si>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</si>
  <si>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</si>
  <si>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</si>
  <si>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</si>
  <si>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</si>
  <si>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</si>
  <si>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</si>
  <si>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</si>
  <si>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</si>
  <si>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</si>
  <si>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</si>
  <si>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</si>
  <si>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</si>
  <si>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</si>
  <si>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</si>
  <si>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</si>
  <si>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</si>
  <si>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</si>
  <si>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</si>
  <si>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</si>
  <si>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</si>
  <si>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</si>
  <si>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</si>
  <si>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</si>
  <si>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</si>
  <si>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</si>
  <si>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</si>
  <si>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</si>
  <si>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</si>
  <si>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</si>
  <si>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</si>
  <si>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</si>
  <si>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</si>
  <si>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</si>
  <si>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</si>
  <si>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</si>
  <si>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</si>
  <si>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</si>
  <si>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</si>
  <si>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</si>
  <si>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</si>
  <si>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</si>
  <si>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</si>
  <si>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</si>
  <si>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</si>
  <si>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</si>
  <si>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</si>
  <si>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</si>
  <si>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</si>
  <si>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</si>
  <si>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</si>
  <si>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</si>
  <si>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</si>
  <si>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</si>
  <si>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</si>
  <si>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</si>
  <si>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</si>
  <si>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</si>
  <si>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</si>
  <si>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</si>
  <si>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</si>
  <si>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</si>
  <si>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</si>
  <si>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</si>
  <si>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</si>
  <si>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</si>
  <si>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</si>
  <si>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</si>
  <si>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</si>
  <si>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</si>
  <si>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</si>
  <si>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</si>
  <si>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</si>
  <si>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</si>
  <si>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</si>
  <si>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</si>
  <si>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</si>
  <si>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</si>
  <si>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</si>
  <si>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</si>
  <si>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</si>
  <si>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</si>
  <si>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</si>
  <si>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</si>
  <si>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</si>
  <si>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</si>
  <si>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</si>
  <si>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</si>
  <si>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</si>
  <si>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</si>
  <si>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</si>
  <si>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</si>
  <si>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</si>
  <si>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</si>
  <si>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</si>
  <si>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</si>
  <si>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</si>
  <si>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</si>
  <si>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</si>
  <si>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</si>
  <si>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</si>
  <si>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</si>
  <si>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</si>
  <si>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</si>
  <si>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</si>
  <si>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</si>
  <si>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</si>
  <si>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</si>
  <si>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</si>
  <si>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</si>
  <si>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</si>
  <si>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</si>
  <si>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</si>
  <si>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</si>
  <si>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</si>
  <si>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</si>
  <si>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</si>
  <si>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</si>
  <si>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</si>
  <si>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</si>
  <si>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</si>
  <si>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</si>
  <si>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</si>
  <si>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</si>
  <si>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</si>
  <si>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</si>
  <si>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</si>
  <si>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</si>
  <si>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</si>
  <si>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</si>
  <si>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</si>
  <si>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</si>
  <si>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</si>
  <si>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</si>
  <si>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</si>
  <si>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</si>
  <si>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</si>
  <si>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</si>
  <si>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</si>
  <si>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</si>
  <si>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</si>
  <si>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</si>
  <si>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</si>
  <si>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</si>
  <si>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</si>
  <si>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</si>
  <si>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</si>
  <si>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</si>
  <si>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</si>
  <si>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</si>
  <si>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</si>
  <si>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</si>
  <si>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</si>
  <si>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</si>
  <si>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</si>
  <si>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</si>
  <si>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</si>
  <si>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</si>
  <si>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</si>
  <si>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</si>
  <si>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</si>
  <si>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</si>
  <si>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</si>
  <si>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</si>
  <si>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</si>
  <si>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</si>
  <si>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</si>
  <si>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</si>
  <si>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</si>
  <si>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</si>
  <si>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</si>
  <si>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</si>
  <si>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</si>
  <si>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</si>
  <si>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</si>
  <si>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</si>
  <si>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</si>
  <si>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</si>
  <si>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</si>
  <si>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</si>
  <si>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</si>
  <si>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</si>
  <si>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</si>
  <si>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</si>
  <si>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</si>
  <si>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</si>
  <si>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</si>
  <si>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</si>
  <si>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</si>
  <si>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</si>
  <si>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</si>
  <si>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</si>
  <si>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</si>
  <si>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</si>
  <si>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</si>
  <si>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</si>
  <si>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</si>
  <si>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</si>
  <si>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</si>
  <si>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</si>
  <si>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</si>
  <si>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</si>
  <si>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</si>
  <si>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</si>
  <si>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</si>
  <si>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</si>
  <si>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</si>
  <si>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</si>
  <si>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</si>
  <si>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</si>
  <si>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</si>
  <si>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</si>
  <si>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</si>
  <si>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</si>
  <si>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</si>
  <si>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</si>
  <si>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</si>
  <si>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</si>
  <si>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</si>
  <si>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</si>
  <si>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</si>
  <si>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</si>
  <si>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</si>
  <si>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</si>
  <si>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</si>
  <si>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</si>
  <si>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</si>
  <si>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</si>
  <si>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</si>
  <si>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</si>
  <si>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</si>
  <si>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</si>
  <si>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</si>
  <si>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</si>
  <si>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</si>
  <si>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</si>
  <si>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</si>
  <si>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</si>
  <si>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</si>
  <si>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</si>
  <si>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</si>
  <si>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</si>
  <si>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</si>
  <si>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</si>
  <si>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</si>
  <si>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</si>
  <si>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</si>
  <si>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</si>
  <si>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</si>
  <si>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</si>
  <si>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</si>
  <si>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</si>
  <si>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</si>
  <si>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</si>
  <si>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</si>
  <si>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</si>
  <si>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</si>
  <si>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</si>
  <si>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</si>
  <si>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</si>
  <si>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</si>
  <si>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</si>
  <si>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</si>
  <si>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</si>
  <si>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</si>
  <si>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</si>
  <si>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</si>
  <si>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</si>
  <si>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</si>
  <si>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</si>
  <si>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</si>
  <si>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</si>
  <si>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</si>
  <si>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</si>
  <si>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</si>
  <si>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</si>
  <si>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</si>
  <si>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</si>
  <si>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</si>
  <si>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</si>
  <si>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</si>
  <si>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</si>
  <si>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</si>
  <si>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</si>
  <si>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</si>
  <si>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</si>
  <si>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</si>
  <si>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</si>
  <si>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</si>
  <si>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</si>
  <si>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</si>
  <si>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</si>
  <si>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</si>
  <si>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</si>
  <si>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</si>
  <si>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</si>
  <si>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</si>
  <si>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</si>
  <si>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</si>
  <si>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</si>
  <si>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</si>
  <si>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</si>
  <si>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</si>
  <si>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</si>
  <si>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</si>
  <si>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</si>
  <si>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</si>
  <si>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</si>
  <si>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</si>
  <si>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</si>
  <si>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</si>
  <si>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</si>
  <si>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</si>
  <si>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</si>
  <si>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</si>
  <si>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</si>
  <si>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</si>
  <si>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</si>
  <si>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</si>
  <si>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</si>
  <si>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</si>
  <si>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</si>
  <si>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</si>
  <si>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</si>
  <si>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</si>
  <si>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</si>
  <si>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</si>
  <si>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</si>
  <si>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</si>
  <si>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</si>
  <si>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</si>
  <si>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</si>
  <si>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</si>
  <si>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</si>
  <si>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</si>
  <si>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</si>
  <si>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</si>
  <si>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</si>
  <si>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</si>
  <si>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</si>
  <si>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</si>
  <si>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</si>
  <si>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</si>
  <si>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</si>
  <si>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</si>
  <si>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</si>
  <si>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</si>
  <si>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</si>
  <si>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</si>
  <si>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</si>
  <si>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</si>
  <si>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</si>
  <si>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</si>
  <si>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</si>
  <si>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</si>
  <si>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</si>
  <si>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</si>
  <si>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</si>
  <si>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</si>
  <si>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</si>
  <si>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</si>
  <si>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</si>
  <si>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</si>
  <si>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</si>
  <si>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</si>
  <si>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</si>
  <si>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</si>
  <si>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</si>
  <si>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</si>
  <si>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</si>
  <si>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</si>
  <si>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</si>
  <si>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</si>
  <si>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</si>
  <si>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</si>
  <si>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</si>
  <si>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</si>
  <si>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</si>
  <si>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</si>
  <si>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</si>
  <si>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</si>
  <si>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</si>
  <si>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</si>
  <si>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</si>
  <si>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</si>
  <si>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</si>
  <si>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</si>
  <si>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</si>
  <si>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</si>
  <si>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</si>
  <si>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</si>
  <si>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</si>
  <si>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</si>
  <si>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</si>
  <si>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</si>
  <si>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</si>
  <si>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</si>
  <si>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</si>
  <si>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</si>
  <si>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</si>
  <si>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</si>
  <si>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</si>
  <si>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</si>
  <si>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</si>
  <si>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</si>
  <si>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</si>
  <si>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</si>
  <si>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</si>
  <si>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</si>
  <si>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</si>
  <si>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</si>
  <si>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</si>
  <si>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</si>
  <si>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</si>
  <si>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</si>
  <si>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</si>
  <si>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</si>
  <si>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</si>
  <si>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</si>
  <si>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</si>
  <si>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</si>
  <si>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</si>
  <si>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</si>
  <si>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</si>
  <si>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</si>
  <si>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</si>
  <si>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</si>
  <si>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</si>
  <si>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</si>
  <si>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</si>
  <si>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</si>
  <si>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</si>
  <si>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</si>
  <si>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</si>
  <si>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</si>
  <si>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</si>
  <si>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</si>
  <si>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</si>
  <si>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</si>
  <si>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</si>
  <si>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</si>
  <si>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</si>
  <si>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</si>
  <si>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</si>
  <si>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</si>
  <si>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</si>
  <si>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</si>
  <si>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</si>
  <si>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</si>
  <si>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</si>
  <si>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</si>
  <si>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</si>
  <si>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</si>
  <si>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</si>
  <si>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</si>
  <si>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</si>
  <si>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</si>
  <si>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</si>
  <si>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</si>
  <si>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</si>
  <si>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</si>
  <si>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</si>
  <si>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</si>
  <si>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</si>
  <si>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</si>
  <si>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</si>
  <si>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</si>
  <si>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</si>
  <si>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</si>
  <si>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</si>
  <si>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</si>
  <si>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</si>
  <si>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</si>
  <si>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</si>
  <si>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</si>
  <si>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</si>
  <si>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</si>
  <si>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</si>
  <si>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</si>
  <si>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</si>
  <si>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</si>
  <si>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</si>
  <si>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</si>
  <si>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</si>
  <si>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</si>
  <si>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</si>
  <si>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</si>
  <si>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</si>
  <si>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</si>
  <si>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</si>
  <si>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</si>
  <si>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</si>
  <si>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</si>
  <si>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</si>
  <si>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</si>
  <si>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</si>
  <si>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</si>
  <si>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</si>
  <si>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</si>
  <si>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</si>
  <si>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</si>
  <si>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</si>
  <si>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</si>
  <si>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</si>
  <si>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</si>
  <si>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</si>
  <si>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</si>
  <si>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</si>
  <si>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</si>
  <si>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</si>
  <si>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</si>
  <si>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</si>
  <si>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</si>
  <si>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</si>
  <si>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</si>
  <si>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</si>
  <si>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</si>
  <si>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</si>
  <si>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</si>
  <si>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</si>
  <si>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</si>
  <si>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</si>
  <si>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</si>
  <si>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</si>
  <si>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</si>
  <si>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</si>
  <si>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</si>
  <si>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</si>
  <si>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</si>
  <si>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</si>
  <si>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</si>
  <si>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</si>
  <si>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</si>
  <si>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</si>
  <si>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</si>
  <si>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</si>
  <si>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</si>
  <si>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</si>
  <si>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</si>
  <si>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</si>
  <si>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</si>
  <si>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</si>
  <si>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</si>
  <si>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</si>
  <si>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</si>
  <si>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</si>
  <si>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</si>
  <si>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</si>
  <si>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</si>
  <si>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</si>
  <si>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</si>
  <si>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</si>
  <si>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</si>
  <si>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</si>
  <si>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</si>
  <si>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</si>
  <si>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</si>
  <si>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</si>
  <si>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</si>
  <si>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</si>
  <si>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</si>
  <si>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</si>
  <si>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</si>
  <si>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</si>
  <si>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</si>
  <si>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</si>
  <si>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</si>
  <si>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</si>
  <si>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</si>
  <si>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</si>
  <si>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</si>
  <si>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</si>
  <si>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</si>
  <si>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</si>
  <si>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</si>
  <si>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</si>
  <si>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</si>
  <si>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</si>
  <si>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</si>
  <si>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</si>
  <si>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</si>
  <si>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</si>
  <si>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</si>
  <si>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</si>
  <si>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</si>
  <si>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</si>
  <si>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</si>
  <si>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</si>
  <si>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</si>
  <si>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</si>
  <si>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</si>
  <si>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</si>
  <si>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</si>
  <si>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</si>
  <si>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</si>
  <si>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</si>
  <si>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</si>
  <si>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</si>
  <si>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</si>
  <si>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</si>
  <si>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</si>
  <si>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</si>
  <si>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</si>
  <si>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</si>
  <si>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</si>
  <si>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</si>
  <si>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</si>
  <si>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</si>
  <si>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</si>
  <si>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</si>
  <si>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</si>
  <si>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</si>
  <si>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</si>
  <si>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</si>
  <si>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</si>
  <si>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</si>
  <si>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</si>
  <si>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</si>
  <si>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</si>
  <si>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</si>
  <si>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</si>
  <si>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</si>
  <si>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</si>
  <si>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</si>
  <si>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</si>
  <si>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</si>
  <si>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</si>
  <si>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</si>
  <si>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</si>
  <si>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</si>
  <si>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</si>
  <si>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</si>
  <si>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</si>
  <si>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</si>
  <si>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</si>
  <si>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</si>
  <si>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</si>
  <si>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</si>
  <si>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</si>
  <si>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</si>
  <si>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</si>
  <si>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</si>
  <si>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</si>
  <si>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</si>
  <si>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</si>
  <si>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</si>
  <si>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</si>
  <si>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</si>
  <si>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</si>
  <si>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</si>
  <si>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</si>
  <si>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</si>
  <si>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</si>
  <si>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</si>
  <si>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</si>
  <si>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</si>
  <si>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</si>
  <si>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</si>
  <si>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</si>
  <si>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</si>
  <si>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</si>
  <si>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</si>
  <si>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</si>
  <si>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</si>
  <si>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</si>
  <si>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</si>
  <si>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</si>
  <si>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</si>
  <si>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</si>
  <si>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</si>
  <si>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</si>
  <si>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</si>
  <si>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</si>
  <si>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</si>
  <si>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</si>
  <si>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</si>
  <si>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</si>
  <si>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</si>
  <si>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</si>
  <si>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</si>
  <si>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</si>
  <si>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</si>
  <si>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</si>
  <si>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</si>
  <si>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</si>
  <si>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</si>
  <si>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</si>
  <si>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</si>
  <si>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</si>
  <si>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</si>
  <si>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</si>
  <si>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</si>
  <si>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</si>
  <si>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</si>
  <si>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</si>
  <si>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</si>
  <si>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</si>
  <si>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</si>
  <si>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</si>
  <si>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</si>
  <si>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</si>
  <si>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</si>
  <si>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</si>
  <si>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</si>
  <si>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</si>
  <si>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</si>
  <si>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</si>
  <si>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</si>
  <si>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</si>
  <si>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</si>
  <si>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</si>
  <si>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</si>
  <si>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</si>
  <si>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</si>
  <si>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</si>
  <si>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</si>
  <si>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</si>
  <si>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</si>
  <si>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</si>
  <si>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</si>
  <si>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</si>
  <si>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</si>
  <si>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</si>
  <si>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</si>
  <si>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</si>
  <si>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</si>
  <si>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</si>
  <si>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</si>
  <si>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</si>
  <si>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</si>
  <si>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</si>
  <si>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</si>
  <si>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</si>
  <si>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</si>
  <si>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</si>
  <si>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</si>
  <si>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</si>
  <si>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</si>
  <si>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</si>
  <si>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</si>
  <si>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</si>
  <si>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</si>
  <si>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</si>
  <si>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</si>
  <si>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</si>
  <si>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</si>
  <si>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</si>
  <si>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</si>
  <si>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</si>
  <si>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</si>
  <si>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</si>
  <si>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</si>
  <si>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</si>
  <si>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</si>
  <si>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</si>
  <si>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</si>
  <si>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</si>
  <si>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</si>
  <si>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</si>
  <si>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</si>
  <si>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</si>
  <si>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</si>
  <si>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</si>
  <si>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</si>
  <si>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</si>
  <si>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</si>
  <si>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</si>
  <si>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</si>
  <si>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</si>
  <si>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</si>
  <si>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</si>
  <si>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</si>
  <si>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</si>
  <si>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</si>
  <si>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</si>
  <si>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</si>
  <si>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</si>
  <si>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</si>
  <si>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</si>
  <si>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</si>
  <si>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</si>
  <si>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</si>
  <si>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</si>
  <si>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</si>
  <si>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</si>
  <si>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</si>
  <si>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</si>
  <si>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</si>
  <si>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</si>
  <si>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</si>
  <si>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</si>
  <si>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</si>
  <si>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</si>
  <si>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</si>
  <si>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</si>
  <si>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</si>
  <si>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</si>
  <si>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</si>
  <si>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</si>
  <si>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</si>
  <si>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</si>
  <si>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</si>
  <si>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</si>
  <si>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</si>
  <si>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</si>
  <si>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</si>
  <si>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</si>
  <si>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</si>
  <si>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</si>
  <si>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</si>
  <si>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</si>
  <si>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</si>
  <si>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</si>
  <si>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</si>
  <si>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</si>
  <si>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</si>
  <si>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</si>
  <si>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</si>
  <si>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</si>
  <si>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</si>
  <si>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</si>
  <si>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</si>
  <si>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</si>
  <si>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</si>
  <si>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</si>
  <si>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</si>
  <si>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</si>
  <si>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</si>
  <si>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</si>
  <si>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</si>
  <si>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</si>
  <si>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</si>
  <si>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</si>
  <si>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</si>
  <si>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</si>
  <si>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</si>
  <si>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</si>
  <si>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</si>
  <si>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</si>
  <si>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</si>
  <si>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</si>
  <si>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</si>
  <si>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</si>
  <si>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</si>
  <si>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</si>
  <si>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</si>
  <si>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</si>
  <si>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</si>
  <si>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</si>
  <si>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</si>
  <si>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</si>
  <si>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</si>
  <si>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</si>
  <si>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</si>
  <si>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</si>
  <si>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</si>
  <si>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</si>
  <si>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</si>
  <si>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</si>
  <si>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</si>
  <si>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</si>
  <si>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</si>
  <si>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</si>
  <si>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</si>
  <si>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</si>
  <si>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</si>
  <si>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</si>
  <si>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</si>
  <si>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</si>
  <si>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</si>
  <si>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</si>
  <si>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</si>
  <si>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</si>
  <si>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</si>
  <si>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</si>
  <si>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</si>
  <si>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</si>
  <si>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</si>
  <si>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</si>
  <si>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</si>
  <si>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</si>
  <si>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</si>
  <si>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</si>
  <si>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</si>
  <si>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</si>
  <si>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</si>
  <si>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</si>
  <si>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</si>
  <si>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</si>
  <si>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</si>
  <si>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</si>
  <si>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</si>
  <si>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</si>
  <si>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</si>
  <si>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</si>
  <si>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</si>
  <si>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</si>
  <si>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</si>
  <si>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</si>
  <si>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</si>
  <si>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</si>
  <si>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</si>
  <si>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</si>
  <si>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</si>
  <si>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</si>
  <si>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</si>
  <si>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</si>
  <si>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</si>
  <si>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</si>
  <si>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</si>
  <si>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</si>
  <si>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</si>
  <si>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</si>
  <si>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</si>
  <si>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</si>
  <si>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</si>
  <si>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</si>
  <si>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</si>
  <si>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</si>
  <si>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</si>
  <si>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</si>
  <si>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</si>
  <si>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</si>
  <si>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</si>
  <si>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</si>
  <si>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</si>
  <si>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</si>
  <si>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</si>
  <si>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</si>
  <si>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</si>
  <si>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</si>
  <si>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</si>
  <si>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</si>
  <si>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</si>
  <si>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</si>
  <si>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</si>
  <si>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</si>
  <si>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</si>
  <si>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</si>
  <si>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</si>
  <si>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</si>
  <si>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</si>
  <si>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</si>
  <si>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</si>
  <si>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</si>
  <si>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</si>
  <si>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</si>
  <si>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</si>
  <si>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</si>
  <si>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</si>
  <si>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</si>
  <si>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</si>
  <si>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</si>
  <si>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</si>
  <si>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</si>
  <si>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</si>
  <si>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</si>
  <si>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</si>
  <si>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</si>
  <si>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</si>
  <si>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</si>
  <si>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</si>
  <si>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</si>
  <si>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</si>
  <si>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</si>
  <si>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</si>
  <si>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</si>
  <si>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</si>
  <si>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</si>
  <si>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</si>
  <si>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</si>
  <si>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</si>
  <si>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</si>
  <si>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</si>
  <si>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</si>
  <si>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</si>
  <si>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</si>
  <si>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</si>
  <si>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</si>
  <si>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</si>
  <si>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</si>
  <si>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</si>
  <si>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</si>
  <si>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</si>
  <si>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</si>
  <si>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</si>
  <si>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</si>
  <si>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</si>
  <si>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</si>
  <si>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</si>
  <si>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</si>
  <si>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</si>
  <si>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</si>
  <si>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</si>
  <si>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</si>
  <si>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</si>
  <si>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</si>
  <si>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</si>
  <si>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</si>
  <si>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</si>
  <si>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</si>
  <si>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</si>
  <si>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</si>
  <si>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</si>
  <si>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</si>
  <si>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</si>
  <si>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</si>
  <si>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</si>
  <si>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</si>
  <si>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</si>
  <si>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</si>
  <si>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</si>
  <si>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</si>
  <si>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</si>
  <si>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</si>
  <si>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</si>
  <si>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</si>
  <si>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</si>
  <si>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</si>
  <si>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</si>
  <si>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</si>
  <si>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</si>
  <si>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</si>
  <si>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</si>
  <si>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</si>
  <si>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</si>
  <si>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</si>
  <si>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</si>
  <si>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</si>
  <si>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</si>
  <si>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</si>
  <si>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</si>
  <si>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</si>
  <si>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</si>
  <si>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</si>
  <si>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</si>
  <si>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</si>
  <si>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</si>
  <si>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</si>
  <si>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</si>
  <si>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</si>
  <si>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</si>
  <si>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</si>
  <si>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</si>
  <si>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</si>
  <si>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</si>
  <si>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</si>
  <si>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</si>
  <si>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</si>
  <si>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</si>
  <si>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</si>
  <si>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</si>
  <si>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</si>
  <si>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</si>
  <si>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</si>
  <si>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</si>
  <si>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</si>
  <si>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</si>
  <si>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</si>
  <si>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</si>
  <si>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</si>
  <si>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</si>
  <si>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</si>
  <si>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</si>
  <si>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</si>
  <si>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</si>
  <si>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</si>
  <si>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</si>
  <si>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</si>
  <si>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</si>
  <si>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</si>
  <si>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</si>
  <si>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</si>
  <si>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</si>
  <si>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</si>
  <si>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</si>
  <si>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</si>
  <si>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</si>
  <si>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</si>
  <si>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</si>
  <si>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</si>
  <si>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</si>
  <si>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</si>
  <si>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</si>
  <si>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</si>
  <si>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</si>
  <si>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</si>
  <si>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</si>
  <si>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</si>
  <si>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</si>
  <si>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</si>
  <si>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</si>
  <si>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</si>
  <si>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</si>
  <si>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</si>
  <si>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</si>
  <si>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</si>
  <si>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</si>
  <si>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</si>
  <si>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</si>
  <si>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</si>
  <si>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</si>
  <si>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</si>
  <si>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</si>
  <si>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</si>
  <si>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</si>
  <si>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</si>
  <si>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</si>
  <si>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</si>
  <si>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</si>
  <si>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</si>
  <si>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</si>
  <si>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</si>
  <si>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</si>
  <si>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</si>
  <si>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</si>
  <si>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</si>
  <si>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</si>
  <si>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</si>
  <si>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</si>
  <si>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</si>
  <si>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</si>
  <si>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</si>
  <si>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</si>
  <si>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</si>
  <si>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</si>
  <si>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</si>
  <si>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</si>
  <si>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</si>
  <si>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</si>
  <si>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</si>
  <si>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</si>
  <si>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</si>
  <si>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</si>
  <si>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</si>
  <si>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</si>
  <si>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</si>
  <si>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</si>
  <si>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</si>
  <si>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</si>
  <si>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</si>
  <si>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</si>
  <si>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</si>
  <si>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</si>
  <si>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</si>
  <si>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</si>
  <si>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</si>
  <si>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</si>
  <si>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</si>
  <si>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</si>
  <si>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</si>
  <si>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</si>
  <si>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</si>
  <si>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</si>
  <si>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</si>
  <si>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</si>
  <si>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</si>
  <si>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</si>
  <si>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</si>
  <si>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</si>
  <si>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</si>
  <si>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</si>
  <si>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</si>
  <si>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</si>
  <si>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</si>
  <si>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</si>
  <si>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</si>
  <si>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</si>
  <si>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</si>
  <si>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</si>
  <si>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</si>
  <si>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</si>
  <si>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</si>
  <si>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</si>
  <si>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</si>
  <si>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</si>
  <si>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</si>
  <si>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</si>
  <si>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</si>
  <si>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</si>
  <si>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</si>
  <si>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</si>
  <si>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</si>
  <si>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</si>
  <si>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</si>
  <si>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</si>
  <si>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</si>
  <si>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</si>
  <si>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</si>
  <si>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</si>
  <si>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</si>
  <si>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</si>
  <si>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</si>
  <si>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</si>
  <si>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</si>
  <si>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</si>
  <si>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</si>
  <si>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</si>
  <si>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</si>
  <si>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</si>
  <si>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</si>
  <si>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</si>
  <si>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</si>
  <si>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</si>
  <si>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</si>
  <si>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</si>
  <si>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</si>
  <si>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</si>
  <si>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</si>
  <si>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</si>
  <si>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</si>
  <si>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</si>
  <si>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</si>
  <si>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</si>
  <si>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</si>
  <si>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</si>
  <si>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</si>
  <si>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</si>
  <si>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</si>
  <si>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</si>
  <si>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</si>
  <si>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</si>
  <si>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</si>
  <si>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</si>
  <si>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</si>
  <si>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</si>
  <si>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</si>
  <si>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</si>
  <si>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</si>
  <si>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</si>
  <si>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</si>
  <si>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</si>
  <si>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</si>
  <si>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</si>
  <si>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</si>
  <si>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</si>
  <si>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</si>
  <si>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</si>
  <si>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</si>
  <si>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</si>
  <si>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</si>
  <si>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</si>
  <si>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</si>
  <si>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</si>
  <si>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</si>
  <si>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</si>
  <si>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</si>
  <si>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</si>
  <si>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</si>
  <si>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</si>
  <si>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</si>
  <si>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</si>
  <si>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</si>
  <si>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</si>
  <si>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</si>
  <si>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</si>
  <si>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</si>
  <si>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</si>
  <si>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</si>
  <si>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</si>
  <si>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</si>
  <si>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</si>
  <si>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</si>
  <si>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</si>
  <si>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</si>
  <si>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</si>
  <si>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</si>
  <si>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</si>
  <si>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</si>
  <si>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</si>
  <si>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</si>
  <si>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</si>
  <si>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</si>
  <si>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</si>
  <si>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</si>
  <si>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</si>
  <si>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</si>
  <si>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</si>
  <si>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</si>
  <si>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</si>
  <si>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</si>
  <si>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</si>
  <si>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</si>
  <si>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</si>
  <si>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</si>
  <si>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</si>
  <si>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</si>
  <si>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</si>
  <si>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</si>
  <si>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</si>
  <si>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</si>
  <si>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</si>
  <si>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</si>
  <si>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</si>
  <si>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</si>
  <si>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</si>
  <si>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</si>
  <si>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</si>
  <si>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</si>
  <si>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</si>
  <si>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</si>
  <si>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</si>
  <si>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</si>
  <si>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</si>
  <si>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</si>
  <si>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</si>
  <si>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</si>
  <si>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</si>
  <si>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</si>
  <si>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</si>
  <si>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</si>
  <si>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</si>
  <si>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</si>
  <si>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</si>
  <si>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</si>
  <si>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</si>
  <si>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</si>
  <si>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</si>
  <si>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</si>
  <si>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</si>
  <si>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</si>
  <si>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</si>
  <si>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</si>
  <si>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</si>
  <si>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</si>
  <si>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</si>
  <si>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</si>
  <si>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</si>
  <si>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</si>
  <si>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</si>
  <si>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</si>
  <si>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</si>
  <si>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</si>
  <si>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</si>
  <si>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</si>
  <si>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</si>
  <si>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</si>
  <si>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</si>
  <si>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</si>
  <si>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</si>
  <si>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</si>
  <si>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</si>
  <si>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</si>
  <si>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</si>
  <si>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</si>
  <si>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</si>
  <si>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</si>
  <si>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</si>
  <si>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</si>
  <si>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</si>
  <si>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</si>
  <si>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</si>
  <si>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</si>
  <si>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</si>
  <si>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</si>
  <si>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</si>
  <si>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</si>
  <si>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</si>
  <si>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</si>
  <si>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</si>
  <si>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</si>
  <si>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</si>
  <si>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</si>
  <si>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</si>
  <si>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</si>
  <si>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</si>
  <si>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</si>
  <si>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</si>
  <si>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</si>
  <si>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</si>
  <si>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</si>
  <si>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</si>
  <si>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</si>
  <si>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</si>
  <si>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</si>
  <si>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</si>
  <si>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</si>
  <si>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</si>
  <si>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</si>
  <si>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</si>
  <si>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</si>
  <si>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</si>
  <si>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</si>
  <si>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</si>
  <si>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</si>
  <si>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</si>
  <si>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</si>
  <si>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</si>
  <si>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</si>
  <si>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</si>
  <si>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</si>
  <si>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</si>
  <si>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</si>
  <si>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</si>
  <si>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</si>
  <si>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</si>
  <si>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</si>
  <si>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</si>
  <si>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</si>
  <si>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</si>
  <si>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</si>
  <si>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</si>
  <si>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</si>
  <si>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</si>
  <si>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</si>
  <si>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</si>
  <si>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</si>
  <si>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</si>
  <si>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</si>
  <si>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</si>
  <si>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</si>
  <si>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</si>
  <si>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</si>
  <si>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</si>
  <si>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</si>
  <si>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</si>
  <si>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</si>
  <si>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</si>
  <si>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</si>
  <si>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</si>
  <si>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</si>
  <si>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</si>
  <si>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</si>
  <si>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</si>
  <si>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</si>
  <si>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</si>
  <si>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</si>
  <si>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</si>
  <si>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</si>
  <si>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</si>
  <si>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</si>
  <si>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</si>
  <si>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</si>
  <si>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</si>
  <si>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</si>
  <si>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</si>
  <si>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</si>
  <si>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</si>
  <si>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</si>
  <si>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</si>
  <si>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</si>
  <si>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</si>
  <si>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</si>
  <si>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</si>
  <si>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</si>
  <si>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</si>
  <si>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</si>
  <si>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</si>
  <si>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</si>
  <si>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</si>
  <si>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</si>
  <si>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</si>
  <si>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</si>
  <si>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</si>
  <si>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</si>
  <si>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</si>
  <si>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</si>
  <si>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</si>
  <si>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</si>
  <si>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</si>
  <si>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</si>
  <si>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</si>
  <si>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</si>
  <si>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</si>
  <si>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</si>
  <si>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</si>
  <si>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</si>
  <si>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</si>
  <si>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</si>
  <si>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</si>
  <si>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</si>
  <si>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</si>
  <si>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</si>
  <si>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</si>
  <si>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</si>
  <si>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</si>
  <si>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</si>
  <si>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</si>
  <si>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</si>
  <si>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</si>
  <si>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</si>
  <si>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</si>
  <si>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</si>
  <si>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</si>
  <si>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</si>
  <si>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</si>
  <si>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</si>
  <si>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</si>
  <si>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</si>
  <si>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</si>
  <si>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</si>
  <si>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</si>
  <si>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</si>
  <si>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</si>
  <si>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</si>
  <si>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</si>
  <si>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</si>
  <si>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</si>
  <si>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</si>
  <si>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</si>
  <si>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</si>
  <si>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</si>
  <si>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</si>
  <si>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</si>
  <si>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</si>
  <si>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</si>
  <si>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</si>
  <si>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</si>
  <si>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</si>
  <si>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</si>
  <si>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</si>
  <si>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</si>
  <si>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</si>
  <si>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</si>
  <si>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</si>
  <si>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</si>
  <si>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</si>
  <si>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</si>
  <si>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</si>
  <si>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</si>
  <si>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</si>
  <si>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</si>
  <si>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</si>
  <si>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</si>
  <si>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</si>
  <si>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</si>
  <si>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</si>
  <si>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</si>
  <si>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</si>
  <si>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</si>
  <si>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</si>
  <si>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</si>
  <si>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</si>
  <si>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</si>
  <si>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</si>
  <si>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</si>
  <si>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</si>
  <si>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</si>
  <si>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</si>
  <si>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</si>
  <si>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</si>
  <si>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</si>
  <si>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</si>
  <si>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</si>
  <si>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</si>
  <si>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</si>
  <si>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</si>
  <si>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</si>
  <si>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</si>
  <si>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</si>
  <si>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</si>
  <si>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</si>
  <si>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</si>
  <si>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</si>
  <si>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</si>
  <si>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</si>
  <si>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</si>
  <si>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</si>
  <si>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</si>
  <si>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</si>
  <si>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</si>
  <si>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</si>
  <si>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</si>
  <si>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</si>
  <si>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</si>
  <si>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</si>
  <si>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</si>
  <si>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</si>
  <si>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</si>
  <si>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</si>
  <si>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</si>
  <si>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</si>
  <si>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</si>
  <si>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</si>
  <si>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</si>
  <si>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</si>
  <si>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</si>
  <si>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</si>
  <si>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</si>
  <si>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</si>
  <si>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</si>
  <si>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</si>
  <si>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</si>
  <si>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</si>
  <si>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</si>
  <si>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</si>
  <si>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</si>
  <si>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</si>
  <si>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</si>
  <si>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</si>
  <si>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</si>
  <si>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</si>
  <si>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</si>
  <si>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</si>
  <si>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</si>
  <si>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</si>
  <si>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</si>
  <si>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</si>
  <si>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</si>
  <si>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</si>
  <si>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</si>
  <si>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</si>
  <si>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</si>
  <si>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</si>
  <si>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</si>
  <si>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</si>
  <si>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</si>
  <si>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</si>
  <si>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</si>
  <si>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</si>
  <si>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</si>
  <si>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</si>
  <si>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</si>
  <si>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</si>
  <si>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</si>
  <si>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</si>
  <si>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</si>
  <si>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</si>
  <si>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</si>
  <si>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</si>
  <si>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</si>
  <si>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</si>
  <si>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</si>
  <si>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</si>
  <si>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</si>
  <si>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</si>
  <si>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</si>
  <si>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</si>
  <si>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</si>
  <si>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</si>
  <si>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</si>
  <si>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</si>
  <si>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</si>
  <si>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</si>
  <si>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</si>
  <si>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</si>
  <si>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</si>
  <si>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</si>
  <si>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</si>
  <si>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</si>
  <si>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</si>
  <si>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</si>
  <si>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</si>
  <si>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</si>
  <si>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</si>
  <si>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</si>
  <si>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</si>
  <si>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</si>
  <si>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</si>
  <si>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</si>
  <si>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</si>
  <si>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</si>
  <si>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</si>
  <si>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</si>
  <si>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</si>
  <si>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</si>
  <si>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</si>
  <si>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</si>
  <si>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</si>
  <si>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</si>
  <si>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</si>
  <si>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</si>
  <si>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</si>
  <si>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</si>
  <si>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</si>
  <si>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</si>
  <si>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</si>
  <si>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</si>
  <si>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</si>
  <si>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</si>
  <si>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</si>
  <si>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</si>
  <si>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</si>
  <si>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</si>
  <si>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</si>
  <si>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</si>
  <si>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</si>
  <si>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</si>
  <si>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</si>
  <si>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</si>
  <si>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</si>
  <si>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</si>
  <si>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</si>
  <si>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</si>
  <si>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</si>
  <si>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</si>
  <si>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</si>
  <si>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</si>
  <si>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</si>
  <si>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</si>
  <si>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</si>
  <si>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</si>
  <si>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</si>
  <si>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</si>
  <si>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</si>
  <si>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</si>
  <si>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</si>
  <si>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</si>
  <si>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</si>
  <si>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</si>
  <si>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</si>
  <si>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</si>
  <si>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</si>
  <si>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</si>
  <si>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</si>
  <si>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</si>
  <si>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</si>
  <si>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</si>
  <si>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</si>
  <si>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</si>
  <si>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</si>
  <si>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</si>
  <si>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</si>
  <si>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</si>
  <si>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</si>
  <si>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</si>
  <si>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</si>
  <si>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</si>
  <si>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</si>
  <si>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</si>
  <si>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</si>
  <si>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</si>
  <si>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</si>
  <si>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</si>
  <si>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</si>
  <si>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</si>
  <si>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</si>
  <si>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</si>
  <si>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</si>
  <si>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</si>
  <si>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</si>
  <si>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</si>
  <si>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</si>
  <si>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</si>
  <si>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</si>
  <si>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</si>
  <si>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</si>
  <si>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</si>
  <si>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</si>
  <si>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</si>
  <si>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</si>
  <si>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</si>
  <si>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</si>
  <si>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</si>
  <si>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</si>
  <si>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</si>
  <si>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</si>
  <si>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</si>
  <si>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</si>
  <si>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</si>
  <si>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</si>
  <si>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</si>
  <si>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</si>
  <si>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</si>
  <si>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</si>
  <si>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</si>
  <si>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</si>
  <si>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</si>
  <si>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</si>
  <si>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</si>
  <si>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</si>
  <si>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</si>
  <si>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</si>
  <si>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</si>
  <si>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</si>
  <si>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</si>
  <si>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</si>
  <si>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</si>
  <si>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</si>
  <si>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</si>
  <si>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</si>
  <si>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</si>
  <si>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</si>
  <si>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</si>
  <si>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</si>
  <si>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</si>
  <si>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</si>
  <si>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</si>
  <si>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</si>
  <si>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</si>
  <si>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</si>
  <si>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</si>
  <si>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</si>
  <si>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</si>
  <si>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</si>
  <si>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</si>
  <si>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</si>
  <si>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</si>
  <si>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</si>
  <si>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</si>
  <si>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</si>
  <si>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</si>
  <si>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</si>
  <si>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</si>
  <si>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</si>
  <si>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</si>
  <si>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</si>
  <si>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</si>
  <si>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</si>
  <si>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</si>
  <si>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</si>
  <si>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</si>
  <si>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</si>
  <si>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</si>
  <si>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</si>
  <si>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</si>
  <si>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</si>
  <si>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</si>
  <si>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</si>
  <si>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</si>
  <si>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</si>
  <si>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</si>
  <si>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</si>
  <si>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</si>
  <si>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</si>
  <si>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</si>
  <si>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</si>
  <si>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</si>
  <si>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</si>
  <si>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</si>
  <si>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</si>
  <si>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</si>
  <si>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</si>
  <si>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</si>
  <si>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</si>
  <si>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</si>
  <si>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</si>
  <si>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</si>
  <si>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</si>
  <si>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</si>
  <si>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</si>
  <si>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</si>
  <si>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</si>
  <si>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</si>
  <si>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</si>
  <si>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</si>
  <si>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</si>
  <si>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</si>
  <si>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</si>
  <si>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</si>
  <si>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</si>
  <si>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</si>
  <si>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</si>
  <si>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</si>
  <si>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</si>
  <si>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</si>
  <si>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</si>
  <si>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</si>
  <si>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</si>
  <si>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</si>
  <si>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</si>
  <si>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</si>
  <si>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</si>
  <si>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</si>
  <si>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</si>
  <si>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</si>
  <si>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</si>
  <si>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</si>
  <si>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</si>
  <si>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</si>
  <si>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</si>
  <si>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</si>
  <si>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</si>
  <si>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</si>
  <si>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</si>
  <si>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</si>
  <si>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</si>
  <si>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</si>
  <si>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</si>
  <si>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</si>
  <si>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</si>
  <si>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</si>
  <si>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</si>
  <si>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</si>
  <si>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</si>
  <si>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</si>
  <si>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</si>
  <si>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</si>
  <si>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</si>
  <si>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</si>
  <si>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</si>
  <si>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</si>
  <si>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</si>
  <si>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</si>
  <si>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</si>
  <si>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</si>
  <si>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</si>
  <si>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</si>
  <si>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</si>
  <si>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</si>
  <si>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</si>
  <si>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</si>
  <si>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</si>
  <si>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</si>
  <si>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</si>
  <si>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</si>
  <si>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</si>
  <si>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</si>
  <si>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</si>
  <si>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</si>
  <si>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</si>
  <si>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</si>
  <si>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</si>
  <si>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</si>
  <si>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</si>
  <si>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</si>
  <si>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</si>
  <si>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</si>
  <si>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</si>
  <si>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</si>
  <si>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</si>
  <si>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</si>
  <si>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</si>
  <si>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</si>
  <si>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</si>
  <si>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</si>
  <si>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</si>
  <si>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</si>
  <si>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</si>
  <si>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</si>
  <si>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</si>
  <si>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</si>
  <si>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</si>
  <si>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</si>
  <si>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</si>
  <si>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</si>
  <si>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</si>
  <si>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</si>
  <si>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</si>
  <si>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</si>
  <si>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</si>
  <si>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</si>
  <si>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</si>
  <si>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</si>
  <si>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</si>
  <si>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</si>
  <si>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</si>
  <si>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</si>
  <si>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</si>
  <si>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</si>
  <si>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</si>
  <si>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</si>
  <si>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</si>
  <si>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</si>
  <si>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</si>
  <si>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</si>
  <si>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</si>
  <si>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</si>
  <si>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</si>
  <si>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</si>
  <si>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</si>
  <si>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</si>
  <si>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</si>
  <si>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</si>
  <si>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</si>
  <si>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</si>
  <si>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</si>
  <si>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</si>
  <si>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</si>
  <si>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</si>
  <si>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</si>
  <si>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</si>
  <si>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</si>
  <si>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</si>
  <si>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</si>
  <si>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</si>
  <si>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</si>
  <si>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</si>
  <si>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</si>
  <si>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</si>
  <si>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</si>
  <si>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</si>
  <si>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</si>
  <si>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</si>
  <si>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</si>
  <si>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</si>
  <si>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</si>
  <si>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</si>
  <si>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</si>
  <si>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</si>
  <si>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</si>
  <si>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</si>
  <si>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</si>
  <si>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</si>
  <si>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</si>
  <si>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</si>
  <si>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</si>
  <si>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</si>
  <si>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</si>
  <si>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</si>
  <si>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</si>
  <si>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</si>
  <si>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</si>
  <si>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</si>
  <si>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</si>
  <si>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</si>
  <si>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</si>
  <si>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</si>
  <si>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</si>
  <si>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</si>
  <si>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</si>
  <si>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</si>
  <si>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</si>
  <si>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</si>
  <si>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</si>
  <si>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</si>
  <si>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</si>
  <si>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</si>
  <si>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</si>
  <si>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</si>
  <si>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</si>
  <si>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</si>
  <si>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</si>
  <si>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</si>
  <si>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</si>
  <si>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</si>
  <si>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</si>
  <si>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</si>
  <si>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</si>
  <si>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</si>
  <si>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</si>
  <si>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</si>
  <si>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</si>
  <si>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</si>
  <si>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</si>
  <si>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</si>
  <si>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</si>
  <si>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</si>
  <si>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</si>
  <si>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</si>
  <si>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</si>
  <si>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</si>
  <si>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</si>
  <si>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</si>
  <si>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</si>
  <si>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</si>
  <si>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</si>
  <si>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</si>
  <si>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</si>
  <si>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</si>
  <si>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</si>
  <si>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</si>
  <si>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</si>
  <si>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</si>
  <si>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</si>
  <si>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</si>
  <si>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</si>
  <si>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</si>
  <si>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</si>
  <si>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</si>
  <si>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</si>
  <si>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</si>
  <si>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</si>
  <si>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</si>
  <si>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</si>
  <si>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</si>
  <si>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</si>
  <si>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</si>
  <si>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</si>
  <si>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</si>
  <si>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</si>
  <si>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</si>
  <si>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</si>
  <si>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</si>
  <si>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</si>
  <si>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</si>
  <si>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</si>
  <si>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</si>
  <si>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</si>
  <si>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</si>
  <si>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</si>
  <si>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</si>
  <si>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</si>
  <si>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</si>
  <si>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</si>
  <si>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</si>
  <si>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</si>
  <si>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</si>
  <si>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</si>
  <si>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</si>
  <si>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</si>
  <si>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</si>
  <si>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</si>
  <si>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</si>
  <si>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</si>
  <si>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</si>
  <si>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</si>
  <si>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</si>
  <si>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</si>
  <si>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</si>
  <si>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</si>
  <si>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</si>
  <si>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</si>
  <si>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</si>
  <si>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</si>
  <si>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</si>
  <si>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</si>
  <si>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</si>
  <si>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</si>
  <si>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</si>
  <si>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</si>
  <si>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</si>
  <si>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</si>
  <si>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</si>
  <si>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</si>
  <si>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</si>
  <si>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</si>
  <si>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</si>
  <si>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</si>
  <si>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</si>
  <si>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</si>
  <si>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</si>
  <si>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</si>
  <si>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</si>
  <si>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</si>
  <si>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</si>
  <si>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</si>
  <si>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</si>
  <si>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</si>
  <si>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</si>
  <si>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</si>
  <si>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</si>
  <si>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</si>
  <si>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</si>
  <si>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</si>
  <si>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</si>
  <si>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</si>
  <si>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</si>
  <si>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</si>
  <si>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</si>
  <si>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</si>
  <si>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</si>
  <si>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</si>
  <si>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</si>
  <si>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</si>
  <si>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</si>
  <si>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</si>
  <si>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</si>
  <si>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</si>
  <si>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</si>
  <si>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</si>
  <si>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</si>
  <si>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</si>
  <si>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</si>
  <si>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</si>
  <si>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</si>
  <si>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</si>
  <si>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</si>
  <si>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</si>
  <si>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</si>
  <si>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</si>
  <si>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</si>
  <si>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</si>
  <si>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</si>
  <si>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</si>
  <si>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</si>
  <si>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</si>
  <si>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</si>
  <si>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</si>
  <si>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</si>
  <si>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</si>
  <si>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</si>
  <si>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</si>
  <si>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</si>
  <si>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</si>
  <si>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</si>
  <si>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</si>
  <si>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</si>
  <si>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</si>
  <si>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</si>
  <si>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</si>
  <si>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</si>
  <si>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</si>
  <si>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</si>
  <si>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</si>
  <si>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</si>
  <si>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</si>
  <si>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</si>
  <si>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</si>
  <si>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</si>
  <si>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</si>
  <si>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</si>
  <si>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</si>
  <si>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</si>
  <si>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</si>
  <si>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</si>
  <si>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</si>
  <si>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</si>
  <si>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</si>
  <si>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</si>
  <si>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</si>
  <si>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</si>
  <si>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</si>
  <si>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</si>
  <si>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</si>
  <si>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</si>
  <si>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</si>
  <si>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</si>
  <si>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</si>
  <si>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</si>
  <si>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</si>
  <si>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</si>
  <si>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</si>
  <si>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</si>
  <si>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</si>
  <si>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</si>
  <si>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</si>
  <si>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</si>
  <si>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</si>
  <si>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</si>
  <si>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</si>
  <si>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</si>
  <si>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</si>
  <si>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</si>
  <si>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</si>
  <si>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</si>
  <si>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</si>
  <si>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</si>
  <si>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</si>
  <si>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</si>
  <si>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</si>
  <si>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</si>
  <si>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</si>
  <si>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</si>
  <si>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</si>
  <si>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</si>
  <si>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</si>
  <si>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</si>
  <si>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</si>
  <si>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</si>
  <si>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</si>
  <si>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</si>
  <si>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</si>
  <si>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</si>
  <si>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</si>
  <si>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</si>
  <si>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</si>
  <si>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</si>
  <si>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</si>
  <si>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</si>
  <si>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</si>
  <si>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</si>
  <si>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</si>
  <si>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</si>
  <si>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</si>
  <si>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</si>
  <si>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</si>
  <si>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</si>
  <si>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</si>
  <si>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</si>
  <si>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</si>
  <si>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</si>
  <si>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</si>
  <si>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</si>
  <si>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</si>
  <si>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</si>
  <si>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</si>
  <si>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</si>
  <si>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</si>
  <si>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</si>
  <si>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</si>
  <si>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</si>
  <si>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</si>
  <si>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</si>
  <si>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</si>
  <si>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</si>
  <si>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</si>
  <si>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</si>
  <si>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</si>
  <si>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</si>
  <si>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</si>
  <si>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</si>
  <si>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</si>
  <si>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</si>
  <si>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</si>
  <si>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</si>
  <si>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</si>
  <si>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</si>
  <si>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</si>
  <si>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</si>
  <si>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</si>
  <si>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</si>
  <si>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</si>
  <si>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</si>
  <si>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</si>
  <si>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</si>
  <si>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</si>
  <si>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</si>
  <si>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</si>
  <si>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</si>
  <si>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</si>
  <si>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</si>
  <si>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</si>
  <si>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</si>
  <si>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</si>
  <si>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</si>
  <si>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</si>
  <si>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</si>
  <si>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</si>
  <si>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</si>
  <si>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</si>
  <si>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</si>
  <si>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</si>
  <si>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</si>
  <si>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</si>
  <si>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</si>
  <si>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</si>
  <si>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</si>
  <si>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</si>
  <si>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</si>
  <si>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</si>
  <si>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</si>
  <si>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</si>
  <si>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</si>
  <si>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</si>
  <si>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</si>
  <si>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</si>
  <si>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</si>
  <si>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</si>
  <si>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</si>
  <si>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</si>
  <si>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</si>
  <si>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</si>
  <si>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</si>
  <si>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</si>
  <si>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</si>
  <si>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</si>
  <si>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</si>
  <si>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</si>
  <si>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</si>
  <si>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</si>
  <si>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</si>
  <si>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</si>
  <si>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</si>
  <si>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</si>
  <si>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</si>
  <si>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</si>
  <si>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</si>
  <si>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</si>
  <si>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</si>
  <si>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</si>
  <si>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</si>
  <si>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</si>
  <si>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</si>
  <si>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</si>
  <si>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</si>
  <si>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</si>
  <si>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</si>
  <si>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</si>
  <si>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</si>
  <si>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</si>
  <si>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</si>
  <si>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</si>
  <si>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</si>
  <si>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</si>
  <si>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</si>
  <si>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</si>
  <si>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</si>
  <si>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</si>
  <si>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</si>
  <si>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</si>
  <si>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</si>
  <si>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</si>
  <si>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</si>
  <si>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</si>
  <si>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</si>
  <si>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</si>
  <si>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</si>
  <si>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</si>
  <si>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</si>
  <si>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</si>
  <si>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</si>
  <si>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</si>
  <si>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</si>
  <si>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</si>
  <si>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</si>
  <si>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</si>
  <si>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</si>
  <si>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</si>
  <si>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</si>
  <si>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</si>
  <si>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</si>
  <si>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</si>
  <si>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</si>
  <si>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</si>
  <si>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</si>
  <si>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</si>
  <si>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</si>
  <si>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</si>
  <si>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</si>
  <si>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</si>
  <si>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</si>
  <si>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</si>
  <si>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</si>
  <si>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</si>
  <si>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</si>
  <si>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</si>
  <si>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</si>
  <si>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</si>
  <si>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</si>
  <si>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</si>
  <si>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</si>
  <si>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</si>
  <si>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</si>
  <si>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</si>
  <si>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</si>
  <si>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</si>
  <si>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</si>
  <si>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</si>
  <si>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</si>
  <si>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</si>
  <si>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</si>
  <si>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</si>
  <si>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</si>
  <si>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</si>
  <si>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</si>
  <si>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</si>
  <si>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</si>
  <si>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</si>
  <si>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</si>
  <si>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</si>
  <si>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</si>
  <si>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</si>
  <si>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</si>
  <si>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</si>
  <si>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</si>
  <si>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</si>
  <si>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</si>
  <si>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</si>
  <si>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</si>
  <si>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</si>
  <si>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</si>
  <si>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</si>
  <si>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</si>
  <si>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</si>
  <si>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</si>
  <si>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</si>
  <si>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</si>
  <si>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</si>
  <si>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</si>
  <si>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</si>
  <si>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</si>
  <si>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</si>
  <si>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</si>
  <si>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</si>
  <si>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</si>
  <si>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</si>
  <si>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</si>
  <si>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</si>
  <si>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</si>
  <si>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</si>
  <si>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</si>
  <si>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</si>
  <si>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</si>
  <si>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</si>
  <si>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</si>
  <si>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</si>
  <si>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</si>
  <si>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</si>
  <si>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</si>
  <si>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</si>
  <si>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</si>
  <si>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</si>
  <si>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</si>
  <si>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</si>
  <si>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</si>
  <si>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</si>
  <si>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</si>
  <si>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</si>
  <si>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</si>
  <si>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</si>
  <si>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</si>
  <si>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</si>
  <si>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</si>
  <si>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</si>
  <si>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</si>
  <si>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</si>
  <si>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</si>
  <si>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</si>
  <si>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</si>
  <si>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</si>
  <si>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</si>
  <si>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</si>
  <si>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</si>
  <si>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</si>
  <si>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</si>
  <si>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</si>
  <si>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</si>
  <si>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</si>
  <si>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</si>
  <si>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</si>
  <si>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</si>
  <si>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</si>
  <si>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</si>
  <si>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</si>
  <si>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</si>
  <si>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</si>
  <si>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</si>
  <si>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</si>
  <si>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</si>
  <si>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</si>
  <si>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</si>
  <si>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</si>
  <si>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</si>
  <si>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</si>
  <si>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</si>
  <si>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</si>
  <si>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</si>
  <si>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</si>
  <si>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</si>
  <si>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</si>
  <si>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</si>
  <si>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</si>
  <si>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</si>
  <si>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</si>
  <si>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</si>
  <si>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</si>
  <si>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</si>
  <si>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</si>
  <si>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</si>
  <si>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</si>
  <si>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</si>
  <si>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</si>
  <si>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</si>
  <si>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</si>
  <si>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</si>
  <si>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</si>
  <si>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</si>
  <si>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</si>
  <si>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</si>
  <si>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</si>
  <si>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</si>
  <si>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</si>
  <si>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</si>
  <si>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</si>
  <si>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</si>
  <si>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</si>
  <si>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</si>
  <si>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</si>
  <si>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</si>
  <si>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</si>
  <si>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</si>
  <si>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</si>
  <si>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</si>
  <si>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</si>
  <si>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</si>
  <si>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</si>
  <si>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</si>
  <si>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</si>
  <si>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</si>
  <si>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</si>
  <si>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</si>
  <si>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</si>
  <si>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</si>
  <si>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</si>
  <si>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</si>
  <si>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</si>
  <si>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</si>
  <si>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</si>
  <si>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</si>
  <si>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</si>
  <si>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</si>
  <si>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</si>
  <si>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</si>
  <si>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</si>
  <si>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</si>
  <si>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</si>
  <si>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</si>
  <si>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</si>
  <si>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</si>
  <si>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</si>
  <si>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</si>
  <si>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</si>
  <si>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</si>
  <si>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</si>
  <si>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</si>
  <si>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</si>
  <si>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</si>
  <si>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</si>
  <si>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</si>
  <si>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</si>
  <si>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</si>
  <si>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</si>
  <si>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</si>
  <si>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</si>
  <si>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</si>
  <si>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</si>
  <si>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</si>
  <si>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</si>
  <si>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</si>
  <si>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</si>
  <si>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</si>
  <si>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</si>
  <si>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</si>
  <si>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</si>
  <si>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</si>
  <si>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</si>
  <si>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</si>
  <si>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</si>
  <si>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</si>
  <si>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</si>
  <si>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</si>
  <si>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</si>
  <si>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</si>
  <si>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</si>
  <si>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</si>
  <si>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</si>
  <si>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</si>
  <si>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</si>
  <si>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</si>
  <si>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</si>
  <si>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</si>
  <si>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</si>
  <si>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</si>
  <si>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</si>
  <si>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</si>
  <si>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</si>
  <si>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</si>
  <si>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</si>
  <si>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</si>
  <si>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</si>
  <si>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</si>
  <si>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</si>
  <si>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</si>
  <si>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</si>
  <si>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</si>
  <si>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</si>
  <si>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</si>
  <si>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</si>
  <si>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</si>
  <si>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</si>
  <si>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</si>
  <si>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</si>
  <si>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</si>
  <si>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</si>
  <si>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</si>
  <si>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</si>
  <si>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</si>
  <si>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</si>
  <si>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</si>
  <si>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</si>
  <si>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</si>
  <si>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</si>
  <si>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</si>
  <si>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</si>
  <si>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</si>
  <si>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</si>
  <si>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</si>
  <si>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</si>
  <si>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</si>
  <si>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</si>
  <si>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</si>
  <si>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</si>
  <si>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</si>
  <si>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</si>
  <si>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</si>
  <si>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</si>
  <si>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</si>
  <si>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</si>
  <si>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</si>
  <si>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</si>
  <si>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</si>
  <si>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</si>
  <si>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</si>
  <si>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</si>
  <si>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</si>
  <si>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</si>
  <si>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</si>
  <si>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</si>
  <si>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</si>
  <si>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</si>
  <si>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</si>
  <si>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</si>
  <si>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</si>
  <si>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</si>
  <si>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</si>
  <si>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</si>
  <si>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</si>
  <si>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</si>
  <si>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</si>
  <si>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</si>
  <si>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</si>
  <si>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</si>
  <si>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</si>
  <si>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</si>
  <si>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</si>
  <si>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</si>
  <si>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</si>
  <si>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</si>
  <si>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</si>
  <si>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</si>
  <si>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</si>
  <si>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</si>
  <si>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</si>
  <si>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</si>
  <si>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</si>
  <si>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</si>
  <si>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</si>
  <si>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</si>
  <si>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</si>
  <si>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</si>
  <si>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</si>
  <si>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</si>
  <si>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</si>
  <si>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</si>
  <si>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</si>
  <si>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</si>
  <si>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</si>
  <si>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</si>
  <si>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</si>
  <si>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</si>
  <si>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</si>
  <si>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</si>
  <si>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</si>
  <si>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</si>
  <si>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</si>
  <si>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</si>
  <si>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</si>
  <si>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</si>
  <si>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</si>
  <si>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</si>
  <si>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</si>
  <si>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</si>
  <si>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</si>
  <si>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</si>
  <si>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</si>
  <si>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</si>
  <si>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</si>
  <si>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</si>
  <si>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</si>
  <si>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</si>
  <si>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</si>
  <si>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</si>
  <si>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</si>
  <si>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</si>
  <si>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</si>
  <si>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</si>
  <si>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</si>
  <si>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</si>
  <si>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</si>
  <si>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</si>
  <si>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</si>
  <si>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</si>
  <si>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</si>
  <si>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</si>
  <si>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</si>
  <si>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</si>
  <si>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</si>
  <si>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</si>
  <si>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</si>
  <si>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</si>
  <si>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1230-1200</t>
  </si>
  <si>
    <t>Profit of Rs.3.6/-</t>
  </si>
  <si>
    <t>700-705</t>
  </si>
  <si>
    <t>730-740</t>
  </si>
  <si>
    <t>Profit of Rs.5.5/-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</si>
  <si>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</si>
  <si>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</si>
  <si>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</si>
  <si>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</si>
  <si>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</si>
  <si>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</si>
  <si>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</si>
  <si>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</si>
  <si>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</si>
  <si>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</si>
  <si>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</si>
  <si>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</si>
  <si>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</si>
  <si>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</si>
  <si>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</si>
  <si>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</si>
  <si>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</si>
  <si>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</si>
  <si>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</si>
  <si>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</si>
  <si>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IBINFO</t>
  </si>
  <si>
    <t>RAJKUMAR SHYAMNARAYAN SINGH</t>
  </si>
  <si>
    <t>RCL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</si>
  <si>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</si>
  <si>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</si>
  <si>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</si>
  <si>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</si>
  <si>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</si>
  <si>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</si>
  <si>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</si>
  <si>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</si>
  <si>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</si>
  <si>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</si>
  <si>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</si>
  <si>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NEETA RAJESH GOTHI</t>
  </si>
  <si>
    <t>Profit of Rs.50/-</t>
  </si>
  <si>
    <t>NIFTY 12900 PE 19-NOV</t>
  </si>
  <si>
    <t>Loss of Rs.40/-</t>
  </si>
  <si>
    <t xml:space="preserve">DABUR NOV FUT </t>
  </si>
  <si>
    <t>Loss of Rs.10.5/-</t>
  </si>
  <si>
    <t>Profit of Rs.300/-</t>
  </si>
  <si>
    <t>1625-1635</t>
  </si>
  <si>
    <t>1800-1850</t>
  </si>
  <si>
    <t>BAYERSCORP</t>
  </si>
  <si>
    <t>4970-5020</t>
  </si>
  <si>
    <t>5500-5700</t>
  </si>
  <si>
    <t>2440-2460</t>
  </si>
  <si>
    <t>817-820</t>
  </si>
  <si>
    <t>YOGESH KUMAR GAWANDE</t>
  </si>
  <si>
    <t>Veto Switchgear Cable Ltd</t>
  </si>
  <si>
    <t>Part Profit of Rs.28.5/-</t>
  </si>
  <si>
    <t>Profit of Rs.10.75/-</t>
  </si>
  <si>
    <t>Loss of Rs.240/-</t>
  </si>
  <si>
    <t xml:space="preserve">HDFC 2350 PE NOV </t>
  </si>
  <si>
    <t>BHARTIARTL 480 CE NOV</t>
  </si>
  <si>
    <t>10.0-11</t>
  </si>
  <si>
    <t>NIFTY 12700 PE NOV</t>
  </si>
  <si>
    <t>Profit of Rs.13/-</t>
  </si>
  <si>
    <t xml:space="preserve">ADANIPORTS </t>
  </si>
  <si>
    <t>1640-1620</t>
  </si>
  <si>
    <t>360-355</t>
  </si>
  <si>
    <t>TITAN 1320 PE NOV</t>
  </si>
  <si>
    <t>Loss of Rs.6/-</t>
  </si>
  <si>
    <t>Profit of Rs.1.15/-</t>
  </si>
  <si>
    <t>Profit of Rs.1.5/-</t>
  </si>
  <si>
    <t>NIFTY 12750 PE NOV</t>
  </si>
  <si>
    <t>SHREE BHUVANAKARAM TRADINVEST PVT LTD</t>
  </si>
  <si>
    <t>VISVEN</t>
  </si>
  <si>
    <t>A ONE COMMERCE PRIVATE LIMITED</t>
  </si>
  <si>
    <t>NK SECURITIES RESEARCH PRIVATE LIMITED</t>
  </si>
  <si>
    <t>CHANDARANA SHARES &amp; STOCKS PRIVATE LIMITED</t>
  </si>
  <si>
    <t>Talbros Automotive Compon</t>
  </si>
  <si>
    <t>Jiya Eco-Products Ltd</t>
  </si>
  <si>
    <t>RAJESHBHAI KARAMSHIBHAI DHAMELIYA</t>
  </si>
  <si>
    <t xml:space="preserve">ITC NOV FUT </t>
  </si>
  <si>
    <t>196-198</t>
  </si>
  <si>
    <t>Profit of Rs.2.15/-</t>
  </si>
  <si>
    <t>NIFTY 12800 PE NOV</t>
  </si>
  <si>
    <t>57-60</t>
  </si>
  <si>
    <t>412-413</t>
  </si>
  <si>
    <t>BANKNIFTY 28800 PE NOV</t>
  </si>
  <si>
    <t>290-300</t>
  </si>
  <si>
    <t>600-700</t>
  </si>
  <si>
    <t>475-477</t>
  </si>
  <si>
    <t>7-7.4</t>
  </si>
  <si>
    <t>12.0-13.0</t>
  </si>
  <si>
    <t>AU SMALL FINANCE BANK LIMITED</t>
  </si>
  <si>
    <t>NOMURA INDIA INVESTMENT FUND MOTHER FUND</t>
  </si>
  <si>
    <t>SBI LIFE INSURANCE COMPANY LIMITED</t>
  </si>
  <si>
    <t>AKASHDEEP</t>
  </si>
  <si>
    <t>MANJU GUPTA</t>
  </si>
  <si>
    <t>ROHIN GUPTA</t>
  </si>
  <si>
    <t>RACHIT GUPTA HUF</t>
  </si>
  <si>
    <t>ARL</t>
  </si>
  <si>
    <t>BASAN EQUITY BROKING LIMITED</t>
  </si>
  <si>
    <t>CROWNTOURS</t>
  </si>
  <si>
    <t>VIKRAM BHANAJI CHAUHAN</t>
  </si>
  <si>
    <t>ROMA KAMAL AHUJA</t>
  </si>
  <si>
    <t>IFL</t>
  </si>
  <si>
    <t>TIA ENTERPRISES PRIVATE LIMITED</t>
  </si>
  <si>
    <t>SUNIL GOUR</t>
  </si>
  <si>
    <t>SUSHIL KUMAR SHARMA (HUF)</t>
  </si>
  <si>
    <t>SANJAY KUMAR SHARMA</t>
  </si>
  <si>
    <t>KAPILRAJ</t>
  </si>
  <si>
    <t>DINESH KUMAR SONY</t>
  </si>
  <si>
    <t>MAKERSL</t>
  </si>
  <si>
    <t>VINAR NIRYAT PRIVATE LIMITED</t>
  </si>
  <si>
    <t>VARA LAKSHMI G</t>
  </si>
  <si>
    <t>MAYUKH</t>
  </si>
  <si>
    <t>STARWINGS FASHION TRADING LIMITED</t>
  </si>
  <si>
    <t>NEWLIGHT</t>
  </si>
  <si>
    <t>SWETHA DOGRA</t>
  </si>
  <si>
    <t>PARLEIND</t>
  </si>
  <si>
    <t>RUPESH RAJENDRA TIWARI</t>
  </si>
  <si>
    <t>BRILLANT PROPERTIES PRIVATE LIMITED</t>
  </si>
  <si>
    <t>SHREYANS EMBROIDERY MACHINE PRIVATE LIMITED</t>
  </si>
  <si>
    <t>RAJ BIR SINGH</t>
  </si>
  <si>
    <t>RAGHUNATH BHUT</t>
  </si>
  <si>
    <t>RIBATEX</t>
  </si>
  <si>
    <t>SITA RAM</t>
  </si>
  <si>
    <t>SANCTRN</t>
  </si>
  <si>
    <t>S RAJAN</t>
  </si>
  <si>
    <t>AEQUITAS INVESTMENT CONSULTANCY PRIVATE LIMITED</t>
  </si>
  <si>
    <t>SCPL</t>
  </si>
  <si>
    <t>RAJESH JOSEPH</t>
  </si>
  <si>
    <t>SSPNFIN</t>
  </si>
  <si>
    <t>HIMANSHU ANEJA</t>
  </si>
  <si>
    <t>VAL</t>
  </si>
  <si>
    <t>SAJANKUMAR RAMESHWARLAL BAJAJ</t>
  </si>
  <si>
    <t>ARYAMAN BROKING LIMITED</t>
  </si>
  <si>
    <t>VCU</t>
  </si>
  <si>
    <t>SHASHIKANTBHAI JAMNADAS SONI</t>
  </si>
  <si>
    <t>SHASHIKANTBHAI JAMNADAS SONI HUF</t>
  </si>
  <si>
    <t>LOPA SAUMIL BHAVNAGARI</t>
  </si>
  <si>
    <t>VISHWAMURTE TRAD INVEST PE LTD</t>
  </si>
  <si>
    <t>VMV</t>
  </si>
  <si>
    <t>VIKRAM BAJAJ</t>
  </si>
  <si>
    <t>Cupid Limited</t>
  </si>
  <si>
    <t>XTX MARKETS LLP</t>
  </si>
  <si>
    <t>GRAVITON RESEARCH CAPITAL LLP</t>
  </si>
  <si>
    <t>Fineotex Chemical Limited</t>
  </si>
  <si>
    <t>MARFATIA NISHIL SURENDRA</t>
  </si>
  <si>
    <t>HEG Ltd</t>
  </si>
  <si>
    <t>ANKUR  JAIN</t>
  </si>
  <si>
    <t>PAPARY SONOWAL</t>
  </si>
  <si>
    <t>Matrimony.Com Limited</t>
  </si>
  <si>
    <t>SBI MUTUAL FUND</t>
  </si>
  <si>
    <t>PVR Limited</t>
  </si>
  <si>
    <t>GEMASIA</t>
  </si>
  <si>
    <t>Adhunik Industries Ltd</t>
  </si>
  <si>
    <t>VEDANTA RESOURCES PRIVATE LIMITED</t>
  </si>
  <si>
    <t>SANDIP KARAMSHIBHAI DHAMELIYA</t>
  </si>
  <si>
    <t>SARITABEN RAJESHBHAI DHAMELIYA</t>
  </si>
  <si>
    <t>MANISHABEN SANDIPBHAI DHAMELIA</t>
  </si>
  <si>
    <t>CMDB II</t>
  </si>
  <si>
    <t>MELSTAR</t>
  </si>
  <si>
    <t>Melstar Info Tec Ltd</t>
  </si>
  <si>
    <t>GENERAL INSURANCE CORPORATION OF INDIA</t>
  </si>
  <si>
    <t>Reliance Infrastructu Ltd</t>
  </si>
  <si>
    <t>AXIS TRUSTEE SERVICES LIMITED</t>
  </si>
  <si>
    <t>Ujjivan Fin. Servc. Ltd.</t>
  </si>
  <si>
    <t>ALENA PRIVATE LIMITED</t>
  </si>
  <si>
    <t>MAVEN INDIA FUND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</si>
</sst>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0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7" fillId="49" borderId="37" xfId="0" applyNumberFormat="1" applyFont="1" applyFill="1" applyBorder="1" applyAlignment="1">
      <alignment horizontal="center" vertical="center"/>
    </xf>
    <xf numFmtId="0" fontId="0" fillId="49" borderId="37" xfId="0" applyFill="1" applyBorder="1"/>
    <xf numFmtId="0" fontId="50" fillId="49" borderId="38" xfId="0" applyFont="1" applyFill="1" applyBorder="1"/>
    <xf numFmtId="0" fontId="8" fillId="49" borderId="38" xfId="0" applyFont="1" applyFill="1" applyBorder="1" applyAlignment="1">
      <alignment horizontal="center" vertical="center"/>
    </xf>
    <xf numFmtId="0" fontId="47" fillId="49" borderId="38" xfId="0" applyFont="1" applyFill="1" applyBorder="1" applyAlignment="1">
      <alignment horizontal="center" vertical="center"/>
    </xf>
    <xf numFmtId="0" fontId="7" fillId="49" borderId="38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5" xfId="0" applyNumberFormat="1" applyFont="1" applyFill="1" applyBorder="1" applyAlignment="1">
      <alignment horizontal="center" vertical="center"/>
    </xf>
    <xf numFmtId="16" fontId="49" fillId="49" borderId="37" xfId="160" applyNumberFormat="1" applyFont="1" applyFill="1" applyBorder="1" applyAlignment="1">
      <alignment horizontal="center" vertical="center"/>
    </xf>
    <xf numFmtId="16" fontId="0" fillId="49" borderId="37" xfId="0" applyNumberFormat="1" applyFill="1" applyBorder="1" applyAlignment="1">
      <alignment horizont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7" fontId="7" fillId="2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4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8" t="s">
        <v>16</v>
      </c>
      <c r="B9" s="590" t="s">
        <v>17</v>
      </c>
      <c r="C9" s="590" t="s">
        <v>18</v>
      </c>
      <c r="D9" s="273" t="s">
        <v>19</v>
      </c>
      <c r="E9" s="273" t="s">
        <v>20</v>
      </c>
      <c r="F9" s="585" t="s">
        <v>21</v>
      </c>
      <c r="G9" s="586"/>
      <c r="H9" s="587"/>
      <c r="I9" s="585" t="s">
        <v>22</v>
      </c>
      <c r="J9" s="586"/>
      <c r="K9" s="587"/>
      <c r="L9" s="273"/>
      <c r="M9" s="280"/>
      <c r="N9" s="280"/>
      <c r="O9" s="280"/>
    </row>
    <row r="10" spans="1:15" ht="59.25" customHeight="1">
      <c r="A10" s="589"/>
      <c r="B10" s="591" t="s">
        <v>17</v>
      </c>
      <c r="C10" s="591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29010.400000000001</v>
      </c>
      <c r="E11" s="302">
        <v>29151.200000000001</v>
      </c>
      <c r="F11" s="314">
        <v>28661.4</v>
      </c>
      <c r="G11" s="314">
        <v>28312.400000000001</v>
      </c>
      <c r="H11" s="314">
        <v>27822.600000000002</v>
      </c>
      <c r="I11" s="314">
        <v>29500.2</v>
      </c>
      <c r="J11" s="314">
        <v>29989.999999999996</v>
      </c>
      <c r="K11" s="314">
        <v>30339</v>
      </c>
      <c r="L11" s="301">
        <v>29641</v>
      </c>
      <c r="M11" s="301">
        <v>28802.2</v>
      </c>
      <c r="N11" s="318">
        <v>1834425</v>
      </c>
      <c r="O11" s="319">
        <v>1.7358752166377816E-2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12934.35</v>
      </c>
      <c r="E12" s="315">
        <v>12912.583333333334</v>
      </c>
      <c r="F12" s="316">
        <v>12846.766666666668</v>
      </c>
      <c r="G12" s="316">
        <v>12759.183333333334</v>
      </c>
      <c r="H12" s="316">
        <v>12693.366666666669</v>
      </c>
      <c r="I12" s="316">
        <v>13000.166666666668</v>
      </c>
      <c r="J12" s="316">
        <v>13065.983333333334</v>
      </c>
      <c r="K12" s="316">
        <v>13153.566666666668</v>
      </c>
      <c r="L12" s="303">
        <v>12978.4</v>
      </c>
      <c r="M12" s="303">
        <v>12825</v>
      </c>
      <c r="N12" s="318">
        <v>13935675</v>
      </c>
      <c r="O12" s="319">
        <v>8.0181846786487355E-3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1723.2</v>
      </c>
      <c r="E13" s="315">
        <v>1724.2333333333333</v>
      </c>
      <c r="F13" s="316">
        <v>1695.9166666666667</v>
      </c>
      <c r="G13" s="316">
        <v>1668.6333333333334</v>
      </c>
      <c r="H13" s="316">
        <v>1640.3166666666668</v>
      </c>
      <c r="I13" s="316">
        <v>1751.5166666666667</v>
      </c>
      <c r="J13" s="316">
        <v>1779.8333333333333</v>
      </c>
      <c r="K13" s="316">
        <v>1807.1166666666666</v>
      </c>
      <c r="L13" s="303">
        <v>1752.55</v>
      </c>
      <c r="M13" s="303">
        <v>1696.95</v>
      </c>
      <c r="N13" s="318">
        <v>1821500</v>
      </c>
      <c r="O13" s="319">
        <v>3.5531552018192157E-2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407.65</v>
      </c>
      <c r="E14" s="315">
        <v>400.63333333333338</v>
      </c>
      <c r="F14" s="316">
        <v>389.46666666666675</v>
      </c>
      <c r="G14" s="316">
        <v>371.28333333333336</v>
      </c>
      <c r="H14" s="316">
        <v>360.11666666666673</v>
      </c>
      <c r="I14" s="316">
        <v>418.81666666666678</v>
      </c>
      <c r="J14" s="316">
        <v>429.98333333333341</v>
      </c>
      <c r="K14" s="316">
        <v>448.1666666666668</v>
      </c>
      <c r="L14" s="303">
        <v>411.8</v>
      </c>
      <c r="M14" s="303">
        <v>382.45</v>
      </c>
      <c r="N14" s="318">
        <v>19998000</v>
      </c>
      <c r="O14" s="319">
        <v>7.4006444683136413E-2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375.6</v>
      </c>
      <c r="E15" s="315">
        <v>375.95</v>
      </c>
      <c r="F15" s="316">
        <v>370.79999999999995</v>
      </c>
      <c r="G15" s="316">
        <v>365.99999999999994</v>
      </c>
      <c r="H15" s="316">
        <v>360.84999999999991</v>
      </c>
      <c r="I15" s="316">
        <v>380.75</v>
      </c>
      <c r="J15" s="316">
        <v>385.9</v>
      </c>
      <c r="K15" s="316">
        <v>390.70000000000005</v>
      </c>
      <c r="L15" s="303">
        <v>381.1</v>
      </c>
      <c r="M15" s="303">
        <v>371.15</v>
      </c>
      <c r="N15" s="318">
        <v>53410000</v>
      </c>
      <c r="O15" s="319">
        <v>8.2590023125206479E-3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860.6</v>
      </c>
      <c r="E16" s="315">
        <v>862.65000000000009</v>
      </c>
      <c r="F16" s="316">
        <v>853.85000000000014</v>
      </c>
      <c r="G16" s="316">
        <v>847.1</v>
      </c>
      <c r="H16" s="316">
        <v>838.30000000000007</v>
      </c>
      <c r="I16" s="316">
        <v>869.4000000000002</v>
      </c>
      <c r="J16" s="316">
        <v>878.20000000000016</v>
      </c>
      <c r="K16" s="316">
        <v>884.95000000000027</v>
      </c>
      <c r="L16" s="303">
        <v>871.45</v>
      </c>
      <c r="M16" s="303">
        <v>855.9</v>
      </c>
      <c r="N16" s="318">
        <v>1293000</v>
      </c>
      <c r="O16" s="319">
        <v>0.10987124463519313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258.60000000000002</v>
      </c>
      <c r="E17" s="315">
        <v>259.83333333333331</v>
      </c>
      <c r="F17" s="316">
        <v>256.76666666666665</v>
      </c>
      <c r="G17" s="316">
        <v>254.93333333333334</v>
      </c>
      <c r="H17" s="316">
        <v>251.86666666666667</v>
      </c>
      <c r="I17" s="316">
        <v>261.66666666666663</v>
      </c>
      <c r="J17" s="316">
        <v>264.73333333333335</v>
      </c>
      <c r="K17" s="316">
        <v>266.56666666666661</v>
      </c>
      <c r="L17" s="303">
        <v>262.89999999999998</v>
      </c>
      <c r="M17" s="303">
        <v>258</v>
      </c>
      <c r="N17" s="318">
        <v>15672000</v>
      </c>
      <c r="O17" s="319">
        <v>8.4267330842673308E-2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2371.5500000000002</v>
      </c>
      <c r="E18" s="315">
        <v>2365.7166666666667</v>
      </c>
      <c r="F18" s="316">
        <v>2332.9333333333334</v>
      </c>
      <c r="G18" s="316">
        <v>2294.3166666666666</v>
      </c>
      <c r="H18" s="316">
        <v>2261.5333333333333</v>
      </c>
      <c r="I18" s="316">
        <v>2404.3333333333335</v>
      </c>
      <c r="J18" s="316">
        <v>2437.1166666666672</v>
      </c>
      <c r="K18" s="316">
        <v>2475.7333333333336</v>
      </c>
      <c r="L18" s="303">
        <v>2398.5</v>
      </c>
      <c r="M18" s="303">
        <v>2327.1</v>
      </c>
      <c r="N18" s="318">
        <v>1556500</v>
      </c>
      <c r="O18" s="319">
        <v>-0.138865836791148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174.45</v>
      </c>
      <c r="E19" s="315">
        <v>175.45000000000002</v>
      </c>
      <c r="F19" s="316">
        <v>172.65000000000003</v>
      </c>
      <c r="G19" s="316">
        <v>170.85000000000002</v>
      </c>
      <c r="H19" s="316">
        <v>168.05000000000004</v>
      </c>
      <c r="I19" s="316">
        <v>177.25000000000003</v>
      </c>
      <c r="J19" s="316">
        <v>180.05000000000004</v>
      </c>
      <c r="K19" s="316">
        <v>181.85000000000002</v>
      </c>
      <c r="L19" s="303">
        <v>178.25</v>
      </c>
      <c r="M19" s="303">
        <v>173.65</v>
      </c>
      <c r="N19" s="318">
        <v>8400000</v>
      </c>
      <c r="O19" s="319">
        <v>5.8601134215500943E-2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91.5</v>
      </c>
      <c r="E20" s="315">
        <v>91.383333333333326</v>
      </c>
      <c r="F20" s="316">
        <v>90.216666666666654</v>
      </c>
      <c r="G20" s="316">
        <v>88.933333333333323</v>
      </c>
      <c r="H20" s="316">
        <v>87.766666666666652</v>
      </c>
      <c r="I20" s="316">
        <v>92.666666666666657</v>
      </c>
      <c r="J20" s="316">
        <v>93.833333333333343</v>
      </c>
      <c r="K20" s="316">
        <v>95.11666666666666</v>
      </c>
      <c r="L20" s="303">
        <v>92.55</v>
      </c>
      <c r="M20" s="303">
        <v>90.1</v>
      </c>
      <c r="N20" s="318">
        <v>37719000</v>
      </c>
      <c r="O20" s="319">
        <v>8.3785880527540726E-2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2189.4499999999998</v>
      </c>
      <c r="E21" s="315">
        <v>2177.4333333333329</v>
      </c>
      <c r="F21" s="316">
        <v>2157.016666666666</v>
      </c>
      <c r="G21" s="316">
        <v>2124.583333333333</v>
      </c>
      <c r="H21" s="316">
        <v>2104.1666666666661</v>
      </c>
      <c r="I21" s="316">
        <v>2209.8666666666659</v>
      </c>
      <c r="J21" s="316">
        <v>2230.2833333333328</v>
      </c>
      <c r="K21" s="316">
        <v>2262.7166666666658</v>
      </c>
      <c r="L21" s="303">
        <v>2197.85</v>
      </c>
      <c r="M21" s="303">
        <v>2145</v>
      </c>
      <c r="N21" s="318">
        <v>3838500</v>
      </c>
      <c r="O21" s="319">
        <v>2.96129395670717E-2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847.7</v>
      </c>
      <c r="E22" s="315">
        <v>849.23333333333323</v>
      </c>
      <c r="F22" s="316">
        <v>832.71666666666647</v>
      </c>
      <c r="G22" s="316">
        <v>817.73333333333323</v>
      </c>
      <c r="H22" s="316">
        <v>801.21666666666647</v>
      </c>
      <c r="I22" s="316">
        <v>864.21666666666647</v>
      </c>
      <c r="J22" s="316">
        <v>880.73333333333312</v>
      </c>
      <c r="K22" s="316">
        <v>895.71666666666647</v>
      </c>
      <c r="L22" s="303">
        <v>865.75</v>
      </c>
      <c r="M22" s="303">
        <v>834.25</v>
      </c>
      <c r="N22" s="318">
        <v>12530700</v>
      </c>
      <c r="O22" s="319">
        <v>8.0000000000000002E-3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596.79999999999995</v>
      </c>
      <c r="E23" s="315">
        <v>601.9</v>
      </c>
      <c r="F23" s="316">
        <v>589.29999999999995</v>
      </c>
      <c r="G23" s="316">
        <v>581.79999999999995</v>
      </c>
      <c r="H23" s="316">
        <v>569.19999999999993</v>
      </c>
      <c r="I23" s="316">
        <v>609.4</v>
      </c>
      <c r="J23" s="316">
        <v>622.00000000000011</v>
      </c>
      <c r="K23" s="316">
        <v>629.5</v>
      </c>
      <c r="L23" s="303">
        <v>614.5</v>
      </c>
      <c r="M23" s="303">
        <v>594.4</v>
      </c>
      <c r="N23" s="318">
        <v>56055600</v>
      </c>
      <c r="O23" s="319">
        <v>4.4294407293525703E-3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3078.85</v>
      </c>
      <c r="E24" s="315">
        <v>3063.5833333333335</v>
      </c>
      <c r="F24" s="316">
        <v>3043.5166666666669</v>
      </c>
      <c r="G24" s="316">
        <v>3008.1833333333334</v>
      </c>
      <c r="H24" s="316">
        <v>2988.1166666666668</v>
      </c>
      <c r="I24" s="316">
        <v>3098.916666666667</v>
      </c>
      <c r="J24" s="316">
        <v>3118.9833333333336</v>
      </c>
      <c r="K24" s="316">
        <v>3154.3166666666671</v>
      </c>
      <c r="L24" s="303">
        <v>3083.65</v>
      </c>
      <c r="M24" s="303">
        <v>3028.25</v>
      </c>
      <c r="N24" s="318">
        <v>2158250</v>
      </c>
      <c r="O24" s="319">
        <v>3.1544987453698173E-2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8715.9500000000007</v>
      </c>
      <c r="E25" s="315">
        <v>8740.3166666666675</v>
      </c>
      <c r="F25" s="316">
        <v>8530.633333333335</v>
      </c>
      <c r="G25" s="316">
        <v>8345.3166666666675</v>
      </c>
      <c r="H25" s="316">
        <v>8135.633333333335</v>
      </c>
      <c r="I25" s="316">
        <v>8925.633333333335</v>
      </c>
      <c r="J25" s="316">
        <v>9135.3166666666657</v>
      </c>
      <c r="K25" s="316">
        <v>9320.633333333335</v>
      </c>
      <c r="L25" s="303">
        <v>8950</v>
      </c>
      <c r="M25" s="303">
        <v>8555</v>
      </c>
      <c r="N25" s="318">
        <v>1093250</v>
      </c>
      <c r="O25" s="319">
        <v>9.0795709653280127E-2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4777.8500000000004</v>
      </c>
      <c r="E26" s="315">
        <v>4776.3166666666666</v>
      </c>
      <c r="F26" s="316">
        <v>4703.6333333333332</v>
      </c>
      <c r="G26" s="316">
        <v>4629.416666666667</v>
      </c>
      <c r="H26" s="316">
        <v>4556.7333333333336</v>
      </c>
      <c r="I26" s="316">
        <v>4850.5333333333328</v>
      </c>
      <c r="J26" s="316">
        <v>4923.2166666666653</v>
      </c>
      <c r="K26" s="316">
        <v>4997.4333333333325</v>
      </c>
      <c r="L26" s="303">
        <v>4849</v>
      </c>
      <c r="M26" s="303">
        <v>4702.1000000000004</v>
      </c>
      <c r="N26" s="318">
        <v>6465250</v>
      </c>
      <c r="O26" s="319">
        <v>0.14216941966257399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1675.65</v>
      </c>
      <c r="E27" s="315">
        <v>1666.3333333333333</v>
      </c>
      <c r="F27" s="316">
        <v>1643.1666666666665</v>
      </c>
      <c r="G27" s="316">
        <v>1610.6833333333332</v>
      </c>
      <c r="H27" s="316">
        <v>1587.5166666666664</v>
      </c>
      <c r="I27" s="316">
        <v>1698.8166666666666</v>
      </c>
      <c r="J27" s="316">
        <v>1721.9833333333331</v>
      </c>
      <c r="K27" s="316">
        <v>1754.4666666666667</v>
      </c>
      <c r="L27" s="303">
        <v>1689.5</v>
      </c>
      <c r="M27" s="303">
        <v>1633.85</v>
      </c>
      <c r="N27" s="318">
        <v>1492800</v>
      </c>
      <c r="O27" s="319">
        <v>-0.11877213695395514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353.9</v>
      </c>
      <c r="E28" s="315">
        <v>355.7166666666667</v>
      </c>
      <c r="F28" s="316">
        <v>350.18333333333339</v>
      </c>
      <c r="G28" s="316">
        <v>346.4666666666667</v>
      </c>
      <c r="H28" s="316">
        <v>340.93333333333339</v>
      </c>
      <c r="I28" s="316">
        <v>359.43333333333339</v>
      </c>
      <c r="J28" s="316">
        <v>364.9666666666667</v>
      </c>
      <c r="K28" s="316">
        <v>368.68333333333339</v>
      </c>
      <c r="L28" s="303">
        <v>361.25</v>
      </c>
      <c r="M28" s="303">
        <v>352</v>
      </c>
      <c r="N28" s="318">
        <v>13134600</v>
      </c>
      <c r="O28" s="319">
        <v>-5.044995909462776E-3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46.95</v>
      </c>
      <c r="E29" s="315">
        <v>47.333333333333336</v>
      </c>
      <c r="F29" s="316">
        <v>46.366666666666674</v>
      </c>
      <c r="G29" s="316">
        <v>45.783333333333339</v>
      </c>
      <c r="H29" s="316">
        <v>44.816666666666677</v>
      </c>
      <c r="I29" s="316">
        <v>47.916666666666671</v>
      </c>
      <c r="J29" s="316">
        <v>48.883333333333326</v>
      </c>
      <c r="K29" s="316">
        <v>49.466666666666669</v>
      </c>
      <c r="L29" s="303">
        <v>48.3</v>
      </c>
      <c r="M29" s="303">
        <v>46.75</v>
      </c>
      <c r="N29" s="318">
        <v>55360900</v>
      </c>
      <c r="O29" s="319">
        <v>-8.2117329893539939E-2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1503.4</v>
      </c>
      <c r="E30" s="315">
        <v>1490.3666666666668</v>
      </c>
      <c r="F30" s="316">
        <v>1474.7833333333335</v>
      </c>
      <c r="G30" s="316">
        <v>1446.1666666666667</v>
      </c>
      <c r="H30" s="316">
        <v>1430.5833333333335</v>
      </c>
      <c r="I30" s="316">
        <v>1518.9833333333336</v>
      </c>
      <c r="J30" s="316">
        <v>1534.5666666666666</v>
      </c>
      <c r="K30" s="316">
        <v>1563.1833333333336</v>
      </c>
      <c r="L30" s="303">
        <v>1505.95</v>
      </c>
      <c r="M30" s="303">
        <v>1461.75</v>
      </c>
      <c r="N30" s="318">
        <v>1185800</v>
      </c>
      <c r="O30" s="319">
        <v>-9.6463022508038593E-3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106.05</v>
      </c>
      <c r="E31" s="315">
        <v>106.34999999999998</v>
      </c>
      <c r="F31" s="316">
        <v>104.04999999999995</v>
      </c>
      <c r="G31" s="316">
        <v>102.04999999999997</v>
      </c>
      <c r="H31" s="316">
        <v>99.749999999999943</v>
      </c>
      <c r="I31" s="316">
        <v>108.34999999999997</v>
      </c>
      <c r="J31" s="316">
        <v>110.65</v>
      </c>
      <c r="K31" s="316">
        <v>112.64999999999998</v>
      </c>
      <c r="L31" s="303">
        <v>108.65</v>
      </c>
      <c r="M31" s="303">
        <v>104.35</v>
      </c>
      <c r="N31" s="318">
        <v>32459600</v>
      </c>
      <c r="O31" s="319">
        <v>3.5645004849660523E-2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645.25</v>
      </c>
      <c r="E32" s="315">
        <v>642.88333333333333</v>
      </c>
      <c r="F32" s="316">
        <v>637.91666666666663</v>
      </c>
      <c r="G32" s="316">
        <v>630.58333333333326</v>
      </c>
      <c r="H32" s="316">
        <v>625.61666666666656</v>
      </c>
      <c r="I32" s="316">
        <v>650.2166666666667</v>
      </c>
      <c r="J32" s="316">
        <v>655.18333333333339</v>
      </c>
      <c r="K32" s="316">
        <v>662.51666666666677</v>
      </c>
      <c r="L32" s="303">
        <v>647.85</v>
      </c>
      <c r="M32" s="303">
        <v>635.54999999999995</v>
      </c>
      <c r="N32" s="318">
        <v>3232900</v>
      </c>
      <c r="O32" s="319">
        <v>-3.0529172320217096E-3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500.5</v>
      </c>
      <c r="E33" s="315">
        <v>498.7833333333333</v>
      </c>
      <c r="F33" s="316">
        <v>493.81666666666661</v>
      </c>
      <c r="G33" s="316">
        <v>487.13333333333333</v>
      </c>
      <c r="H33" s="316">
        <v>482.16666666666663</v>
      </c>
      <c r="I33" s="316">
        <v>505.46666666666658</v>
      </c>
      <c r="J33" s="316">
        <v>510.43333333333328</v>
      </c>
      <c r="K33" s="316">
        <v>517.11666666666656</v>
      </c>
      <c r="L33" s="303">
        <v>503.75</v>
      </c>
      <c r="M33" s="303">
        <v>492.1</v>
      </c>
      <c r="N33" s="318">
        <v>6588000</v>
      </c>
      <c r="O33" s="319">
        <v>-2.0298906981931743E-2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478.15</v>
      </c>
      <c r="E34" s="315">
        <v>480.31666666666666</v>
      </c>
      <c r="F34" s="316">
        <v>473.63333333333333</v>
      </c>
      <c r="G34" s="316">
        <v>469.11666666666667</v>
      </c>
      <c r="H34" s="316">
        <v>462.43333333333334</v>
      </c>
      <c r="I34" s="316">
        <v>484.83333333333331</v>
      </c>
      <c r="J34" s="316">
        <v>491.51666666666659</v>
      </c>
      <c r="K34" s="316">
        <v>496.0333333333333</v>
      </c>
      <c r="L34" s="303">
        <v>487</v>
      </c>
      <c r="M34" s="303">
        <v>475.8</v>
      </c>
      <c r="N34" s="318">
        <v>99130305</v>
      </c>
      <c r="O34" s="319">
        <v>1.5934743431660816E-2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31.3</v>
      </c>
      <c r="E35" s="315">
        <v>30.55</v>
      </c>
      <c r="F35" s="316">
        <v>29.6</v>
      </c>
      <c r="G35" s="316">
        <v>27.900000000000002</v>
      </c>
      <c r="H35" s="316">
        <v>26.950000000000003</v>
      </c>
      <c r="I35" s="316">
        <v>32.25</v>
      </c>
      <c r="J35" s="316">
        <v>33.199999999999996</v>
      </c>
      <c r="K35" s="316">
        <v>34.9</v>
      </c>
      <c r="L35" s="303">
        <v>31.5</v>
      </c>
      <c r="M35" s="303">
        <v>28.85</v>
      </c>
      <c r="N35" s="318">
        <v>58695000</v>
      </c>
      <c r="O35" s="319">
        <v>-8.9873005535656136E-2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420.45</v>
      </c>
      <c r="E36" s="315">
        <v>421.48333333333329</v>
      </c>
      <c r="F36" s="316">
        <v>416.36666666666656</v>
      </c>
      <c r="G36" s="316">
        <v>412.28333333333325</v>
      </c>
      <c r="H36" s="316">
        <v>407.16666666666652</v>
      </c>
      <c r="I36" s="316">
        <v>425.56666666666661</v>
      </c>
      <c r="J36" s="316">
        <v>430.68333333333328</v>
      </c>
      <c r="K36" s="316">
        <v>434.76666666666665</v>
      </c>
      <c r="L36" s="303">
        <v>426.6</v>
      </c>
      <c r="M36" s="303">
        <v>417.4</v>
      </c>
      <c r="N36" s="318">
        <v>11810500</v>
      </c>
      <c r="O36" s="319">
        <v>5.3549446040213375E-2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11761.55</v>
      </c>
      <c r="E37" s="315">
        <v>11790.866666666667</v>
      </c>
      <c r="F37" s="316">
        <v>11658.783333333333</v>
      </c>
      <c r="G37" s="316">
        <v>11556.016666666666</v>
      </c>
      <c r="H37" s="316">
        <v>11423.933333333332</v>
      </c>
      <c r="I37" s="316">
        <v>11893.633333333333</v>
      </c>
      <c r="J37" s="316">
        <v>12025.716666666665</v>
      </c>
      <c r="K37" s="316">
        <v>12128.483333333334</v>
      </c>
      <c r="L37" s="303">
        <v>11922.95</v>
      </c>
      <c r="M37" s="303">
        <v>11688.1</v>
      </c>
      <c r="N37" s="318">
        <v>277950</v>
      </c>
      <c r="O37" s="319">
        <v>0.10935940929954101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394.55</v>
      </c>
      <c r="E38" s="315">
        <v>391.31666666666666</v>
      </c>
      <c r="F38" s="316">
        <v>386.43333333333334</v>
      </c>
      <c r="G38" s="316">
        <v>378.31666666666666</v>
      </c>
      <c r="H38" s="316">
        <v>373.43333333333334</v>
      </c>
      <c r="I38" s="316">
        <v>399.43333333333334</v>
      </c>
      <c r="J38" s="316">
        <v>404.31666666666666</v>
      </c>
      <c r="K38" s="316">
        <v>412.43333333333334</v>
      </c>
      <c r="L38" s="303">
        <v>396.2</v>
      </c>
      <c r="M38" s="303">
        <v>383.2</v>
      </c>
      <c r="N38" s="318">
        <v>23491800</v>
      </c>
      <c r="O38" s="319">
        <v>-1.6873822975517892E-2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3552.35</v>
      </c>
      <c r="E39" s="315">
        <v>3567.0166666666664</v>
      </c>
      <c r="F39" s="316">
        <v>3532.083333333333</v>
      </c>
      <c r="G39" s="316">
        <v>3511.8166666666666</v>
      </c>
      <c r="H39" s="316">
        <v>3476.8833333333332</v>
      </c>
      <c r="I39" s="316">
        <v>3587.2833333333328</v>
      </c>
      <c r="J39" s="316">
        <v>3622.2166666666662</v>
      </c>
      <c r="K39" s="316">
        <v>3642.4833333333327</v>
      </c>
      <c r="L39" s="303">
        <v>3601.95</v>
      </c>
      <c r="M39" s="303">
        <v>3546.75</v>
      </c>
      <c r="N39" s="318">
        <v>1422600</v>
      </c>
      <c r="O39" s="319">
        <v>-8.1126469448391678E-2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432.15</v>
      </c>
      <c r="E40" s="315">
        <v>432.06666666666666</v>
      </c>
      <c r="F40" s="316">
        <v>425.38333333333333</v>
      </c>
      <c r="G40" s="316">
        <v>418.61666666666667</v>
      </c>
      <c r="H40" s="316">
        <v>411.93333333333334</v>
      </c>
      <c r="I40" s="316">
        <v>438.83333333333331</v>
      </c>
      <c r="J40" s="316">
        <v>445.51666666666659</v>
      </c>
      <c r="K40" s="316">
        <v>452.2833333333333</v>
      </c>
      <c r="L40" s="303">
        <v>438.75</v>
      </c>
      <c r="M40" s="303">
        <v>425.3</v>
      </c>
      <c r="N40" s="318">
        <v>6142400</v>
      </c>
      <c r="O40" s="319">
        <v>-3.0892051371051717E-2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93.2</v>
      </c>
      <c r="E41" s="315">
        <v>93.216666666666654</v>
      </c>
      <c r="F41" s="316">
        <v>91.983333333333306</v>
      </c>
      <c r="G41" s="316">
        <v>90.766666666666652</v>
      </c>
      <c r="H41" s="316">
        <v>89.533333333333303</v>
      </c>
      <c r="I41" s="316">
        <v>94.433333333333309</v>
      </c>
      <c r="J41" s="316">
        <v>95.666666666666657</v>
      </c>
      <c r="K41" s="316">
        <v>96.883333333333312</v>
      </c>
      <c r="L41" s="303">
        <v>94.45</v>
      </c>
      <c r="M41" s="303">
        <v>92</v>
      </c>
      <c r="N41" s="318">
        <v>15484600</v>
      </c>
      <c r="O41" s="319">
        <v>-8.8851752909747797E-2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349.65</v>
      </c>
      <c r="E42" s="315">
        <v>347.84999999999997</v>
      </c>
      <c r="F42" s="316">
        <v>340.84999999999991</v>
      </c>
      <c r="G42" s="316">
        <v>332.04999999999995</v>
      </c>
      <c r="H42" s="316">
        <v>325.0499999999999</v>
      </c>
      <c r="I42" s="316">
        <v>356.64999999999992</v>
      </c>
      <c r="J42" s="316">
        <v>363.65000000000003</v>
      </c>
      <c r="K42" s="316">
        <v>372.44999999999993</v>
      </c>
      <c r="L42" s="303">
        <v>354.85</v>
      </c>
      <c r="M42" s="303">
        <v>339.05</v>
      </c>
      <c r="N42" s="318">
        <v>5537500</v>
      </c>
      <c r="O42" s="319">
        <v>6.5928777670837338E-2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746.7</v>
      </c>
      <c r="E43" s="315">
        <v>748.83333333333337</v>
      </c>
      <c r="F43" s="316">
        <v>737.91666666666674</v>
      </c>
      <c r="G43" s="316">
        <v>729.13333333333333</v>
      </c>
      <c r="H43" s="316">
        <v>718.2166666666667</v>
      </c>
      <c r="I43" s="316">
        <v>757.61666666666679</v>
      </c>
      <c r="J43" s="316">
        <v>768.53333333333353</v>
      </c>
      <c r="K43" s="316">
        <v>777.31666666666683</v>
      </c>
      <c r="L43" s="303">
        <v>759.75</v>
      </c>
      <c r="M43" s="303">
        <v>740.05</v>
      </c>
      <c r="N43" s="318">
        <v>18583500</v>
      </c>
      <c r="O43" s="319">
        <v>-4.432410750100281E-2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123.05</v>
      </c>
      <c r="E44" s="315">
        <v>122.26666666666667</v>
      </c>
      <c r="F44" s="316">
        <v>120.83333333333333</v>
      </c>
      <c r="G44" s="316">
        <v>118.61666666666666</v>
      </c>
      <c r="H44" s="316">
        <v>117.18333333333332</v>
      </c>
      <c r="I44" s="316">
        <v>124.48333333333333</v>
      </c>
      <c r="J44" s="316">
        <v>125.91666666666667</v>
      </c>
      <c r="K44" s="316">
        <v>128.13333333333333</v>
      </c>
      <c r="L44" s="303">
        <v>123.7</v>
      </c>
      <c r="M44" s="303">
        <v>120.05</v>
      </c>
      <c r="N44" s="318">
        <v>34933600</v>
      </c>
      <c r="O44" s="319">
        <v>-7.9937299624308882E-3</v>
      </c>
    </row>
    <row r="45" spans="1:15" ht="15">
      <c r="A45" s="276">
        <v>35</v>
      </c>
      <c r="B45" s="416" t="s">
        <v>107</v>
      </c>
      <c r="C45" s="276" t="s">
        <v>3634</v>
      </c>
      <c r="D45" s="315">
        <v>2422.9</v>
      </c>
      <c r="E45" s="315">
        <v>2409.7333333333336</v>
      </c>
      <c r="F45" s="316">
        <v>2363.166666666667</v>
      </c>
      <c r="G45" s="316">
        <v>2303.4333333333334</v>
      </c>
      <c r="H45" s="316">
        <v>2256.8666666666668</v>
      </c>
      <c r="I45" s="316">
        <v>2469.4666666666672</v>
      </c>
      <c r="J45" s="316">
        <v>2516.0333333333338</v>
      </c>
      <c r="K45" s="316">
        <v>2575.7666666666673</v>
      </c>
      <c r="L45" s="303">
        <v>2456.3000000000002</v>
      </c>
      <c r="M45" s="303">
        <v>2350</v>
      </c>
      <c r="N45" s="318">
        <v>767625</v>
      </c>
      <c r="O45" s="319">
        <v>2.1457085828343315E-2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1566.4</v>
      </c>
      <c r="E46" s="315">
        <v>1560.0500000000002</v>
      </c>
      <c r="F46" s="316">
        <v>1546.1500000000003</v>
      </c>
      <c r="G46" s="316">
        <v>1525.9</v>
      </c>
      <c r="H46" s="316">
        <v>1512.0000000000002</v>
      </c>
      <c r="I46" s="316">
        <v>1580.3000000000004</v>
      </c>
      <c r="J46" s="316">
        <v>1594.2</v>
      </c>
      <c r="K46" s="316">
        <v>1614.4500000000005</v>
      </c>
      <c r="L46" s="303">
        <v>1573.95</v>
      </c>
      <c r="M46" s="303">
        <v>1539.8</v>
      </c>
      <c r="N46" s="318">
        <v>2368800</v>
      </c>
      <c r="O46" s="319">
        <v>-0.1038135593220339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412.05</v>
      </c>
      <c r="E47" s="315">
        <v>412.95</v>
      </c>
      <c r="F47" s="316">
        <v>408.59999999999997</v>
      </c>
      <c r="G47" s="316">
        <v>405.15</v>
      </c>
      <c r="H47" s="316">
        <v>400.79999999999995</v>
      </c>
      <c r="I47" s="316">
        <v>416.4</v>
      </c>
      <c r="J47" s="316">
        <v>420.75</v>
      </c>
      <c r="K47" s="316">
        <v>424.2</v>
      </c>
      <c r="L47" s="303">
        <v>417.3</v>
      </c>
      <c r="M47" s="303">
        <v>409.5</v>
      </c>
      <c r="N47" s="318">
        <v>5820612</v>
      </c>
      <c r="O47" s="319">
        <v>-2.5130890052356022E-2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512.54999999999995</v>
      </c>
      <c r="E48" s="315">
        <v>514.15</v>
      </c>
      <c r="F48" s="316">
        <v>506.44999999999993</v>
      </c>
      <c r="G48" s="316">
        <v>500.34999999999997</v>
      </c>
      <c r="H48" s="316">
        <v>492.64999999999992</v>
      </c>
      <c r="I48" s="316">
        <v>520.25</v>
      </c>
      <c r="J48" s="316">
        <v>527.95000000000005</v>
      </c>
      <c r="K48" s="316">
        <v>534.04999999999995</v>
      </c>
      <c r="L48" s="303">
        <v>521.85</v>
      </c>
      <c r="M48" s="303">
        <v>508.05</v>
      </c>
      <c r="N48" s="318">
        <v>1982400</v>
      </c>
      <c r="O48" s="319">
        <v>0.11546252532072923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510.45</v>
      </c>
      <c r="E49" s="315">
        <v>509.11666666666662</v>
      </c>
      <c r="F49" s="316">
        <v>506.38333333333321</v>
      </c>
      <c r="G49" s="316">
        <v>502.31666666666661</v>
      </c>
      <c r="H49" s="316">
        <v>499.5833333333332</v>
      </c>
      <c r="I49" s="316">
        <v>513.18333333333317</v>
      </c>
      <c r="J49" s="316">
        <v>515.91666666666674</v>
      </c>
      <c r="K49" s="316">
        <v>519.98333333333323</v>
      </c>
      <c r="L49" s="303">
        <v>511.85</v>
      </c>
      <c r="M49" s="303">
        <v>505.05</v>
      </c>
      <c r="N49" s="318">
        <v>15025000</v>
      </c>
      <c r="O49" s="319">
        <v>-3.5699959887685519E-2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3546.75</v>
      </c>
      <c r="E50" s="315">
        <v>3550.9</v>
      </c>
      <c r="F50" s="316">
        <v>3465.8500000000004</v>
      </c>
      <c r="G50" s="316">
        <v>3384.9500000000003</v>
      </c>
      <c r="H50" s="316">
        <v>3299.9000000000005</v>
      </c>
      <c r="I50" s="316">
        <v>3631.8</v>
      </c>
      <c r="J50" s="316">
        <v>3716.8500000000004</v>
      </c>
      <c r="K50" s="316">
        <v>3797.75</v>
      </c>
      <c r="L50" s="303">
        <v>3635.95</v>
      </c>
      <c r="M50" s="303">
        <v>3470</v>
      </c>
      <c r="N50" s="318">
        <v>2504600</v>
      </c>
      <c r="O50" s="319">
        <v>-4.4518642181413468E-3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188.45</v>
      </c>
      <c r="E51" s="315">
        <v>185.85</v>
      </c>
      <c r="F51" s="316">
        <v>181.7</v>
      </c>
      <c r="G51" s="316">
        <v>174.95</v>
      </c>
      <c r="H51" s="316">
        <v>170.79999999999998</v>
      </c>
      <c r="I51" s="316">
        <v>192.6</v>
      </c>
      <c r="J51" s="316">
        <v>196.75000000000003</v>
      </c>
      <c r="K51" s="316">
        <v>203.5</v>
      </c>
      <c r="L51" s="303">
        <v>190</v>
      </c>
      <c r="M51" s="303">
        <v>179.1</v>
      </c>
      <c r="N51" s="318">
        <v>28561500</v>
      </c>
      <c r="O51" s="319">
        <v>-0.10459342023587834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4826.1000000000004</v>
      </c>
      <c r="E52" s="315">
        <v>4791.7666666666664</v>
      </c>
      <c r="F52" s="316">
        <v>4709.5333333333328</v>
      </c>
      <c r="G52" s="316">
        <v>4592.9666666666662</v>
      </c>
      <c r="H52" s="316">
        <v>4510.7333333333327</v>
      </c>
      <c r="I52" s="316">
        <v>4908.333333333333</v>
      </c>
      <c r="J52" s="316">
        <v>4990.5666666666666</v>
      </c>
      <c r="K52" s="316">
        <v>5107.1333333333332</v>
      </c>
      <c r="L52" s="303">
        <v>4874</v>
      </c>
      <c r="M52" s="303">
        <v>4675.2</v>
      </c>
      <c r="N52" s="318">
        <v>3744125</v>
      </c>
      <c r="O52" s="319">
        <v>-3.3867690223526759E-2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2601.25</v>
      </c>
      <c r="E53" s="315">
        <v>2591.1666666666665</v>
      </c>
      <c r="F53" s="316">
        <v>2573.1333333333332</v>
      </c>
      <c r="G53" s="316">
        <v>2545.0166666666669</v>
      </c>
      <c r="H53" s="316">
        <v>2526.9833333333336</v>
      </c>
      <c r="I53" s="316">
        <v>2619.2833333333328</v>
      </c>
      <c r="J53" s="316">
        <v>2637.3166666666666</v>
      </c>
      <c r="K53" s="316">
        <v>2665.4333333333325</v>
      </c>
      <c r="L53" s="303">
        <v>2609.1999999999998</v>
      </c>
      <c r="M53" s="303">
        <v>2563.0500000000002</v>
      </c>
      <c r="N53" s="318">
        <v>2480450</v>
      </c>
      <c r="O53" s="319">
        <v>-1.9371800193718001E-2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1405</v>
      </c>
      <c r="E54" s="315">
        <v>1409.6333333333332</v>
      </c>
      <c r="F54" s="316">
        <v>1386.4166666666665</v>
      </c>
      <c r="G54" s="316">
        <v>1367.8333333333333</v>
      </c>
      <c r="H54" s="316">
        <v>1344.6166666666666</v>
      </c>
      <c r="I54" s="316">
        <v>1428.2166666666665</v>
      </c>
      <c r="J54" s="316">
        <v>1451.4333333333332</v>
      </c>
      <c r="K54" s="316">
        <v>1470.0166666666664</v>
      </c>
      <c r="L54" s="303">
        <v>1432.85</v>
      </c>
      <c r="M54" s="303">
        <v>1391.05</v>
      </c>
      <c r="N54" s="318">
        <v>2772000</v>
      </c>
      <c r="O54" s="319">
        <v>1.7359709325797335E-2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173.75</v>
      </c>
      <c r="E55" s="315">
        <v>174.08333333333334</v>
      </c>
      <c r="F55" s="316">
        <v>172.56666666666669</v>
      </c>
      <c r="G55" s="316">
        <v>171.38333333333335</v>
      </c>
      <c r="H55" s="316">
        <v>169.8666666666667</v>
      </c>
      <c r="I55" s="316">
        <v>175.26666666666668</v>
      </c>
      <c r="J55" s="316">
        <v>176.78333333333333</v>
      </c>
      <c r="K55" s="316">
        <v>177.96666666666667</v>
      </c>
      <c r="L55" s="303">
        <v>175.6</v>
      </c>
      <c r="M55" s="303">
        <v>172.9</v>
      </c>
      <c r="N55" s="318">
        <v>13960800</v>
      </c>
      <c r="O55" s="319">
        <v>3.4685165421558167E-2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58.4</v>
      </c>
      <c r="E56" s="315">
        <v>58.666666666666664</v>
      </c>
      <c r="F56" s="316">
        <v>57.633333333333326</v>
      </c>
      <c r="G56" s="316">
        <v>56.86666666666666</v>
      </c>
      <c r="H56" s="316">
        <v>55.833333333333321</v>
      </c>
      <c r="I56" s="316">
        <v>59.43333333333333</v>
      </c>
      <c r="J56" s="316">
        <v>60.466666666666676</v>
      </c>
      <c r="K56" s="316">
        <v>61.233333333333334</v>
      </c>
      <c r="L56" s="303">
        <v>59.7</v>
      </c>
      <c r="M56" s="303">
        <v>57.9</v>
      </c>
      <c r="N56" s="318">
        <v>132296500</v>
      </c>
      <c r="O56" s="319">
        <v>5.1426129767788333E-4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101.1</v>
      </c>
      <c r="E57" s="315">
        <v>99.983333333333348</v>
      </c>
      <c r="F57" s="316">
        <v>98.516666666666694</v>
      </c>
      <c r="G57" s="316">
        <v>95.933333333333351</v>
      </c>
      <c r="H57" s="316">
        <v>94.466666666666697</v>
      </c>
      <c r="I57" s="316">
        <v>102.56666666666669</v>
      </c>
      <c r="J57" s="316">
        <v>104.03333333333333</v>
      </c>
      <c r="K57" s="316">
        <v>106.61666666666669</v>
      </c>
      <c r="L57" s="303">
        <v>101.45</v>
      </c>
      <c r="M57" s="303">
        <v>97.4</v>
      </c>
      <c r="N57" s="318">
        <v>29664300</v>
      </c>
      <c r="O57" s="319">
        <v>2.5084317032040473E-2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479.25</v>
      </c>
      <c r="E58" s="315">
        <v>481.2166666666667</v>
      </c>
      <c r="F58" s="316">
        <v>472.63333333333338</v>
      </c>
      <c r="G58" s="316">
        <v>466.01666666666671</v>
      </c>
      <c r="H58" s="316">
        <v>457.43333333333339</v>
      </c>
      <c r="I58" s="316">
        <v>487.83333333333337</v>
      </c>
      <c r="J58" s="316">
        <v>496.41666666666663</v>
      </c>
      <c r="K58" s="316">
        <v>503.03333333333336</v>
      </c>
      <c r="L58" s="303">
        <v>489.8</v>
      </c>
      <c r="M58" s="303">
        <v>474.6</v>
      </c>
      <c r="N58" s="318">
        <v>6188150</v>
      </c>
      <c r="O58" s="319">
        <v>-3.5835871707579285E-2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26.45</v>
      </c>
      <c r="E59" s="315">
        <v>26.133333333333336</v>
      </c>
      <c r="F59" s="316">
        <v>25.466666666666672</v>
      </c>
      <c r="G59" s="316">
        <v>24.483333333333334</v>
      </c>
      <c r="H59" s="316">
        <v>23.81666666666667</v>
      </c>
      <c r="I59" s="316">
        <v>27.116666666666674</v>
      </c>
      <c r="J59" s="316">
        <v>27.783333333333339</v>
      </c>
      <c r="K59" s="316">
        <v>28.766666666666676</v>
      </c>
      <c r="L59" s="303">
        <v>26.8</v>
      </c>
      <c r="M59" s="303">
        <v>25.15</v>
      </c>
      <c r="N59" s="318">
        <v>80145000</v>
      </c>
      <c r="O59" s="319">
        <v>7.418576598311219E-2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709.55</v>
      </c>
      <c r="E60" s="315">
        <v>707.83333333333337</v>
      </c>
      <c r="F60" s="316">
        <v>700.9666666666667</v>
      </c>
      <c r="G60" s="316">
        <v>692.38333333333333</v>
      </c>
      <c r="H60" s="316">
        <v>685.51666666666665</v>
      </c>
      <c r="I60" s="316">
        <v>716.41666666666674</v>
      </c>
      <c r="J60" s="316">
        <v>723.2833333333333</v>
      </c>
      <c r="K60" s="316">
        <v>731.86666666666679</v>
      </c>
      <c r="L60" s="303">
        <v>714.7</v>
      </c>
      <c r="M60" s="303">
        <v>699.25</v>
      </c>
      <c r="N60" s="318">
        <v>4135000</v>
      </c>
      <c r="O60" s="319">
        <v>-4.8344210780759005E-4</v>
      </c>
    </row>
    <row r="61" spans="1:15" ht="15">
      <c r="A61" s="276">
        <v>51</v>
      </c>
      <c r="B61" s="416" t="s">
        <v>39</v>
      </c>
      <c r="C61" s="276" t="s">
        <v>248</v>
      </c>
      <c r="D61" s="315">
        <v>1089.75</v>
      </c>
      <c r="E61" s="315">
        <v>1079.45</v>
      </c>
      <c r="F61" s="316">
        <v>1061.3500000000001</v>
      </c>
      <c r="G61" s="316">
        <v>1032.95</v>
      </c>
      <c r="H61" s="316">
        <v>1014.8500000000001</v>
      </c>
      <c r="I61" s="316">
        <v>1107.8500000000001</v>
      </c>
      <c r="J61" s="316">
        <v>1125.95</v>
      </c>
      <c r="K61" s="316">
        <v>1154.3500000000001</v>
      </c>
      <c r="L61" s="303">
        <v>1097.55</v>
      </c>
      <c r="M61" s="303">
        <v>1051.05</v>
      </c>
      <c r="N61" s="318">
        <v>1734200</v>
      </c>
      <c r="O61" s="319">
        <v>-6.7132867132867133E-2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855.35</v>
      </c>
      <c r="E62" s="315">
        <v>858.40000000000009</v>
      </c>
      <c r="F62" s="316">
        <v>848.10000000000014</v>
      </c>
      <c r="G62" s="316">
        <v>840.85</v>
      </c>
      <c r="H62" s="316">
        <v>830.55000000000007</v>
      </c>
      <c r="I62" s="316">
        <v>865.6500000000002</v>
      </c>
      <c r="J62" s="316">
        <v>875.95000000000016</v>
      </c>
      <c r="K62" s="316">
        <v>883.20000000000027</v>
      </c>
      <c r="L62" s="303">
        <v>868.7</v>
      </c>
      <c r="M62" s="303">
        <v>851.15</v>
      </c>
      <c r="N62" s="318">
        <v>20206500</v>
      </c>
      <c r="O62" s="319">
        <v>-9.6843281497346126E-3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826.05</v>
      </c>
      <c r="E63" s="315">
        <v>830.26666666666654</v>
      </c>
      <c r="F63" s="316">
        <v>819.6333333333331</v>
      </c>
      <c r="G63" s="316">
        <v>813.21666666666658</v>
      </c>
      <c r="H63" s="316">
        <v>802.58333333333314</v>
      </c>
      <c r="I63" s="316">
        <v>836.68333333333305</v>
      </c>
      <c r="J63" s="316">
        <v>847.31666666666649</v>
      </c>
      <c r="K63" s="316">
        <v>853.73333333333301</v>
      </c>
      <c r="L63" s="303">
        <v>840.9</v>
      </c>
      <c r="M63" s="303">
        <v>823.85</v>
      </c>
      <c r="N63" s="318">
        <v>5179000</v>
      </c>
      <c r="O63" s="319">
        <v>0.11568289530374838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840</v>
      </c>
      <c r="E64" s="315">
        <v>833.23333333333323</v>
      </c>
      <c r="F64" s="316">
        <v>823.56666666666649</v>
      </c>
      <c r="G64" s="316">
        <v>807.13333333333321</v>
      </c>
      <c r="H64" s="316">
        <v>797.46666666666647</v>
      </c>
      <c r="I64" s="316">
        <v>849.66666666666652</v>
      </c>
      <c r="J64" s="316">
        <v>859.33333333333326</v>
      </c>
      <c r="K64" s="316">
        <v>875.76666666666654</v>
      </c>
      <c r="L64" s="303">
        <v>842.9</v>
      </c>
      <c r="M64" s="303">
        <v>816.8</v>
      </c>
      <c r="N64" s="318">
        <v>19947200</v>
      </c>
      <c r="O64" s="319">
        <v>1.326316538064929E-2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2256.8000000000002</v>
      </c>
      <c r="E65" s="315">
        <v>2277.85</v>
      </c>
      <c r="F65" s="316">
        <v>2208</v>
      </c>
      <c r="G65" s="316">
        <v>2159.2000000000003</v>
      </c>
      <c r="H65" s="316">
        <v>2089.3500000000004</v>
      </c>
      <c r="I65" s="316">
        <v>2326.6499999999996</v>
      </c>
      <c r="J65" s="316">
        <v>2396.4999999999991</v>
      </c>
      <c r="K65" s="316">
        <v>2445.2999999999993</v>
      </c>
      <c r="L65" s="303">
        <v>2347.6999999999998</v>
      </c>
      <c r="M65" s="303">
        <v>2229.0500000000002</v>
      </c>
      <c r="N65" s="318">
        <v>26802600</v>
      </c>
      <c r="O65" s="319">
        <v>1.726689689195856E-3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1394</v>
      </c>
      <c r="E66" s="315">
        <v>1396.3666666666668</v>
      </c>
      <c r="F66" s="316">
        <v>1372.7333333333336</v>
      </c>
      <c r="G66" s="316">
        <v>1351.4666666666667</v>
      </c>
      <c r="H66" s="316">
        <v>1327.8333333333335</v>
      </c>
      <c r="I66" s="316">
        <v>1417.6333333333337</v>
      </c>
      <c r="J66" s="316">
        <v>1441.2666666666669</v>
      </c>
      <c r="K66" s="316">
        <v>1462.5333333333338</v>
      </c>
      <c r="L66" s="303">
        <v>1420</v>
      </c>
      <c r="M66" s="303">
        <v>1375.1</v>
      </c>
      <c r="N66" s="318">
        <v>34882650</v>
      </c>
      <c r="O66" s="319">
        <v>1.1482704176833645E-2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662.5</v>
      </c>
      <c r="E67" s="315">
        <v>664.19999999999993</v>
      </c>
      <c r="F67" s="316">
        <v>654.39999999999986</v>
      </c>
      <c r="G67" s="316">
        <v>646.29999999999995</v>
      </c>
      <c r="H67" s="316">
        <v>636.49999999999989</v>
      </c>
      <c r="I67" s="316">
        <v>672.29999999999984</v>
      </c>
      <c r="J67" s="316">
        <v>682.0999999999998</v>
      </c>
      <c r="K67" s="316">
        <v>690.19999999999982</v>
      </c>
      <c r="L67" s="303">
        <v>674</v>
      </c>
      <c r="M67" s="303">
        <v>656.1</v>
      </c>
      <c r="N67" s="318">
        <v>10983500</v>
      </c>
      <c r="O67" s="319">
        <v>2.1075873143315939E-3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3063.1</v>
      </c>
      <c r="E68" s="315">
        <v>3038.0166666666664</v>
      </c>
      <c r="F68" s="316">
        <v>3006.083333333333</v>
      </c>
      <c r="G68" s="316">
        <v>2949.0666666666666</v>
      </c>
      <c r="H68" s="316">
        <v>2917.1333333333332</v>
      </c>
      <c r="I68" s="316">
        <v>3095.0333333333328</v>
      </c>
      <c r="J68" s="316">
        <v>3126.9666666666662</v>
      </c>
      <c r="K68" s="316">
        <v>3183.9833333333327</v>
      </c>
      <c r="L68" s="303">
        <v>3069.95</v>
      </c>
      <c r="M68" s="303">
        <v>2981</v>
      </c>
      <c r="N68" s="318">
        <v>3498900</v>
      </c>
      <c r="O68" s="319">
        <v>-5.7611506140917902E-2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218.3</v>
      </c>
      <c r="E69" s="315">
        <v>218.29999999999998</v>
      </c>
      <c r="F69" s="316">
        <v>214.39999999999998</v>
      </c>
      <c r="G69" s="316">
        <v>210.5</v>
      </c>
      <c r="H69" s="316">
        <v>206.6</v>
      </c>
      <c r="I69" s="316">
        <v>222.19999999999996</v>
      </c>
      <c r="J69" s="316">
        <v>226.1</v>
      </c>
      <c r="K69" s="316">
        <v>229.99999999999994</v>
      </c>
      <c r="L69" s="303">
        <v>222.2</v>
      </c>
      <c r="M69" s="303">
        <v>214.4</v>
      </c>
      <c r="N69" s="318">
        <v>32159700</v>
      </c>
      <c r="O69" s="319">
        <v>6.3415327740651214E-2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215.95</v>
      </c>
      <c r="E70" s="315">
        <v>215.4</v>
      </c>
      <c r="F70" s="316">
        <v>214.10000000000002</v>
      </c>
      <c r="G70" s="316">
        <v>212.25000000000003</v>
      </c>
      <c r="H70" s="316">
        <v>210.95000000000005</v>
      </c>
      <c r="I70" s="316">
        <v>217.25</v>
      </c>
      <c r="J70" s="316">
        <v>218.55</v>
      </c>
      <c r="K70" s="316">
        <v>220.39999999999998</v>
      </c>
      <c r="L70" s="303">
        <v>216.7</v>
      </c>
      <c r="M70" s="303">
        <v>213.55</v>
      </c>
      <c r="N70" s="318">
        <v>30042900</v>
      </c>
      <c r="O70" s="319">
        <v>9.2918180925252919E-2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2131.35</v>
      </c>
      <c r="E71" s="315">
        <v>2123.8833333333332</v>
      </c>
      <c r="F71" s="316">
        <v>2107.8166666666666</v>
      </c>
      <c r="G71" s="316">
        <v>2084.2833333333333</v>
      </c>
      <c r="H71" s="316">
        <v>2068.2166666666667</v>
      </c>
      <c r="I71" s="316">
        <v>2147.4166666666665</v>
      </c>
      <c r="J71" s="316">
        <v>2163.4833333333331</v>
      </c>
      <c r="K71" s="316">
        <v>2187.0166666666664</v>
      </c>
      <c r="L71" s="303">
        <v>2139.9499999999998</v>
      </c>
      <c r="M71" s="303">
        <v>2100.35</v>
      </c>
      <c r="N71" s="318">
        <v>6571200</v>
      </c>
      <c r="O71" s="319">
        <v>3.8744250011855642E-2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178</v>
      </c>
      <c r="E72" s="315">
        <v>178.33333333333334</v>
      </c>
      <c r="F72" s="316">
        <v>176.16666666666669</v>
      </c>
      <c r="G72" s="316">
        <v>174.33333333333334</v>
      </c>
      <c r="H72" s="316">
        <v>172.16666666666669</v>
      </c>
      <c r="I72" s="316">
        <v>180.16666666666669</v>
      </c>
      <c r="J72" s="316">
        <v>182.33333333333337</v>
      </c>
      <c r="K72" s="316">
        <v>184.16666666666669</v>
      </c>
      <c r="L72" s="303">
        <v>180.5</v>
      </c>
      <c r="M72" s="303">
        <v>176.5</v>
      </c>
      <c r="N72" s="318">
        <v>16147900</v>
      </c>
      <c r="O72" s="319">
        <v>-1.7725815576089005E-2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469.35</v>
      </c>
      <c r="E73" s="315">
        <v>473.45</v>
      </c>
      <c r="F73" s="316">
        <v>463.45</v>
      </c>
      <c r="G73" s="316">
        <v>457.55</v>
      </c>
      <c r="H73" s="316">
        <v>447.55</v>
      </c>
      <c r="I73" s="316">
        <v>479.34999999999997</v>
      </c>
      <c r="J73" s="316">
        <v>489.34999999999997</v>
      </c>
      <c r="K73" s="316">
        <v>495.24999999999994</v>
      </c>
      <c r="L73" s="303">
        <v>483.45</v>
      </c>
      <c r="M73" s="303">
        <v>467.55</v>
      </c>
      <c r="N73" s="318">
        <v>119022750</v>
      </c>
      <c r="O73" s="319">
        <v>-1.1375316932775988E-2</v>
      </c>
    </row>
    <row r="74" spans="1:15" ht="15">
      <c r="A74" s="276">
        <v>64</v>
      </c>
      <c r="B74" s="416" t="s">
        <v>57</v>
      </c>
      <c r="C74" t="s">
        <v>256</v>
      </c>
      <c r="D74" s="509">
        <v>1353</v>
      </c>
      <c r="E74" s="509">
        <v>1360.3666666666666</v>
      </c>
      <c r="F74" s="510">
        <v>1339.8833333333332</v>
      </c>
      <c r="G74" s="510">
        <v>1326.7666666666667</v>
      </c>
      <c r="H74" s="510">
        <v>1306.2833333333333</v>
      </c>
      <c r="I74" s="510">
        <v>1373.4833333333331</v>
      </c>
      <c r="J74" s="510">
        <v>1393.9666666666662</v>
      </c>
      <c r="K74" s="510">
        <v>1407.083333333333</v>
      </c>
      <c r="L74" s="511">
        <v>1380.85</v>
      </c>
      <c r="M74" s="511">
        <v>1347.25</v>
      </c>
      <c r="N74" s="512">
        <v>490875</v>
      </c>
      <c r="O74" s="513">
        <v>-3.1040268456375839E-2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454.25</v>
      </c>
      <c r="E75" s="315">
        <v>455.48333333333335</v>
      </c>
      <c r="F75" s="316">
        <v>450.36666666666667</v>
      </c>
      <c r="G75" s="316">
        <v>446.48333333333335</v>
      </c>
      <c r="H75" s="316">
        <v>441.36666666666667</v>
      </c>
      <c r="I75" s="316">
        <v>459.36666666666667</v>
      </c>
      <c r="J75" s="316">
        <v>464.48333333333335</v>
      </c>
      <c r="K75" s="316">
        <v>468.36666666666667</v>
      </c>
      <c r="L75" s="303">
        <v>460.6</v>
      </c>
      <c r="M75" s="303">
        <v>451.6</v>
      </c>
      <c r="N75" s="318">
        <v>8173500</v>
      </c>
      <c r="O75" s="319">
        <v>5.0713459313536442E-2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10.35</v>
      </c>
      <c r="E76" s="315">
        <v>10.383333333333333</v>
      </c>
      <c r="F76" s="316">
        <v>10.116666666666665</v>
      </c>
      <c r="G76" s="316">
        <v>9.8833333333333329</v>
      </c>
      <c r="H76" s="316">
        <v>9.6166666666666654</v>
      </c>
      <c r="I76" s="316">
        <v>10.616666666666665</v>
      </c>
      <c r="J76" s="316">
        <v>10.883333333333331</v>
      </c>
      <c r="K76" s="316">
        <v>11.116666666666665</v>
      </c>
      <c r="L76" s="303">
        <v>10.65</v>
      </c>
      <c r="M76" s="303">
        <v>10.15</v>
      </c>
      <c r="N76" s="318">
        <v>442540000</v>
      </c>
      <c r="O76" s="319">
        <v>-2.7833307704136553E-2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36.85</v>
      </c>
      <c r="E77" s="315">
        <v>36.133333333333333</v>
      </c>
      <c r="F77" s="316">
        <v>34.516666666666666</v>
      </c>
      <c r="G77" s="316">
        <v>32.18333333333333</v>
      </c>
      <c r="H77" s="316">
        <v>30.566666666666663</v>
      </c>
      <c r="I77" s="316">
        <v>38.466666666666669</v>
      </c>
      <c r="J77" s="316">
        <v>40.083333333333329</v>
      </c>
      <c r="K77" s="316">
        <v>42.416666666666671</v>
      </c>
      <c r="L77" s="303">
        <v>37.75</v>
      </c>
      <c r="M77" s="303">
        <v>33.799999999999997</v>
      </c>
      <c r="N77" s="318">
        <v>150613000</v>
      </c>
      <c r="O77" s="319">
        <v>6.4741437206178643E-2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450.2</v>
      </c>
      <c r="E78" s="315">
        <v>451.06666666666666</v>
      </c>
      <c r="F78" s="316">
        <v>444.33333333333331</v>
      </c>
      <c r="G78" s="316">
        <v>438.46666666666664</v>
      </c>
      <c r="H78" s="316">
        <v>431.73333333333329</v>
      </c>
      <c r="I78" s="316">
        <v>456.93333333333334</v>
      </c>
      <c r="J78" s="316">
        <v>463.66666666666669</v>
      </c>
      <c r="K78" s="316">
        <v>469.53333333333336</v>
      </c>
      <c r="L78" s="303">
        <v>457.8</v>
      </c>
      <c r="M78" s="303">
        <v>445.2</v>
      </c>
      <c r="N78" s="318">
        <v>4559500</v>
      </c>
      <c r="O78" s="319">
        <v>5.7060886197003509E-2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1664.85</v>
      </c>
      <c r="E79" s="315">
        <v>1665.1666666666667</v>
      </c>
      <c r="F79" s="316">
        <v>1640.8333333333335</v>
      </c>
      <c r="G79" s="316">
        <v>1616.8166666666668</v>
      </c>
      <c r="H79" s="316">
        <v>1592.4833333333336</v>
      </c>
      <c r="I79" s="316">
        <v>1689.1833333333334</v>
      </c>
      <c r="J79" s="316">
        <v>1713.5166666666669</v>
      </c>
      <c r="K79" s="316">
        <v>1737.5333333333333</v>
      </c>
      <c r="L79" s="303">
        <v>1689.5</v>
      </c>
      <c r="M79" s="303">
        <v>1641.15</v>
      </c>
      <c r="N79" s="318">
        <v>3243000</v>
      </c>
      <c r="O79" s="319">
        <v>-5.4518950437317783E-2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848.35</v>
      </c>
      <c r="E80" s="315">
        <v>853.5</v>
      </c>
      <c r="F80" s="316">
        <v>827.45</v>
      </c>
      <c r="G80" s="316">
        <v>806.55000000000007</v>
      </c>
      <c r="H80" s="316">
        <v>780.50000000000011</v>
      </c>
      <c r="I80" s="316">
        <v>874.4</v>
      </c>
      <c r="J80" s="316">
        <v>900.44999999999993</v>
      </c>
      <c r="K80" s="316">
        <v>921.34999999999991</v>
      </c>
      <c r="L80" s="303">
        <v>879.55</v>
      </c>
      <c r="M80" s="303">
        <v>832.6</v>
      </c>
      <c r="N80" s="318">
        <v>20309900</v>
      </c>
      <c r="O80" s="319">
        <v>6.9071519183901212E-2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218.65</v>
      </c>
      <c r="E81" s="315">
        <v>217.43333333333337</v>
      </c>
      <c r="F81" s="316">
        <v>213.31666666666672</v>
      </c>
      <c r="G81" s="316">
        <v>207.98333333333335</v>
      </c>
      <c r="H81" s="316">
        <v>203.8666666666667</v>
      </c>
      <c r="I81" s="316">
        <v>222.76666666666674</v>
      </c>
      <c r="J81" s="316">
        <v>226.88333333333335</v>
      </c>
      <c r="K81" s="316">
        <v>232.21666666666675</v>
      </c>
      <c r="L81" s="303">
        <v>221.55</v>
      </c>
      <c r="M81" s="303">
        <v>212.1</v>
      </c>
      <c r="N81" s="318">
        <v>13218800</v>
      </c>
      <c r="O81" s="319">
        <v>1.2725344644750796E-3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1141.95</v>
      </c>
      <c r="E82" s="315">
        <v>1130.5666666666666</v>
      </c>
      <c r="F82" s="316">
        <v>1115.4333333333332</v>
      </c>
      <c r="G82" s="316">
        <v>1088.9166666666665</v>
      </c>
      <c r="H82" s="316">
        <v>1073.7833333333331</v>
      </c>
      <c r="I82" s="316">
        <v>1157.0833333333333</v>
      </c>
      <c r="J82" s="316">
        <v>1172.2166666666665</v>
      </c>
      <c r="K82" s="316">
        <v>1198.7333333333333</v>
      </c>
      <c r="L82" s="303">
        <v>1145.7</v>
      </c>
      <c r="M82" s="303">
        <v>1104.05</v>
      </c>
      <c r="N82" s="318">
        <v>38467200</v>
      </c>
      <c r="O82" s="319">
        <v>1.8103283999237756E-2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86.65</v>
      </c>
      <c r="E83" s="315">
        <v>85.90000000000002</v>
      </c>
      <c r="F83" s="316">
        <v>84.850000000000037</v>
      </c>
      <c r="G83" s="316">
        <v>83.050000000000011</v>
      </c>
      <c r="H83" s="316">
        <v>82.000000000000028</v>
      </c>
      <c r="I83" s="316">
        <v>87.700000000000045</v>
      </c>
      <c r="J83" s="316">
        <v>88.750000000000028</v>
      </c>
      <c r="K83" s="316">
        <v>90.550000000000054</v>
      </c>
      <c r="L83" s="303">
        <v>86.95</v>
      </c>
      <c r="M83" s="303">
        <v>84.1</v>
      </c>
      <c r="N83" s="318">
        <v>58828200</v>
      </c>
      <c r="O83" s="319">
        <v>0.15116470201474663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191.25</v>
      </c>
      <c r="E84" s="315">
        <v>191.01666666666665</v>
      </c>
      <c r="F84" s="316">
        <v>189.23333333333329</v>
      </c>
      <c r="G84" s="316">
        <v>187.21666666666664</v>
      </c>
      <c r="H84" s="316">
        <v>185.43333333333328</v>
      </c>
      <c r="I84" s="316">
        <v>193.0333333333333</v>
      </c>
      <c r="J84" s="316">
        <v>194.81666666666666</v>
      </c>
      <c r="K84" s="316">
        <v>196.83333333333331</v>
      </c>
      <c r="L84" s="303">
        <v>192.8</v>
      </c>
      <c r="M84" s="303">
        <v>189</v>
      </c>
      <c r="N84" s="318">
        <v>99452800</v>
      </c>
      <c r="O84" s="319">
        <v>8.4363541970862137E-3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242.5</v>
      </c>
      <c r="E85" s="315">
        <v>242.58333333333334</v>
      </c>
      <c r="F85" s="316">
        <v>238.81666666666669</v>
      </c>
      <c r="G85" s="316">
        <v>235.13333333333335</v>
      </c>
      <c r="H85" s="316">
        <v>231.3666666666667</v>
      </c>
      <c r="I85" s="316">
        <v>246.26666666666668</v>
      </c>
      <c r="J85" s="316">
        <v>250.03333333333333</v>
      </c>
      <c r="K85" s="316">
        <v>253.71666666666667</v>
      </c>
      <c r="L85" s="303">
        <v>246.35</v>
      </c>
      <c r="M85" s="303">
        <v>238.9</v>
      </c>
      <c r="N85" s="318">
        <v>26340000</v>
      </c>
      <c r="O85" s="319">
        <v>2.6646364674533687E-3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338.4</v>
      </c>
      <c r="E86" s="315">
        <v>338.98333333333329</v>
      </c>
      <c r="F86" s="316">
        <v>335.51666666666659</v>
      </c>
      <c r="G86" s="316">
        <v>332.63333333333333</v>
      </c>
      <c r="H86" s="316">
        <v>329.16666666666663</v>
      </c>
      <c r="I86" s="316">
        <v>341.86666666666656</v>
      </c>
      <c r="J86" s="316">
        <v>345.33333333333326</v>
      </c>
      <c r="K86" s="316">
        <v>348.21666666666653</v>
      </c>
      <c r="L86" s="303">
        <v>342.45</v>
      </c>
      <c r="M86" s="303">
        <v>336.1</v>
      </c>
      <c r="N86" s="318">
        <v>38145600</v>
      </c>
      <c r="O86" s="319">
        <v>-1.6498433693003828E-2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2619.9</v>
      </c>
      <c r="E87" s="315">
        <v>2611.2333333333336</v>
      </c>
      <c r="F87" s="316">
        <v>2579.666666666667</v>
      </c>
      <c r="G87" s="316">
        <v>2539.4333333333334</v>
      </c>
      <c r="H87" s="316">
        <v>2507.8666666666668</v>
      </c>
      <c r="I87" s="316">
        <v>2651.4666666666672</v>
      </c>
      <c r="J87" s="316">
        <v>2683.0333333333338</v>
      </c>
      <c r="K87" s="316">
        <v>2723.2666666666673</v>
      </c>
      <c r="L87" s="303">
        <v>2642.8</v>
      </c>
      <c r="M87" s="303">
        <v>2571</v>
      </c>
      <c r="N87" s="318">
        <v>1998000</v>
      </c>
      <c r="O87" s="319">
        <v>-1.4549938347718866E-2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1888.45</v>
      </c>
      <c r="E88" s="315">
        <v>1883.0166666666667</v>
      </c>
      <c r="F88" s="316">
        <v>1868.9833333333333</v>
      </c>
      <c r="G88" s="316">
        <v>1849.5166666666667</v>
      </c>
      <c r="H88" s="316">
        <v>1835.4833333333333</v>
      </c>
      <c r="I88" s="316">
        <v>1902.4833333333333</v>
      </c>
      <c r="J88" s="316">
        <v>1916.5166666666667</v>
      </c>
      <c r="K88" s="316">
        <v>1935.9833333333333</v>
      </c>
      <c r="L88" s="303">
        <v>1897.05</v>
      </c>
      <c r="M88" s="303">
        <v>1863.55</v>
      </c>
      <c r="N88" s="318">
        <v>18295200</v>
      </c>
      <c r="O88" s="319">
        <v>3.8225813774004629E-2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73.3</v>
      </c>
      <c r="E89" s="315">
        <v>71.333333333333329</v>
      </c>
      <c r="F89" s="316">
        <v>69.066666666666663</v>
      </c>
      <c r="G89" s="316">
        <v>64.833333333333329</v>
      </c>
      <c r="H89" s="316">
        <v>62.566666666666663</v>
      </c>
      <c r="I89" s="316">
        <v>75.566666666666663</v>
      </c>
      <c r="J89" s="316">
        <v>77.833333333333343</v>
      </c>
      <c r="K89" s="316">
        <v>82.066666666666663</v>
      </c>
      <c r="L89" s="303">
        <v>73.599999999999994</v>
      </c>
      <c r="M89" s="303">
        <v>67.099999999999994</v>
      </c>
      <c r="N89" s="318">
        <v>32710000</v>
      </c>
      <c r="O89" s="319">
        <v>-0.18083284081460926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319.95</v>
      </c>
      <c r="E90" s="315">
        <v>324.51666666666665</v>
      </c>
      <c r="F90" s="316">
        <v>313.88333333333333</v>
      </c>
      <c r="G90" s="316">
        <v>307.81666666666666</v>
      </c>
      <c r="H90" s="316">
        <v>297.18333333333334</v>
      </c>
      <c r="I90" s="316">
        <v>330.58333333333331</v>
      </c>
      <c r="J90" s="316">
        <v>341.21666666666664</v>
      </c>
      <c r="K90" s="316">
        <v>347.2833333333333</v>
      </c>
      <c r="L90" s="303">
        <v>335.15</v>
      </c>
      <c r="M90" s="303">
        <v>318.45</v>
      </c>
      <c r="N90" s="318">
        <v>13842000</v>
      </c>
      <c r="O90" s="319">
        <v>2.5637225844694723E-2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1125.8499999999999</v>
      </c>
      <c r="E91" s="315">
        <v>1132.7333333333333</v>
      </c>
      <c r="F91" s="316">
        <v>1116.6166666666668</v>
      </c>
      <c r="G91" s="316">
        <v>1107.3833333333334</v>
      </c>
      <c r="H91" s="316">
        <v>1091.2666666666669</v>
      </c>
      <c r="I91" s="316">
        <v>1141.9666666666667</v>
      </c>
      <c r="J91" s="316">
        <v>1158.083333333333</v>
      </c>
      <c r="K91" s="316">
        <v>1167.3166666666666</v>
      </c>
      <c r="L91" s="303">
        <v>1148.8499999999999</v>
      </c>
      <c r="M91" s="303">
        <v>1123.5</v>
      </c>
      <c r="N91" s="318">
        <v>13575675</v>
      </c>
      <c r="O91" s="319">
        <v>-5.8802099447311526E-3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886.85</v>
      </c>
      <c r="E92" s="315">
        <v>889.4666666666667</v>
      </c>
      <c r="F92" s="316">
        <v>875.58333333333337</v>
      </c>
      <c r="G92" s="316">
        <v>864.31666666666672</v>
      </c>
      <c r="H92" s="316">
        <v>850.43333333333339</v>
      </c>
      <c r="I92" s="316">
        <v>900.73333333333335</v>
      </c>
      <c r="J92" s="316">
        <v>914.61666666666656</v>
      </c>
      <c r="K92" s="316">
        <v>925.88333333333333</v>
      </c>
      <c r="L92" s="303">
        <v>903.35</v>
      </c>
      <c r="M92" s="303">
        <v>878.2</v>
      </c>
      <c r="N92" s="318">
        <v>9897400</v>
      </c>
      <c r="O92" s="319">
        <v>6.3864778437642752E-2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706.95</v>
      </c>
      <c r="E93" s="315">
        <v>709.16666666666663</v>
      </c>
      <c r="F93" s="316">
        <v>697.98333333333323</v>
      </c>
      <c r="G93" s="316">
        <v>689.01666666666665</v>
      </c>
      <c r="H93" s="316">
        <v>677.83333333333326</v>
      </c>
      <c r="I93" s="316">
        <v>718.13333333333321</v>
      </c>
      <c r="J93" s="316">
        <v>729.31666666666661</v>
      </c>
      <c r="K93" s="316">
        <v>738.28333333333319</v>
      </c>
      <c r="L93" s="303">
        <v>720.35</v>
      </c>
      <c r="M93" s="303">
        <v>700.2</v>
      </c>
      <c r="N93" s="318">
        <v>16739800</v>
      </c>
      <c r="O93" s="319">
        <v>5.8041722745625843E-3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158.30000000000001</v>
      </c>
      <c r="E94" s="315">
        <v>158.30000000000001</v>
      </c>
      <c r="F94" s="316">
        <v>154.80000000000001</v>
      </c>
      <c r="G94" s="316">
        <v>151.30000000000001</v>
      </c>
      <c r="H94" s="316">
        <v>147.80000000000001</v>
      </c>
      <c r="I94" s="316">
        <v>161.80000000000001</v>
      </c>
      <c r="J94" s="316">
        <v>165.3</v>
      </c>
      <c r="K94" s="316">
        <v>168.8</v>
      </c>
      <c r="L94" s="303">
        <v>161.80000000000001</v>
      </c>
      <c r="M94" s="303">
        <v>154.80000000000001</v>
      </c>
      <c r="N94" s="318">
        <v>24062472</v>
      </c>
      <c r="O94" s="319">
        <v>3.5592489136433855E-2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162.15</v>
      </c>
      <c r="E95" s="315">
        <v>162.91666666666666</v>
      </c>
      <c r="F95" s="316">
        <v>160.58333333333331</v>
      </c>
      <c r="G95" s="316">
        <v>159.01666666666665</v>
      </c>
      <c r="H95" s="316">
        <v>156.68333333333331</v>
      </c>
      <c r="I95" s="316">
        <v>164.48333333333332</v>
      </c>
      <c r="J95" s="316">
        <v>166.81666666666663</v>
      </c>
      <c r="K95" s="316">
        <v>168.38333333333333</v>
      </c>
      <c r="L95" s="303">
        <v>165.25</v>
      </c>
      <c r="M95" s="303">
        <v>161.35</v>
      </c>
      <c r="N95" s="318">
        <v>20544000</v>
      </c>
      <c r="O95" s="319">
        <v>-1.4581510644502771E-3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377.9</v>
      </c>
      <c r="E96" s="315">
        <v>377</v>
      </c>
      <c r="F96" s="316">
        <v>374.75</v>
      </c>
      <c r="G96" s="316">
        <v>371.6</v>
      </c>
      <c r="H96" s="316">
        <v>369.35</v>
      </c>
      <c r="I96" s="316">
        <v>380.15</v>
      </c>
      <c r="J96" s="316">
        <v>382.4</v>
      </c>
      <c r="K96" s="316">
        <v>385.54999999999995</v>
      </c>
      <c r="L96" s="303">
        <v>379.25</v>
      </c>
      <c r="M96" s="303">
        <v>373.85</v>
      </c>
      <c r="N96" s="318">
        <v>10228000</v>
      </c>
      <c r="O96" s="319">
        <v>8.0820027597082594E-3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6983.2</v>
      </c>
      <c r="E97" s="315">
        <v>6983.7333333333336</v>
      </c>
      <c r="F97" s="316">
        <v>6932.4666666666672</v>
      </c>
      <c r="G97" s="316">
        <v>6881.7333333333336</v>
      </c>
      <c r="H97" s="316">
        <v>6830.4666666666672</v>
      </c>
      <c r="I97" s="316">
        <v>7034.4666666666672</v>
      </c>
      <c r="J97" s="316">
        <v>7085.7333333333336</v>
      </c>
      <c r="K97" s="316">
        <v>7136.4666666666672</v>
      </c>
      <c r="L97" s="303">
        <v>7035</v>
      </c>
      <c r="M97" s="303">
        <v>6933</v>
      </c>
      <c r="N97" s="318">
        <v>3128400</v>
      </c>
      <c r="O97" s="319">
        <v>-1.0438413361169102E-2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566.15</v>
      </c>
      <c r="E98" s="315">
        <v>568.55000000000007</v>
      </c>
      <c r="F98" s="316">
        <v>560.20000000000016</v>
      </c>
      <c r="G98" s="316">
        <v>554.25000000000011</v>
      </c>
      <c r="H98" s="316">
        <v>545.9000000000002</v>
      </c>
      <c r="I98" s="316">
        <v>574.50000000000011</v>
      </c>
      <c r="J98" s="316">
        <v>582.85</v>
      </c>
      <c r="K98" s="316">
        <v>588.80000000000007</v>
      </c>
      <c r="L98" s="303">
        <v>576.9</v>
      </c>
      <c r="M98" s="303">
        <v>562.6</v>
      </c>
      <c r="N98" s="318">
        <v>12070000</v>
      </c>
      <c r="O98" s="319">
        <v>-2.9943211151264842E-3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634.79999999999995</v>
      </c>
      <c r="E99" s="315">
        <v>634.15</v>
      </c>
      <c r="F99" s="316">
        <v>618.65</v>
      </c>
      <c r="G99" s="316">
        <v>602.5</v>
      </c>
      <c r="H99" s="316">
        <v>587</v>
      </c>
      <c r="I99" s="316">
        <v>650.29999999999995</v>
      </c>
      <c r="J99" s="316">
        <v>665.8</v>
      </c>
      <c r="K99" s="316">
        <v>681.94999999999993</v>
      </c>
      <c r="L99" s="303">
        <v>649.65</v>
      </c>
      <c r="M99" s="303">
        <v>618</v>
      </c>
      <c r="N99" s="318">
        <v>4943900</v>
      </c>
      <c r="O99" s="319">
        <v>6.9760900140646981E-2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944.45</v>
      </c>
      <c r="E100" s="315">
        <v>944.13333333333333</v>
      </c>
      <c r="F100" s="316">
        <v>930.31666666666661</v>
      </c>
      <c r="G100" s="316">
        <v>916.18333333333328</v>
      </c>
      <c r="H100" s="316">
        <v>902.36666666666656</v>
      </c>
      <c r="I100" s="316">
        <v>958.26666666666665</v>
      </c>
      <c r="J100" s="316">
        <v>972.08333333333348</v>
      </c>
      <c r="K100" s="316">
        <v>986.2166666666667</v>
      </c>
      <c r="L100" s="303">
        <v>957.95</v>
      </c>
      <c r="M100" s="303">
        <v>930</v>
      </c>
      <c r="N100" s="318">
        <v>1528800</v>
      </c>
      <c r="O100" s="319">
        <v>0.2018867924528302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1400.4</v>
      </c>
      <c r="E101" s="315">
        <v>1391.0833333333333</v>
      </c>
      <c r="F101" s="316">
        <v>1372.3166666666666</v>
      </c>
      <c r="G101" s="316">
        <v>1344.2333333333333</v>
      </c>
      <c r="H101" s="316">
        <v>1325.4666666666667</v>
      </c>
      <c r="I101" s="316">
        <v>1419.1666666666665</v>
      </c>
      <c r="J101" s="316">
        <v>1437.9333333333334</v>
      </c>
      <c r="K101" s="316">
        <v>1466.0166666666664</v>
      </c>
      <c r="L101" s="303">
        <v>1409.85</v>
      </c>
      <c r="M101" s="303">
        <v>1363</v>
      </c>
      <c r="N101" s="318">
        <v>1653600</v>
      </c>
      <c r="O101" s="319">
        <v>6.4914992272024727E-2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145.75</v>
      </c>
      <c r="E102" s="315">
        <v>144.9</v>
      </c>
      <c r="F102" s="316">
        <v>141.9</v>
      </c>
      <c r="G102" s="316">
        <v>138.05000000000001</v>
      </c>
      <c r="H102" s="316">
        <v>135.05000000000001</v>
      </c>
      <c r="I102" s="316">
        <v>148.75</v>
      </c>
      <c r="J102" s="316">
        <v>151.75</v>
      </c>
      <c r="K102" s="316">
        <v>155.6</v>
      </c>
      <c r="L102" s="303">
        <v>147.9</v>
      </c>
      <c r="M102" s="303">
        <v>141.05000000000001</v>
      </c>
      <c r="N102" s="318">
        <v>18977000</v>
      </c>
      <c r="O102" s="319">
        <v>-4.6429827646851919E-2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79323.850000000006</v>
      </c>
      <c r="E103" s="315">
        <v>79826.066666666666</v>
      </c>
      <c r="F103" s="316">
        <v>78258.783333333326</v>
      </c>
      <c r="G103" s="316">
        <v>77193.71666666666</v>
      </c>
      <c r="H103" s="316">
        <v>75626.43333333332</v>
      </c>
      <c r="I103" s="316">
        <v>80891.133333333331</v>
      </c>
      <c r="J103" s="316">
        <v>82458.416666666686</v>
      </c>
      <c r="K103" s="316">
        <v>83523.483333333337</v>
      </c>
      <c r="L103" s="303">
        <v>81393.350000000006</v>
      </c>
      <c r="M103" s="303">
        <v>78761</v>
      </c>
      <c r="N103" s="318">
        <v>40130</v>
      </c>
      <c r="O103" s="319">
        <v>0.14038078999715828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1156.95</v>
      </c>
      <c r="E104" s="315">
        <v>1167.9166666666667</v>
      </c>
      <c r="F104" s="316">
        <v>1140.0333333333335</v>
      </c>
      <c r="G104" s="316">
        <v>1123.1166666666668</v>
      </c>
      <c r="H104" s="316">
        <v>1095.2333333333336</v>
      </c>
      <c r="I104" s="316">
        <v>1184.8333333333335</v>
      </c>
      <c r="J104" s="316">
        <v>1212.7166666666667</v>
      </c>
      <c r="K104" s="316">
        <v>1229.6333333333334</v>
      </c>
      <c r="L104" s="303">
        <v>1195.8</v>
      </c>
      <c r="M104" s="303">
        <v>1151</v>
      </c>
      <c r="N104" s="318">
        <v>4150500</v>
      </c>
      <c r="O104" s="319">
        <v>-1.5652792600498042E-2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36.5</v>
      </c>
      <c r="E105" s="315">
        <v>36.65</v>
      </c>
      <c r="F105" s="316">
        <v>36.199999999999996</v>
      </c>
      <c r="G105" s="316">
        <v>35.9</v>
      </c>
      <c r="H105" s="316">
        <v>35.449999999999996</v>
      </c>
      <c r="I105" s="316">
        <v>36.949999999999996</v>
      </c>
      <c r="J105" s="316">
        <v>37.4</v>
      </c>
      <c r="K105" s="316">
        <v>37.699999999999996</v>
      </c>
      <c r="L105" s="303">
        <v>37.1</v>
      </c>
      <c r="M105" s="303">
        <v>36.35</v>
      </c>
      <c r="N105" s="318">
        <v>57137000</v>
      </c>
      <c r="O105" s="319">
        <v>-4.8953027730616862E-2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4051.6</v>
      </c>
      <c r="E106" s="315">
        <v>4023.1666666666665</v>
      </c>
      <c r="F106" s="316">
        <v>3978.4833333333331</v>
      </c>
      <c r="G106" s="316">
        <v>3905.3666666666668</v>
      </c>
      <c r="H106" s="316">
        <v>3860.6833333333334</v>
      </c>
      <c r="I106" s="316">
        <v>4096.2833333333328</v>
      </c>
      <c r="J106" s="316">
        <v>4140.9666666666662</v>
      </c>
      <c r="K106" s="316">
        <v>4214.0833333333321</v>
      </c>
      <c r="L106" s="303">
        <v>4067.85</v>
      </c>
      <c r="M106" s="303">
        <v>3950.05</v>
      </c>
      <c r="N106" s="318">
        <v>761250</v>
      </c>
      <c r="O106" s="319">
        <v>-6.2010443864229763E-3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17769.05</v>
      </c>
      <c r="E107" s="315">
        <v>17680.5</v>
      </c>
      <c r="F107" s="316">
        <v>17526</v>
      </c>
      <c r="G107" s="316">
        <v>17282.95</v>
      </c>
      <c r="H107" s="316">
        <v>17128.45</v>
      </c>
      <c r="I107" s="316">
        <v>17923.55</v>
      </c>
      <c r="J107" s="316">
        <v>18078.05</v>
      </c>
      <c r="K107" s="316">
        <v>18321.099999999999</v>
      </c>
      <c r="L107" s="303">
        <v>17835</v>
      </c>
      <c r="M107" s="303">
        <v>17437.45</v>
      </c>
      <c r="N107" s="318">
        <v>395550</v>
      </c>
      <c r="O107" s="319">
        <v>-5.6529516994633273E-2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93.8</v>
      </c>
      <c r="E108" s="315">
        <v>93.566666666666663</v>
      </c>
      <c r="F108" s="316">
        <v>92.583333333333329</v>
      </c>
      <c r="G108" s="316">
        <v>91.36666666666666</v>
      </c>
      <c r="H108" s="316">
        <v>90.383333333333326</v>
      </c>
      <c r="I108" s="316">
        <v>94.783333333333331</v>
      </c>
      <c r="J108" s="316">
        <v>95.76666666666668</v>
      </c>
      <c r="K108" s="316">
        <v>96.983333333333334</v>
      </c>
      <c r="L108" s="303">
        <v>94.55</v>
      </c>
      <c r="M108" s="303">
        <v>92.35</v>
      </c>
      <c r="N108" s="318">
        <v>29587200</v>
      </c>
      <c r="O108" s="319">
        <v>5.2681764004767581E-2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93.5</v>
      </c>
      <c r="E109" s="315">
        <v>93.366666666666674</v>
      </c>
      <c r="F109" s="316">
        <v>92.383333333333354</v>
      </c>
      <c r="G109" s="316">
        <v>91.26666666666668</v>
      </c>
      <c r="H109" s="316">
        <v>90.28333333333336</v>
      </c>
      <c r="I109" s="316">
        <v>94.483333333333348</v>
      </c>
      <c r="J109" s="316">
        <v>95.466666666666669</v>
      </c>
      <c r="K109" s="316">
        <v>96.583333333333343</v>
      </c>
      <c r="L109" s="303">
        <v>94.35</v>
      </c>
      <c r="M109" s="303">
        <v>92.25</v>
      </c>
      <c r="N109" s="318">
        <v>51231600</v>
      </c>
      <c r="O109" s="319">
        <v>-8.3885434716134952E-2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76.650000000000006</v>
      </c>
      <c r="E110" s="315">
        <v>75.55</v>
      </c>
      <c r="F110" s="316">
        <v>73</v>
      </c>
      <c r="G110" s="316">
        <v>69.350000000000009</v>
      </c>
      <c r="H110" s="316">
        <v>66.800000000000011</v>
      </c>
      <c r="I110" s="316">
        <v>79.199999999999989</v>
      </c>
      <c r="J110" s="316">
        <v>81.749999999999972</v>
      </c>
      <c r="K110" s="316">
        <v>85.399999999999977</v>
      </c>
      <c r="L110" s="303">
        <v>78.099999999999994</v>
      </c>
      <c r="M110" s="303">
        <v>71.900000000000006</v>
      </c>
      <c r="N110" s="318">
        <v>57465100</v>
      </c>
      <c r="O110" s="319">
        <v>6.904454949147687E-2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21961.4</v>
      </c>
      <c r="E111" s="315">
        <v>22054.149999999998</v>
      </c>
      <c r="F111" s="316">
        <v>21801.199999999997</v>
      </c>
      <c r="G111" s="316">
        <v>21641</v>
      </c>
      <c r="H111" s="316">
        <v>21388.05</v>
      </c>
      <c r="I111" s="316">
        <v>22214.349999999995</v>
      </c>
      <c r="J111" s="316">
        <v>22467.3</v>
      </c>
      <c r="K111" s="316">
        <v>22627.499999999993</v>
      </c>
      <c r="L111" s="303">
        <v>22307.1</v>
      </c>
      <c r="M111" s="303">
        <v>21893.95</v>
      </c>
      <c r="N111" s="318">
        <v>114600</v>
      </c>
      <c r="O111" s="319">
        <v>3.8043478260869568E-2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1394.8</v>
      </c>
      <c r="E112" s="315">
        <v>1407.7333333333336</v>
      </c>
      <c r="F112" s="316">
        <v>1371.9666666666672</v>
      </c>
      <c r="G112" s="316">
        <v>1349.1333333333337</v>
      </c>
      <c r="H112" s="316">
        <v>1313.3666666666672</v>
      </c>
      <c r="I112" s="316">
        <v>1430.5666666666671</v>
      </c>
      <c r="J112" s="316">
        <v>1466.3333333333335</v>
      </c>
      <c r="K112" s="316">
        <v>1489.166666666667</v>
      </c>
      <c r="L112" s="303">
        <v>1443.5</v>
      </c>
      <c r="M112" s="303">
        <v>1384.9</v>
      </c>
      <c r="N112" s="318">
        <v>3106950</v>
      </c>
      <c r="O112" s="319">
        <v>3.3668801463860934E-2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252.65</v>
      </c>
      <c r="E113" s="315">
        <v>254.78333333333333</v>
      </c>
      <c r="F113" s="316">
        <v>247.86666666666667</v>
      </c>
      <c r="G113" s="316">
        <v>243.08333333333334</v>
      </c>
      <c r="H113" s="316">
        <v>236.16666666666669</v>
      </c>
      <c r="I113" s="316">
        <v>259.56666666666666</v>
      </c>
      <c r="J113" s="316">
        <v>266.48333333333335</v>
      </c>
      <c r="K113" s="316">
        <v>271.26666666666665</v>
      </c>
      <c r="L113" s="303">
        <v>261.7</v>
      </c>
      <c r="M113" s="303">
        <v>250</v>
      </c>
      <c r="N113" s="318">
        <v>11889000</v>
      </c>
      <c r="O113" s="319">
        <v>-5.4402290622763062E-2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104.25</v>
      </c>
      <c r="E114" s="315">
        <v>104.63333333333333</v>
      </c>
      <c r="F114" s="316">
        <v>103.56666666666665</v>
      </c>
      <c r="G114" s="316">
        <v>102.88333333333333</v>
      </c>
      <c r="H114" s="316">
        <v>101.81666666666665</v>
      </c>
      <c r="I114" s="316">
        <v>105.31666666666665</v>
      </c>
      <c r="J114" s="316">
        <v>106.38333333333331</v>
      </c>
      <c r="K114" s="316">
        <v>107.06666666666665</v>
      </c>
      <c r="L114" s="303">
        <v>105.7</v>
      </c>
      <c r="M114" s="303">
        <v>103.95</v>
      </c>
      <c r="N114" s="318">
        <v>49246600</v>
      </c>
      <c r="O114" s="319">
        <v>-6.7525321995748405E-3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1585.05</v>
      </c>
      <c r="E115" s="315">
        <v>1576.7833333333335</v>
      </c>
      <c r="F115" s="316">
        <v>1566.0666666666671</v>
      </c>
      <c r="G115" s="316">
        <v>1547.0833333333335</v>
      </c>
      <c r="H115" s="316">
        <v>1536.366666666667</v>
      </c>
      <c r="I115" s="316">
        <v>1595.7666666666671</v>
      </c>
      <c r="J115" s="316">
        <v>1606.4833333333338</v>
      </c>
      <c r="K115" s="316">
        <v>1625.4666666666672</v>
      </c>
      <c r="L115" s="303">
        <v>1587.5</v>
      </c>
      <c r="M115" s="303">
        <v>1557.8</v>
      </c>
      <c r="N115" s="318">
        <v>2994500</v>
      </c>
      <c r="O115" s="319">
        <v>-4.8005086631696073E-2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30.15</v>
      </c>
      <c r="E116" s="315">
        <v>30.05</v>
      </c>
      <c r="F116" s="316">
        <v>29.85</v>
      </c>
      <c r="G116" s="316">
        <v>29.55</v>
      </c>
      <c r="H116" s="316">
        <v>29.35</v>
      </c>
      <c r="I116" s="316">
        <v>30.35</v>
      </c>
      <c r="J116" s="316">
        <v>30.549999999999997</v>
      </c>
      <c r="K116" s="316">
        <v>30.85</v>
      </c>
      <c r="L116" s="303">
        <v>30.25</v>
      </c>
      <c r="M116" s="303">
        <v>29.75</v>
      </c>
      <c r="N116" s="318">
        <v>66990000</v>
      </c>
      <c r="O116" s="319">
        <v>-8.3684412102642672E-2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194.7</v>
      </c>
      <c r="E117" s="315">
        <v>193.26666666666665</v>
      </c>
      <c r="F117" s="316">
        <v>191.23333333333329</v>
      </c>
      <c r="G117" s="316">
        <v>187.76666666666665</v>
      </c>
      <c r="H117" s="316">
        <v>185.73333333333329</v>
      </c>
      <c r="I117" s="316">
        <v>196.73333333333329</v>
      </c>
      <c r="J117" s="316">
        <v>198.76666666666665</v>
      </c>
      <c r="K117" s="316">
        <v>202.23333333333329</v>
      </c>
      <c r="L117" s="303">
        <v>195.3</v>
      </c>
      <c r="M117" s="303">
        <v>189.8</v>
      </c>
      <c r="N117" s="318">
        <v>16964000</v>
      </c>
      <c r="O117" s="319">
        <v>4.1502946954813359E-2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1273.8499999999999</v>
      </c>
      <c r="E118" s="315">
        <v>1259.4333333333332</v>
      </c>
      <c r="F118" s="316">
        <v>1230.5166666666664</v>
      </c>
      <c r="G118" s="316">
        <v>1187.1833333333332</v>
      </c>
      <c r="H118" s="316">
        <v>1158.2666666666664</v>
      </c>
      <c r="I118" s="316">
        <v>1302.7666666666664</v>
      </c>
      <c r="J118" s="316">
        <v>1331.6833333333329</v>
      </c>
      <c r="K118" s="316">
        <v>1375.0166666666664</v>
      </c>
      <c r="L118" s="303">
        <v>1288.3499999999999</v>
      </c>
      <c r="M118" s="303">
        <v>1216.0999999999999</v>
      </c>
      <c r="N118" s="318">
        <v>1807894</v>
      </c>
      <c r="O118" s="319">
        <v>-6.5825446898002099E-2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862.75</v>
      </c>
      <c r="E119" s="315">
        <v>862.98333333333323</v>
      </c>
      <c r="F119" s="316">
        <v>855.96666666666647</v>
      </c>
      <c r="G119" s="316">
        <v>849.18333333333328</v>
      </c>
      <c r="H119" s="316">
        <v>842.16666666666652</v>
      </c>
      <c r="I119" s="316">
        <v>869.76666666666642</v>
      </c>
      <c r="J119" s="316">
        <v>876.78333333333308</v>
      </c>
      <c r="K119" s="316">
        <v>883.56666666666638</v>
      </c>
      <c r="L119" s="303">
        <v>870</v>
      </c>
      <c r="M119" s="303">
        <v>856.2</v>
      </c>
      <c r="N119" s="318">
        <v>1449250</v>
      </c>
      <c r="O119" s="319">
        <v>3.0834340991535671E-2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212.9</v>
      </c>
      <c r="E120" s="315">
        <v>212.63333333333333</v>
      </c>
      <c r="F120" s="316">
        <v>207.26666666666665</v>
      </c>
      <c r="G120" s="316">
        <v>201.63333333333333</v>
      </c>
      <c r="H120" s="316">
        <v>196.26666666666665</v>
      </c>
      <c r="I120" s="316">
        <v>218.26666666666665</v>
      </c>
      <c r="J120" s="316">
        <v>223.63333333333333</v>
      </c>
      <c r="K120" s="316">
        <v>229.26666666666665</v>
      </c>
      <c r="L120" s="303">
        <v>218</v>
      </c>
      <c r="M120" s="303">
        <v>207</v>
      </c>
      <c r="N120" s="318">
        <v>19532200</v>
      </c>
      <c r="O120" s="319">
        <v>-0.10848509744853713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115.5</v>
      </c>
      <c r="E121" s="315">
        <v>115.7</v>
      </c>
      <c r="F121" s="316">
        <v>114.15</v>
      </c>
      <c r="G121" s="316">
        <v>112.8</v>
      </c>
      <c r="H121" s="316">
        <v>111.25</v>
      </c>
      <c r="I121" s="316">
        <v>117.05000000000001</v>
      </c>
      <c r="J121" s="316">
        <v>118.6</v>
      </c>
      <c r="K121" s="316">
        <v>119.95000000000002</v>
      </c>
      <c r="L121" s="303">
        <v>117.25</v>
      </c>
      <c r="M121" s="303">
        <v>114.35</v>
      </c>
      <c r="N121" s="318">
        <v>26160000</v>
      </c>
      <c r="O121" s="319">
        <v>-1.2904686438759338E-2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1956.1</v>
      </c>
      <c r="E122" s="315">
        <v>1953.1333333333332</v>
      </c>
      <c r="F122" s="316">
        <v>1931.4166666666665</v>
      </c>
      <c r="G122" s="316">
        <v>1906.7333333333333</v>
      </c>
      <c r="H122" s="316">
        <v>1885.0166666666667</v>
      </c>
      <c r="I122" s="316">
        <v>1977.8166666666664</v>
      </c>
      <c r="J122" s="316">
        <v>1999.5333333333331</v>
      </c>
      <c r="K122" s="316">
        <v>2024.2166666666662</v>
      </c>
      <c r="L122" s="303">
        <v>1974.85</v>
      </c>
      <c r="M122" s="303">
        <v>1928.45</v>
      </c>
      <c r="N122" s="318">
        <v>37066630</v>
      </c>
      <c r="O122" s="319">
        <v>-4.2020535757437291E-2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43.35</v>
      </c>
      <c r="E123" s="315">
        <v>42.816666666666663</v>
      </c>
      <c r="F123" s="316">
        <v>41.383333333333326</v>
      </c>
      <c r="G123" s="316">
        <v>39.416666666666664</v>
      </c>
      <c r="H123" s="316">
        <v>37.983333333333327</v>
      </c>
      <c r="I123" s="316">
        <v>44.783333333333324</v>
      </c>
      <c r="J123" s="316">
        <v>46.216666666666661</v>
      </c>
      <c r="K123" s="316">
        <v>48.183333333333323</v>
      </c>
      <c r="L123" s="303">
        <v>44.25</v>
      </c>
      <c r="M123" s="303">
        <v>40.85</v>
      </c>
      <c r="N123" s="318">
        <v>74081000</v>
      </c>
      <c r="O123" s="319">
        <v>0.46523863209319805</v>
      </c>
    </row>
    <row r="124" spans="1:15" ht="15">
      <c r="A124" s="276">
        <v>114</v>
      </c>
      <c r="B124" s="416" t="s">
        <v>57</v>
      </c>
      <c r="C124" s="276" t="s">
        <v>280</v>
      </c>
      <c r="D124" s="315">
        <v>833.5</v>
      </c>
      <c r="E124" s="315">
        <v>840.08333333333337</v>
      </c>
      <c r="F124" s="316">
        <v>825.41666666666674</v>
      </c>
      <c r="G124" s="316">
        <v>817.33333333333337</v>
      </c>
      <c r="H124" s="316">
        <v>802.66666666666674</v>
      </c>
      <c r="I124" s="316">
        <v>848.16666666666674</v>
      </c>
      <c r="J124" s="316">
        <v>862.83333333333348</v>
      </c>
      <c r="K124" s="316">
        <v>870.91666666666674</v>
      </c>
      <c r="L124" s="303">
        <v>854.75</v>
      </c>
      <c r="M124" s="303">
        <v>832</v>
      </c>
      <c r="N124" s="318">
        <v>5425500</v>
      </c>
      <c r="O124" s="319">
        <v>3.7578886976477335E-2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238.85</v>
      </c>
      <c r="E125" s="315">
        <v>241.06666666666663</v>
      </c>
      <c r="F125" s="316">
        <v>235.93333333333328</v>
      </c>
      <c r="G125" s="316">
        <v>233.01666666666665</v>
      </c>
      <c r="H125" s="316">
        <v>227.8833333333333</v>
      </c>
      <c r="I125" s="316">
        <v>243.98333333333326</v>
      </c>
      <c r="J125" s="316">
        <v>249.11666666666665</v>
      </c>
      <c r="K125" s="316">
        <v>252.03333333333325</v>
      </c>
      <c r="L125" s="303">
        <v>246.2</v>
      </c>
      <c r="M125" s="303">
        <v>238.15</v>
      </c>
      <c r="N125" s="318">
        <v>99219000</v>
      </c>
      <c r="O125" s="319">
        <v>-1.2893597970452171E-2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24469.45</v>
      </c>
      <c r="E126" s="315">
        <v>24384.766666666663</v>
      </c>
      <c r="F126" s="316">
        <v>24164.533333333326</v>
      </c>
      <c r="G126" s="316">
        <v>23859.616666666661</v>
      </c>
      <c r="H126" s="316">
        <v>23639.383333333324</v>
      </c>
      <c r="I126" s="316">
        <v>24689.683333333327</v>
      </c>
      <c r="J126" s="316">
        <v>24909.916666666664</v>
      </c>
      <c r="K126" s="316">
        <v>25214.833333333328</v>
      </c>
      <c r="L126" s="303">
        <v>24605</v>
      </c>
      <c r="M126" s="303">
        <v>24079.85</v>
      </c>
      <c r="N126" s="318">
        <v>134350</v>
      </c>
      <c r="O126" s="319">
        <v>2.4009146341463415E-2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1403.2</v>
      </c>
      <c r="E127" s="315">
        <v>1409</v>
      </c>
      <c r="F127" s="316">
        <v>1391.2</v>
      </c>
      <c r="G127" s="316">
        <v>1379.2</v>
      </c>
      <c r="H127" s="316">
        <v>1361.4</v>
      </c>
      <c r="I127" s="316">
        <v>1421</v>
      </c>
      <c r="J127" s="316">
        <v>1438.8000000000002</v>
      </c>
      <c r="K127" s="316">
        <v>1450.8</v>
      </c>
      <c r="L127" s="303">
        <v>1426.8</v>
      </c>
      <c r="M127" s="303">
        <v>1397</v>
      </c>
      <c r="N127" s="318">
        <v>1922250</v>
      </c>
      <c r="O127" s="319">
        <v>2.5829175227472849E-2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5159.3500000000004</v>
      </c>
      <c r="E128" s="315">
        <v>5140.8166666666666</v>
      </c>
      <c r="F128" s="316">
        <v>5101.8833333333332</v>
      </c>
      <c r="G128" s="316">
        <v>5044.416666666667</v>
      </c>
      <c r="H128" s="316">
        <v>5005.4833333333336</v>
      </c>
      <c r="I128" s="316">
        <v>5198.2833333333328</v>
      </c>
      <c r="J128" s="316">
        <v>5237.2166666666653</v>
      </c>
      <c r="K128" s="316">
        <v>5294.6833333333325</v>
      </c>
      <c r="L128" s="303">
        <v>5179.75</v>
      </c>
      <c r="M128" s="303">
        <v>5083.3500000000004</v>
      </c>
      <c r="N128" s="318">
        <v>584000</v>
      </c>
      <c r="O128" s="319">
        <v>-8.5543199315654401E-4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970.35</v>
      </c>
      <c r="E129" s="315">
        <v>962.7833333333333</v>
      </c>
      <c r="F129" s="316">
        <v>947.56666666666661</v>
      </c>
      <c r="G129" s="316">
        <v>924.7833333333333</v>
      </c>
      <c r="H129" s="316">
        <v>909.56666666666661</v>
      </c>
      <c r="I129" s="316">
        <v>985.56666666666661</v>
      </c>
      <c r="J129" s="316">
        <v>1000.7833333333333</v>
      </c>
      <c r="K129" s="316">
        <v>1023.5666666666666</v>
      </c>
      <c r="L129" s="303">
        <v>978</v>
      </c>
      <c r="M129" s="303">
        <v>940</v>
      </c>
      <c r="N129" s="318">
        <v>3814972</v>
      </c>
      <c r="O129" s="319">
        <v>2.1977636339916274E-2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513.4</v>
      </c>
      <c r="E130" s="315">
        <v>510.75</v>
      </c>
      <c r="F130" s="316">
        <v>504.1</v>
      </c>
      <c r="G130" s="316">
        <v>494.8</v>
      </c>
      <c r="H130" s="316">
        <v>488.15000000000003</v>
      </c>
      <c r="I130" s="316">
        <v>520.04999999999995</v>
      </c>
      <c r="J130" s="316">
        <v>526.70000000000005</v>
      </c>
      <c r="K130" s="316">
        <v>536</v>
      </c>
      <c r="L130" s="303">
        <v>517.4</v>
      </c>
      <c r="M130" s="303">
        <v>501.45</v>
      </c>
      <c r="N130" s="318">
        <v>43129800</v>
      </c>
      <c r="O130" s="319">
        <v>1.9188239885521009E-3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430.35</v>
      </c>
      <c r="E131" s="315">
        <v>433.10000000000008</v>
      </c>
      <c r="F131" s="316">
        <v>425.15000000000015</v>
      </c>
      <c r="G131" s="316">
        <v>419.95000000000005</v>
      </c>
      <c r="H131" s="316">
        <v>412.00000000000011</v>
      </c>
      <c r="I131" s="316">
        <v>438.30000000000018</v>
      </c>
      <c r="J131" s="316">
        <v>446.25000000000011</v>
      </c>
      <c r="K131" s="316">
        <v>451.45000000000022</v>
      </c>
      <c r="L131" s="303">
        <v>441.05</v>
      </c>
      <c r="M131" s="303">
        <v>427.9</v>
      </c>
      <c r="N131" s="318">
        <v>5989500</v>
      </c>
      <c r="O131" s="319">
        <v>5.9994690735333159E-2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359.2</v>
      </c>
      <c r="E132" s="315">
        <v>358.0333333333333</v>
      </c>
      <c r="F132" s="316">
        <v>352.86666666666662</v>
      </c>
      <c r="G132" s="316">
        <v>346.5333333333333</v>
      </c>
      <c r="H132" s="316">
        <v>341.36666666666662</v>
      </c>
      <c r="I132" s="316">
        <v>364.36666666666662</v>
      </c>
      <c r="J132" s="316">
        <v>369.53333333333336</v>
      </c>
      <c r="K132" s="316">
        <v>375.86666666666662</v>
      </c>
      <c r="L132" s="303">
        <v>363.2</v>
      </c>
      <c r="M132" s="303">
        <v>351.7</v>
      </c>
      <c r="N132" s="318">
        <v>5292000</v>
      </c>
      <c r="O132" s="319">
        <v>-3.6767382599199129E-2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521.29999999999995</v>
      </c>
      <c r="E133" s="315">
        <v>524.93333333333339</v>
      </c>
      <c r="F133" s="316">
        <v>515.26666666666677</v>
      </c>
      <c r="G133" s="316">
        <v>509.23333333333335</v>
      </c>
      <c r="H133" s="316">
        <v>499.56666666666672</v>
      </c>
      <c r="I133" s="316">
        <v>530.96666666666681</v>
      </c>
      <c r="J133" s="316">
        <v>540.63333333333333</v>
      </c>
      <c r="K133" s="316">
        <v>546.66666666666686</v>
      </c>
      <c r="L133" s="303">
        <v>534.6</v>
      </c>
      <c r="M133" s="303">
        <v>518.9</v>
      </c>
      <c r="N133" s="318">
        <v>16659000</v>
      </c>
      <c r="O133" s="319">
        <v>2.568365056936248E-2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170.95</v>
      </c>
      <c r="E134" s="315">
        <v>170.41666666666666</v>
      </c>
      <c r="F134" s="316">
        <v>166.5333333333333</v>
      </c>
      <c r="G134" s="316">
        <v>162.11666666666665</v>
      </c>
      <c r="H134" s="316">
        <v>158.23333333333329</v>
      </c>
      <c r="I134" s="316">
        <v>174.83333333333331</v>
      </c>
      <c r="J134" s="316">
        <v>178.7166666666667</v>
      </c>
      <c r="K134" s="316">
        <v>183.13333333333333</v>
      </c>
      <c r="L134" s="303">
        <v>174.3</v>
      </c>
      <c r="M134" s="303">
        <v>166</v>
      </c>
      <c r="N134" s="318">
        <v>92978400</v>
      </c>
      <c r="O134" s="319">
        <v>6.7892852734230342E-3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58.95</v>
      </c>
      <c r="E135" s="315">
        <v>58.866666666666667</v>
      </c>
      <c r="F135" s="316">
        <v>57.933333333333337</v>
      </c>
      <c r="G135" s="316">
        <v>56.916666666666671</v>
      </c>
      <c r="H135" s="316">
        <v>55.983333333333341</v>
      </c>
      <c r="I135" s="316">
        <v>59.883333333333333</v>
      </c>
      <c r="J135" s="316">
        <v>60.816666666666656</v>
      </c>
      <c r="K135" s="316">
        <v>61.833333333333329</v>
      </c>
      <c r="L135" s="303">
        <v>59.8</v>
      </c>
      <c r="M135" s="303">
        <v>57.85</v>
      </c>
      <c r="N135" s="318">
        <v>101358000</v>
      </c>
      <c r="O135" s="319">
        <v>5.1835247968618658E-2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543.25</v>
      </c>
      <c r="E136" s="315">
        <v>542.2833333333333</v>
      </c>
      <c r="F136" s="316">
        <v>537.56666666666661</v>
      </c>
      <c r="G136" s="316">
        <v>531.88333333333333</v>
      </c>
      <c r="H136" s="316">
        <v>527.16666666666663</v>
      </c>
      <c r="I136" s="316">
        <v>547.96666666666658</v>
      </c>
      <c r="J136" s="316">
        <v>552.68333333333328</v>
      </c>
      <c r="K136" s="316">
        <v>558.36666666666656</v>
      </c>
      <c r="L136" s="303">
        <v>547</v>
      </c>
      <c r="M136" s="303">
        <v>536.6</v>
      </c>
      <c r="N136" s="318">
        <v>37865800</v>
      </c>
      <c r="O136" s="319">
        <v>3.6497994863245167E-3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2723.6</v>
      </c>
      <c r="E137" s="315">
        <v>2705.9833333333336</v>
      </c>
      <c r="F137" s="316">
        <v>2680.9666666666672</v>
      </c>
      <c r="G137" s="316">
        <v>2638.3333333333335</v>
      </c>
      <c r="H137" s="316">
        <v>2613.3166666666671</v>
      </c>
      <c r="I137" s="316">
        <v>2748.6166666666672</v>
      </c>
      <c r="J137" s="316">
        <v>2773.6333333333337</v>
      </c>
      <c r="K137" s="316">
        <v>2816.2666666666673</v>
      </c>
      <c r="L137" s="303">
        <v>2731</v>
      </c>
      <c r="M137" s="303">
        <v>2663.35</v>
      </c>
      <c r="N137" s="318">
        <v>6909300</v>
      </c>
      <c r="O137" s="319">
        <v>-8.232059608718173E-2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865</v>
      </c>
      <c r="E138" s="315">
        <v>857.06666666666661</v>
      </c>
      <c r="F138" s="316">
        <v>845.13333333333321</v>
      </c>
      <c r="G138" s="316">
        <v>825.26666666666665</v>
      </c>
      <c r="H138" s="316">
        <v>813.33333333333326</v>
      </c>
      <c r="I138" s="316">
        <v>876.93333333333317</v>
      </c>
      <c r="J138" s="316">
        <v>888.86666666666656</v>
      </c>
      <c r="K138" s="316">
        <v>908.73333333333312</v>
      </c>
      <c r="L138" s="303">
        <v>869</v>
      </c>
      <c r="M138" s="303">
        <v>837.2</v>
      </c>
      <c r="N138" s="318">
        <v>10776000</v>
      </c>
      <c r="O138" s="319">
        <v>2.6051188299817184E-2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1347.25</v>
      </c>
      <c r="E139" s="315">
        <v>1351.5333333333333</v>
      </c>
      <c r="F139" s="316">
        <v>1328.3166666666666</v>
      </c>
      <c r="G139" s="316">
        <v>1309.3833333333332</v>
      </c>
      <c r="H139" s="316">
        <v>1286.1666666666665</v>
      </c>
      <c r="I139" s="316">
        <v>1370.4666666666667</v>
      </c>
      <c r="J139" s="316">
        <v>1393.6833333333334</v>
      </c>
      <c r="K139" s="316">
        <v>1412.6166666666668</v>
      </c>
      <c r="L139" s="303">
        <v>1374.75</v>
      </c>
      <c r="M139" s="303">
        <v>1332.6</v>
      </c>
      <c r="N139" s="318">
        <v>6078750</v>
      </c>
      <c r="O139" s="319">
        <v>-3.5233900726104037E-2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2613.0500000000002</v>
      </c>
      <c r="E140" s="315">
        <v>2603.7166666666667</v>
      </c>
      <c r="F140" s="316">
        <v>2574.4333333333334</v>
      </c>
      <c r="G140" s="316">
        <v>2535.8166666666666</v>
      </c>
      <c r="H140" s="316">
        <v>2506.5333333333333</v>
      </c>
      <c r="I140" s="316">
        <v>2642.3333333333335</v>
      </c>
      <c r="J140" s="316">
        <v>2671.6166666666672</v>
      </c>
      <c r="K140" s="316">
        <v>2710.2333333333336</v>
      </c>
      <c r="L140" s="303">
        <v>2633</v>
      </c>
      <c r="M140" s="303">
        <v>2565.1</v>
      </c>
      <c r="N140" s="318">
        <v>977750</v>
      </c>
      <c r="O140" s="319">
        <v>8.6992773763201775E-2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311.95</v>
      </c>
      <c r="E141" s="315">
        <v>310.84999999999997</v>
      </c>
      <c r="F141" s="316">
        <v>307.84999999999991</v>
      </c>
      <c r="G141" s="316">
        <v>303.74999999999994</v>
      </c>
      <c r="H141" s="316">
        <v>300.74999999999989</v>
      </c>
      <c r="I141" s="316">
        <v>314.94999999999993</v>
      </c>
      <c r="J141" s="316">
        <v>317.95000000000005</v>
      </c>
      <c r="K141" s="316">
        <v>322.04999999999995</v>
      </c>
      <c r="L141" s="303">
        <v>313.85000000000002</v>
      </c>
      <c r="M141" s="303">
        <v>306.75</v>
      </c>
      <c r="N141" s="318">
        <v>4284000</v>
      </c>
      <c r="O141" s="319">
        <v>0.2289156626506024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477.6</v>
      </c>
      <c r="E142" s="315">
        <v>476.18333333333334</v>
      </c>
      <c r="F142" s="316">
        <v>473.41666666666669</v>
      </c>
      <c r="G142" s="316">
        <v>469.23333333333335</v>
      </c>
      <c r="H142" s="316">
        <v>466.4666666666667</v>
      </c>
      <c r="I142" s="316">
        <v>480.36666666666667</v>
      </c>
      <c r="J142" s="316">
        <v>483.13333333333333</v>
      </c>
      <c r="K142" s="316">
        <v>487.31666666666666</v>
      </c>
      <c r="L142" s="303">
        <v>478.95</v>
      </c>
      <c r="M142" s="303">
        <v>472</v>
      </c>
      <c r="N142" s="318">
        <v>5730200</v>
      </c>
      <c r="O142" s="319">
        <v>-1.0157194679564692E-2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1085.8499999999999</v>
      </c>
      <c r="E143" s="315">
        <v>1082.6333333333332</v>
      </c>
      <c r="F143" s="316">
        <v>1065.9166666666665</v>
      </c>
      <c r="G143" s="316">
        <v>1045.9833333333333</v>
      </c>
      <c r="H143" s="316">
        <v>1029.2666666666667</v>
      </c>
      <c r="I143" s="316">
        <v>1102.5666666666664</v>
      </c>
      <c r="J143" s="316">
        <v>1119.2833333333331</v>
      </c>
      <c r="K143" s="316">
        <v>1139.2166666666662</v>
      </c>
      <c r="L143" s="303">
        <v>1099.3499999999999</v>
      </c>
      <c r="M143" s="303">
        <v>1062.7</v>
      </c>
      <c r="N143" s="318">
        <v>1622600</v>
      </c>
      <c r="O143" s="319">
        <v>-4.0562913907284767E-2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4891.25</v>
      </c>
      <c r="E144" s="315">
        <v>4892.25</v>
      </c>
      <c r="F144" s="316">
        <v>4866.8</v>
      </c>
      <c r="G144" s="316">
        <v>4842.3500000000004</v>
      </c>
      <c r="H144" s="316">
        <v>4816.9000000000005</v>
      </c>
      <c r="I144" s="316">
        <v>4916.7</v>
      </c>
      <c r="J144" s="316">
        <v>4942.1500000000005</v>
      </c>
      <c r="K144" s="316">
        <v>4966.5999999999995</v>
      </c>
      <c r="L144" s="303">
        <v>4917.7</v>
      </c>
      <c r="M144" s="303">
        <v>4867.8</v>
      </c>
      <c r="N144" s="318">
        <v>1880600</v>
      </c>
      <c r="O144" s="319">
        <v>1.7420471759359447E-2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427.65</v>
      </c>
      <c r="E145" s="315">
        <v>426.45</v>
      </c>
      <c r="F145" s="316">
        <v>422.34999999999997</v>
      </c>
      <c r="G145" s="316">
        <v>417.04999999999995</v>
      </c>
      <c r="H145" s="316">
        <v>412.94999999999993</v>
      </c>
      <c r="I145" s="316">
        <v>431.75</v>
      </c>
      <c r="J145" s="316">
        <v>435.85</v>
      </c>
      <c r="K145" s="316">
        <v>441.15000000000003</v>
      </c>
      <c r="L145" s="303">
        <v>430.55</v>
      </c>
      <c r="M145" s="303">
        <v>421.15</v>
      </c>
      <c r="N145" s="318">
        <v>24619400</v>
      </c>
      <c r="O145" s="319">
        <v>3.1593855539819152E-2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113.4</v>
      </c>
      <c r="E146" s="315">
        <v>112.78333333333335</v>
      </c>
      <c r="F146" s="316">
        <v>111.66666666666669</v>
      </c>
      <c r="G146" s="316">
        <v>109.93333333333334</v>
      </c>
      <c r="H146" s="316">
        <v>108.81666666666668</v>
      </c>
      <c r="I146" s="316">
        <v>114.51666666666669</v>
      </c>
      <c r="J146" s="316">
        <v>115.63333333333334</v>
      </c>
      <c r="K146" s="316">
        <v>117.3666666666667</v>
      </c>
      <c r="L146" s="303">
        <v>113.9</v>
      </c>
      <c r="M146" s="303">
        <v>111.05</v>
      </c>
      <c r="N146" s="318">
        <v>95219600</v>
      </c>
      <c r="O146" s="319">
        <v>4.4904068580759286E-2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761.9</v>
      </c>
      <c r="E147" s="315">
        <v>767.65</v>
      </c>
      <c r="F147" s="316">
        <v>752.4</v>
      </c>
      <c r="G147" s="316">
        <v>742.9</v>
      </c>
      <c r="H147" s="316">
        <v>727.65</v>
      </c>
      <c r="I147" s="316">
        <v>777.15</v>
      </c>
      <c r="J147" s="316">
        <v>792.4</v>
      </c>
      <c r="K147" s="316">
        <v>801.9</v>
      </c>
      <c r="L147" s="303">
        <v>782.9</v>
      </c>
      <c r="M147" s="303">
        <v>758.15</v>
      </c>
      <c r="N147" s="318">
        <v>3411000</v>
      </c>
      <c r="O147" s="319">
        <v>2.6173285198555957E-2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356.9</v>
      </c>
      <c r="E148" s="315">
        <v>353.88333333333338</v>
      </c>
      <c r="F148" s="316">
        <v>349.51666666666677</v>
      </c>
      <c r="G148" s="316">
        <v>342.13333333333338</v>
      </c>
      <c r="H148" s="316">
        <v>337.76666666666677</v>
      </c>
      <c r="I148" s="316">
        <v>361.26666666666677</v>
      </c>
      <c r="J148" s="316">
        <v>365.63333333333344</v>
      </c>
      <c r="K148" s="316">
        <v>373.01666666666677</v>
      </c>
      <c r="L148" s="303">
        <v>358.25</v>
      </c>
      <c r="M148" s="303">
        <v>346.5</v>
      </c>
      <c r="N148" s="318">
        <v>29190400</v>
      </c>
      <c r="O148" s="319">
        <v>-2.3654072567697741E-2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187.55</v>
      </c>
      <c r="E149" s="315">
        <v>186.61666666666667</v>
      </c>
      <c r="F149" s="316">
        <v>184.98333333333335</v>
      </c>
      <c r="G149" s="316">
        <v>182.41666666666669</v>
      </c>
      <c r="H149" s="316">
        <v>180.78333333333336</v>
      </c>
      <c r="I149" s="316">
        <v>189.18333333333334</v>
      </c>
      <c r="J149" s="316">
        <v>190.81666666666666</v>
      </c>
      <c r="K149" s="316">
        <v>193.38333333333333</v>
      </c>
      <c r="L149" s="303">
        <v>188.25</v>
      </c>
      <c r="M149" s="303">
        <v>184.05</v>
      </c>
      <c r="N149" s="318">
        <v>34041000</v>
      </c>
      <c r="O149" s="319">
        <v>1.6483024276628146E-2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0" sqref="B10:M2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44159</v>
      </c>
    </row>
    <row r="7" spans="1:15">
      <c r="A7"/>
    </row>
    <row r="8" spans="1:15" ht="28.5" customHeight="1">
      <c r="A8" s="593" t="s">
        <v>16</v>
      </c>
      <c r="B8" s="594" t="s">
        <v>18</v>
      </c>
      <c r="C8" s="592" t="s">
        <v>19</v>
      </c>
      <c r="D8" s="592" t="s">
        <v>20</v>
      </c>
      <c r="E8" s="592" t="s">
        <v>21</v>
      </c>
      <c r="F8" s="592"/>
      <c r="G8" s="592"/>
      <c r="H8" s="592" t="s">
        <v>22</v>
      </c>
      <c r="I8" s="592"/>
      <c r="J8" s="592"/>
      <c r="K8" s="273"/>
      <c r="L8" s="281"/>
      <c r="M8" s="281"/>
    </row>
    <row r="9" spans="1:15" ht="36" customHeight="1">
      <c r="A9" s="588"/>
      <c r="B9" s="590"/>
      <c r="C9" s="595" t="s">
        <v>23</v>
      </c>
      <c r="D9" s="59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12926.45</v>
      </c>
      <c r="D10" s="302">
        <v>12907</v>
      </c>
      <c r="E10" s="302">
        <v>12845.15</v>
      </c>
      <c r="F10" s="302">
        <v>12763.85</v>
      </c>
      <c r="G10" s="302">
        <v>12702</v>
      </c>
      <c r="H10" s="302">
        <v>12988.3</v>
      </c>
      <c r="I10" s="302">
        <v>13050.149999999998</v>
      </c>
      <c r="J10" s="302">
        <v>13131.449999999999</v>
      </c>
      <c r="K10" s="301">
        <v>12968.85</v>
      </c>
      <c r="L10" s="301">
        <v>12825.7</v>
      </c>
      <c r="M10" s="306"/>
    </row>
    <row r="11" spans="1:15">
      <c r="A11" s="300">
        <v>2</v>
      </c>
      <c r="B11" s="276" t="s">
        <v>220</v>
      </c>
      <c r="C11" s="303">
        <v>29024.2</v>
      </c>
      <c r="D11" s="278">
        <v>29123.133333333331</v>
      </c>
      <c r="E11" s="278">
        <v>28753.966666666664</v>
      </c>
      <c r="F11" s="278">
        <v>28483.733333333334</v>
      </c>
      <c r="G11" s="278">
        <v>28114.566666666666</v>
      </c>
      <c r="H11" s="278">
        <v>29393.366666666661</v>
      </c>
      <c r="I11" s="278">
        <v>29762.533333333333</v>
      </c>
      <c r="J11" s="278">
        <v>30032.766666666659</v>
      </c>
      <c r="K11" s="303">
        <v>29492.3</v>
      </c>
      <c r="L11" s="303">
        <v>28852.9</v>
      </c>
      <c r="M11" s="306"/>
    </row>
    <row r="12" spans="1:15">
      <c r="A12" s="300">
        <v>3</v>
      </c>
      <c r="B12" s="284" t="s">
        <v>221</v>
      </c>
      <c r="C12" s="303">
        <v>1483.85</v>
      </c>
      <c r="D12" s="278">
        <v>1476.7833333333335</v>
      </c>
      <c r="E12" s="278">
        <v>1462.366666666667</v>
      </c>
      <c r="F12" s="278">
        <v>1440.8833333333334</v>
      </c>
      <c r="G12" s="278">
        <v>1426.4666666666669</v>
      </c>
      <c r="H12" s="278">
        <v>1498.2666666666671</v>
      </c>
      <c r="I12" s="278">
        <v>1512.6833333333336</v>
      </c>
      <c r="J12" s="278">
        <v>1534.1666666666672</v>
      </c>
      <c r="K12" s="303">
        <v>1491.2</v>
      </c>
      <c r="L12" s="303">
        <v>1455.3</v>
      </c>
      <c r="M12" s="306"/>
    </row>
    <row r="13" spans="1:15">
      <c r="A13" s="300">
        <v>4</v>
      </c>
      <c r="B13" s="276" t="s">
        <v>222</v>
      </c>
      <c r="C13" s="303">
        <v>3436.5</v>
      </c>
      <c r="D13" s="278">
        <v>3434.9666666666667</v>
      </c>
      <c r="E13" s="278">
        <v>3423.3833333333332</v>
      </c>
      <c r="F13" s="278">
        <v>3410.2666666666664</v>
      </c>
      <c r="G13" s="278">
        <v>3398.6833333333329</v>
      </c>
      <c r="H13" s="278">
        <v>3448.0833333333335</v>
      </c>
      <c r="I13" s="278">
        <v>3459.6666666666665</v>
      </c>
      <c r="J13" s="278">
        <v>3472.7833333333338</v>
      </c>
      <c r="K13" s="303">
        <v>3446.55</v>
      </c>
      <c r="L13" s="303">
        <v>3421.85</v>
      </c>
      <c r="M13" s="306"/>
    </row>
    <row r="14" spans="1:15">
      <c r="A14" s="300">
        <v>5</v>
      </c>
      <c r="B14" s="276" t="s">
        <v>223</v>
      </c>
      <c r="C14" s="303">
        <v>22007.05</v>
      </c>
      <c r="D14" s="278">
        <v>21828.916666666668</v>
      </c>
      <c r="E14" s="278">
        <v>21610.783333333336</v>
      </c>
      <c r="F14" s="278">
        <v>21214.51666666667</v>
      </c>
      <c r="G14" s="278">
        <v>20996.383333333339</v>
      </c>
      <c r="H14" s="278">
        <v>22225.183333333334</v>
      </c>
      <c r="I14" s="278">
        <v>22443.316666666666</v>
      </c>
      <c r="J14" s="278">
        <v>22839.583333333332</v>
      </c>
      <c r="K14" s="303">
        <v>22047.05</v>
      </c>
      <c r="L14" s="303">
        <v>21432.65</v>
      </c>
      <c r="M14" s="306"/>
    </row>
    <row r="15" spans="1:15">
      <c r="A15" s="300">
        <v>6</v>
      </c>
      <c r="B15" s="276" t="s">
        <v>224</v>
      </c>
      <c r="C15" s="303">
        <v>2580.9499999999998</v>
      </c>
      <c r="D15" s="278">
        <v>2567.6166666666668</v>
      </c>
      <c r="E15" s="278">
        <v>2547.7333333333336</v>
      </c>
      <c r="F15" s="278">
        <v>2514.5166666666669</v>
      </c>
      <c r="G15" s="278">
        <v>2494.6333333333337</v>
      </c>
      <c r="H15" s="278">
        <v>2600.8333333333335</v>
      </c>
      <c r="I15" s="278">
        <v>2620.7166666666667</v>
      </c>
      <c r="J15" s="278">
        <v>2653.9333333333334</v>
      </c>
      <c r="K15" s="303">
        <v>2587.5</v>
      </c>
      <c r="L15" s="303">
        <v>2534.4</v>
      </c>
      <c r="M15" s="306"/>
    </row>
    <row r="16" spans="1:15">
      <c r="A16" s="300">
        <v>7</v>
      </c>
      <c r="B16" s="276" t="s">
        <v>225</v>
      </c>
      <c r="C16" s="303">
        <v>5365.55</v>
      </c>
      <c r="D16" s="278">
        <v>5351.1</v>
      </c>
      <c r="E16" s="278">
        <v>5329.0500000000011</v>
      </c>
      <c r="F16" s="278">
        <v>5292.5500000000011</v>
      </c>
      <c r="G16" s="278">
        <v>5270.5000000000018</v>
      </c>
      <c r="H16" s="278">
        <v>5387.6</v>
      </c>
      <c r="I16" s="278">
        <v>5409.65</v>
      </c>
      <c r="J16" s="278">
        <v>5446.15</v>
      </c>
      <c r="K16" s="303">
        <v>5373.15</v>
      </c>
      <c r="L16" s="303">
        <v>5314.6</v>
      </c>
      <c r="M16" s="306"/>
    </row>
    <row r="17" spans="1:13">
      <c r="A17" s="300">
        <v>8</v>
      </c>
      <c r="B17" s="276" t="s">
        <v>802</v>
      </c>
      <c r="C17" s="276">
        <v>1135.55</v>
      </c>
      <c r="D17" s="278">
        <v>1132.3333333333333</v>
      </c>
      <c r="E17" s="278">
        <v>1119.6666666666665</v>
      </c>
      <c r="F17" s="278">
        <v>1103.7833333333333</v>
      </c>
      <c r="G17" s="278">
        <v>1091.1166666666666</v>
      </c>
      <c r="H17" s="278">
        <v>1148.2166666666665</v>
      </c>
      <c r="I17" s="278">
        <v>1160.883333333333</v>
      </c>
      <c r="J17" s="278">
        <v>1176.7666666666664</v>
      </c>
      <c r="K17" s="276">
        <v>1145</v>
      </c>
      <c r="L17" s="276">
        <v>1116.45</v>
      </c>
      <c r="M17" s="276">
        <v>1.93753</v>
      </c>
    </row>
    <row r="18" spans="1:13">
      <c r="A18" s="300">
        <v>9</v>
      </c>
      <c r="B18" s="276" t="s">
        <v>295</v>
      </c>
      <c r="C18" s="276">
        <v>15197.6</v>
      </c>
      <c r="D18" s="278">
        <v>15272.416666666666</v>
      </c>
      <c r="E18" s="278">
        <v>15094.833333333332</v>
      </c>
      <c r="F18" s="278">
        <v>14992.066666666666</v>
      </c>
      <c r="G18" s="278">
        <v>14814.483333333332</v>
      </c>
      <c r="H18" s="278">
        <v>15375.183333333332</v>
      </c>
      <c r="I18" s="278">
        <v>15552.766666666665</v>
      </c>
      <c r="J18" s="278">
        <v>15655.533333333333</v>
      </c>
      <c r="K18" s="276">
        <v>15450</v>
      </c>
      <c r="L18" s="276">
        <v>15169.65</v>
      </c>
      <c r="M18" s="276">
        <v>0.19703000000000001</v>
      </c>
    </row>
    <row r="19" spans="1:13">
      <c r="A19" s="300">
        <v>10</v>
      </c>
      <c r="B19" s="276" t="s">
        <v>227</v>
      </c>
      <c r="C19" s="276">
        <v>84.05</v>
      </c>
      <c r="D19" s="278">
        <v>84.466666666666654</v>
      </c>
      <c r="E19" s="278">
        <v>81.633333333333312</v>
      </c>
      <c r="F19" s="278">
        <v>79.216666666666654</v>
      </c>
      <c r="G19" s="278">
        <v>76.383333333333312</v>
      </c>
      <c r="H19" s="278">
        <v>86.883333333333312</v>
      </c>
      <c r="I19" s="278">
        <v>89.716666666666654</v>
      </c>
      <c r="J19" s="278">
        <v>92.133333333333312</v>
      </c>
      <c r="K19" s="276">
        <v>87.3</v>
      </c>
      <c r="L19" s="276">
        <v>82.05</v>
      </c>
      <c r="M19" s="276">
        <v>51.534970000000001</v>
      </c>
    </row>
    <row r="20" spans="1:13">
      <c r="A20" s="300">
        <v>11</v>
      </c>
      <c r="B20" s="276" t="s">
        <v>228</v>
      </c>
      <c r="C20" s="276">
        <v>156.9</v>
      </c>
      <c r="D20" s="278">
        <v>157.9</v>
      </c>
      <c r="E20" s="278">
        <v>155.4</v>
      </c>
      <c r="F20" s="278">
        <v>153.9</v>
      </c>
      <c r="G20" s="278">
        <v>151.4</v>
      </c>
      <c r="H20" s="278">
        <v>159.4</v>
      </c>
      <c r="I20" s="278">
        <v>161.9</v>
      </c>
      <c r="J20" s="278">
        <v>163.4</v>
      </c>
      <c r="K20" s="276">
        <v>160.4</v>
      </c>
      <c r="L20" s="276">
        <v>156.4</v>
      </c>
      <c r="M20" s="276">
        <v>10.22634</v>
      </c>
    </row>
    <row r="21" spans="1:13">
      <c r="A21" s="300">
        <v>12</v>
      </c>
      <c r="B21" s="276" t="s">
        <v>38</v>
      </c>
      <c r="C21" s="276">
        <v>1725.55</v>
      </c>
      <c r="D21" s="278">
        <v>1726.5166666666667</v>
      </c>
      <c r="E21" s="278">
        <v>1696.0333333333333</v>
      </c>
      <c r="F21" s="278">
        <v>1666.5166666666667</v>
      </c>
      <c r="G21" s="278">
        <v>1636.0333333333333</v>
      </c>
      <c r="H21" s="278">
        <v>1756.0333333333333</v>
      </c>
      <c r="I21" s="278">
        <v>1786.5166666666664</v>
      </c>
      <c r="J21" s="278">
        <v>1816.0333333333333</v>
      </c>
      <c r="K21" s="276">
        <v>1757</v>
      </c>
      <c r="L21" s="276">
        <v>1697</v>
      </c>
      <c r="M21" s="276">
        <v>26.547170000000001</v>
      </c>
    </row>
    <row r="22" spans="1:13">
      <c r="A22" s="300">
        <v>13</v>
      </c>
      <c r="B22" s="276" t="s">
        <v>296</v>
      </c>
      <c r="C22" s="276">
        <v>344.65</v>
      </c>
      <c r="D22" s="278">
        <v>350.45</v>
      </c>
      <c r="E22" s="278">
        <v>335.15</v>
      </c>
      <c r="F22" s="278">
        <v>325.64999999999998</v>
      </c>
      <c r="G22" s="278">
        <v>310.34999999999997</v>
      </c>
      <c r="H22" s="278">
        <v>359.95</v>
      </c>
      <c r="I22" s="278">
        <v>375.25000000000006</v>
      </c>
      <c r="J22" s="278">
        <v>384.75</v>
      </c>
      <c r="K22" s="276">
        <v>365.75</v>
      </c>
      <c r="L22" s="276">
        <v>340.95</v>
      </c>
      <c r="M22" s="276">
        <v>48.842179999999999</v>
      </c>
    </row>
    <row r="23" spans="1:13">
      <c r="A23" s="300">
        <v>14</v>
      </c>
      <c r="B23" s="276" t="s">
        <v>41</v>
      </c>
      <c r="C23" s="276">
        <v>375.15</v>
      </c>
      <c r="D23" s="278">
        <v>374.93333333333334</v>
      </c>
      <c r="E23" s="278">
        <v>370.51666666666665</v>
      </c>
      <c r="F23" s="278">
        <v>365.88333333333333</v>
      </c>
      <c r="G23" s="278">
        <v>361.46666666666664</v>
      </c>
      <c r="H23" s="278">
        <v>379.56666666666666</v>
      </c>
      <c r="I23" s="278">
        <v>383.98333333333329</v>
      </c>
      <c r="J23" s="278">
        <v>388.61666666666667</v>
      </c>
      <c r="K23" s="276">
        <v>379.35</v>
      </c>
      <c r="L23" s="276">
        <v>370.3</v>
      </c>
      <c r="M23" s="276">
        <v>40.654240000000001</v>
      </c>
    </row>
    <row r="24" spans="1:13">
      <c r="A24" s="300">
        <v>15</v>
      </c>
      <c r="B24" s="276" t="s">
        <v>43</v>
      </c>
      <c r="C24" s="276">
        <v>38.4</v>
      </c>
      <c r="D24" s="278">
        <v>38.5</v>
      </c>
      <c r="E24" s="278">
        <v>38</v>
      </c>
      <c r="F24" s="278">
        <v>37.6</v>
      </c>
      <c r="G24" s="278">
        <v>37.1</v>
      </c>
      <c r="H24" s="278">
        <v>38.9</v>
      </c>
      <c r="I24" s="278">
        <v>39.4</v>
      </c>
      <c r="J24" s="278">
        <v>39.799999999999997</v>
      </c>
      <c r="K24" s="276">
        <v>39</v>
      </c>
      <c r="L24" s="276">
        <v>38.1</v>
      </c>
      <c r="M24" s="276">
        <v>38.488259999999997</v>
      </c>
    </row>
    <row r="25" spans="1:13">
      <c r="A25" s="300">
        <v>16</v>
      </c>
      <c r="B25" s="276" t="s">
        <v>298</v>
      </c>
      <c r="C25" s="276">
        <v>379.65</v>
      </c>
      <c r="D25" s="278">
        <v>381.41666666666669</v>
      </c>
      <c r="E25" s="278">
        <v>373.23333333333335</v>
      </c>
      <c r="F25" s="278">
        <v>366.81666666666666</v>
      </c>
      <c r="G25" s="278">
        <v>358.63333333333333</v>
      </c>
      <c r="H25" s="278">
        <v>387.83333333333337</v>
      </c>
      <c r="I25" s="278">
        <v>396.01666666666665</v>
      </c>
      <c r="J25" s="278">
        <v>402.43333333333339</v>
      </c>
      <c r="K25" s="276">
        <v>389.6</v>
      </c>
      <c r="L25" s="276">
        <v>375</v>
      </c>
      <c r="M25" s="276">
        <v>8.0650399999999998</v>
      </c>
    </row>
    <row r="26" spans="1:13">
      <c r="A26" s="300">
        <v>17</v>
      </c>
      <c r="B26" s="276" t="s">
        <v>229</v>
      </c>
      <c r="C26" s="276">
        <v>1527.25</v>
      </c>
      <c r="D26" s="278">
        <v>1531.8500000000001</v>
      </c>
      <c r="E26" s="278">
        <v>1520.4000000000003</v>
      </c>
      <c r="F26" s="278">
        <v>1513.5500000000002</v>
      </c>
      <c r="G26" s="278">
        <v>1502.1000000000004</v>
      </c>
      <c r="H26" s="278">
        <v>1538.7000000000003</v>
      </c>
      <c r="I26" s="278">
        <v>1550.15</v>
      </c>
      <c r="J26" s="278">
        <v>1557.0000000000002</v>
      </c>
      <c r="K26" s="276">
        <v>1543.3</v>
      </c>
      <c r="L26" s="276">
        <v>1525</v>
      </c>
      <c r="M26" s="276">
        <v>1.36907</v>
      </c>
    </row>
    <row r="27" spans="1:13">
      <c r="A27" s="300">
        <v>18</v>
      </c>
      <c r="B27" s="276" t="s">
        <v>230</v>
      </c>
      <c r="C27" s="276">
        <v>2760.5</v>
      </c>
      <c r="D27" s="278">
        <v>2738.5333333333333</v>
      </c>
      <c r="E27" s="278">
        <v>2702.0666666666666</v>
      </c>
      <c r="F27" s="278">
        <v>2643.6333333333332</v>
      </c>
      <c r="G27" s="278">
        <v>2607.1666666666665</v>
      </c>
      <c r="H27" s="278">
        <v>2796.9666666666667</v>
      </c>
      <c r="I27" s="278">
        <v>2833.4333333333329</v>
      </c>
      <c r="J27" s="278">
        <v>2891.8666666666668</v>
      </c>
      <c r="K27" s="276">
        <v>2775</v>
      </c>
      <c r="L27" s="276">
        <v>2680.1</v>
      </c>
      <c r="M27" s="276">
        <v>1.9972700000000001</v>
      </c>
    </row>
    <row r="28" spans="1:13">
      <c r="A28" s="300">
        <v>19</v>
      </c>
      <c r="B28" s="276" t="s">
        <v>45</v>
      </c>
      <c r="C28" s="276">
        <v>874.4</v>
      </c>
      <c r="D28" s="278">
        <v>872.13333333333333</v>
      </c>
      <c r="E28" s="278">
        <v>865.26666666666665</v>
      </c>
      <c r="F28" s="278">
        <v>856.13333333333333</v>
      </c>
      <c r="G28" s="278">
        <v>849.26666666666665</v>
      </c>
      <c r="H28" s="278">
        <v>881.26666666666665</v>
      </c>
      <c r="I28" s="278">
        <v>888.13333333333321</v>
      </c>
      <c r="J28" s="278">
        <v>897.26666666666665</v>
      </c>
      <c r="K28" s="276">
        <v>879</v>
      </c>
      <c r="L28" s="276">
        <v>863</v>
      </c>
      <c r="M28" s="276">
        <v>10.58661</v>
      </c>
    </row>
    <row r="29" spans="1:13">
      <c r="A29" s="300">
        <v>20</v>
      </c>
      <c r="B29" s="276" t="s">
        <v>46</v>
      </c>
      <c r="C29" s="276">
        <v>258.14999999999998</v>
      </c>
      <c r="D29" s="278">
        <v>259.38333333333333</v>
      </c>
      <c r="E29" s="278">
        <v>256.26666666666665</v>
      </c>
      <c r="F29" s="278">
        <v>254.38333333333333</v>
      </c>
      <c r="G29" s="278">
        <v>251.26666666666665</v>
      </c>
      <c r="H29" s="278">
        <v>261.26666666666665</v>
      </c>
      <c r="I29" s="278">
        <v>264.38333333333333</v>
      </c>
      <c r="J29" s="278">
        <v>266.26666666666665</v>
      </c>
      <c r="K29" s="276">
        <v>262.5</v>
      </c>
      <c r="L29" s="276">
        <v>257.5</v>
      </c>
      <c r="M29" s="276">
        <v>67.276979999999995</v>
      </c>
    </row>
    <row r="30" spans="1:13">
      <c r="A30" s="300">
        <v>21</v>
      </c>
      <c r="B30" s="276" t="s">
        <v>47</v>
      </c>
      <c r="C30" s="276">
        <v>2375.35</v>
      </c>
      <c r="D30" s="278">
        <v>2368.9</v>
      </c>
      <c r="E30" s="278">
        <v>2334.9500000000003</v>
      </c>
      <c r="F30" s="278">
        <v>2294.5500000000002</v>
      </c>
      <c r="G30" s="278">
        <v>2260.6000000000004</v>
      </c>
      <c r="H30" s="278">
        <v>2409.3000000000002</v>
      </c>
      <c r="I30" s="278">
        <v>2443.25</v>
      </c>
      <c r="J30" s="278">
        <v>2483.65</v>
      </c>
      <c r="K30" s="276">
        <v>2402.85</v>
      </c>
      <c r="L30" s="276">
        <v>2328.5</v>
      </c>
      <c r="M30" s="276">
        <v>16.931260000000002</v>
      </c>
    </row>
    <row r="31" spans="1:13">
      <c r="A31" s="300">
        <v>22</v>
      </c>
      <c r="B31" s="276" t="s">
        <v>48</v>
      </c>
      <c r="C31" s="276">
        <v>174</v>
      </c>
      <c r="D31" s="278">
        <v>175.1</v>
      </c>
      <c r="E31" s="278">
        <v>172.14999999999998</v>
      </c>
      <c r="F31" s="278">
        <v>170.29999999999998</v>
      </c>
      <c r="G31" s="278">
        <v>167.34999999999997</v>
      </c>
      <c r="H31" s="278">
        <v>176.95</v>
      </c>
      <c r="I31" s="278">
        <v>179.89999999999998</v>
      </c>
      <c r="J31" s="278">
        <v>181.75</v>
      </c>
      <c r="K31" s="276">
        <v>178.05</v>
      </c>
      <c r="L31" s="276">
        <v>173.25</v>
      </c>
      <c r="M31" s="276">
        <v>78.656390000000002</v>
      </c>
    </row>
    <row r="32" spans="1:13">
      <c r="A32" s="300">
        <v>23</v>
      </c>
      <c r="B32" s="276" t="s">
        <v>49</v>
      </c>
      <c r="C32" s="276">
        <v>91.25</v>
      </c>
      <c r="D32" s="278">
        <v>91.166666666666671</v>
      </c>
      <c r="E32" s="278">
        <v>89.88333333333334</v>
      </c>
      <c r="F32" s="278">
        <v>88.516666666666666</v>
      </c>
      <c r="G32" s="278">
        <v>87.233333333333334</v>
      </c>
      <c r="H32" s="278">
        <v>92.533333333333346</v>
      </c>
      <c r="I32" s="278">
        <v>93.816666666666677</v>
      </c>
      <c r="J32" s="278">
        <v>95.183333333333351</v>
      </c>
      <c r="K32" s="276">
        <v>92.45</v>
      </c>
      <c r="L32" s="276">
        <v>89.8</v>
      </c>
      <c r="M32" s="276">
        <v>348.56234999999998</v>
      </c>
    </row>
    <row r="33" spans="1:13">
      <c r="A33" s="300">
        <v>24</v>
      </c>
      <c r="B33" s="276" t="s">
        <v>51</v>
      </c>
      <c r="C33" s="276">
        <v>2186.25</v>
      </c>
      <c r="D33" s="278">
        <v>2174</v>
      </c>
      <c r="E33" s="278">
        <v>2151.0500000000002</v>
      </c>
      <c r="F33" s="278">
        <v>2115.8500000000004</v>
      </c>
      <c r="G33" s="278">
        <v>2092.9000000000005</v>
      </c>
      <c r="H33" s="278">
        <v>2209.1999999999998</v>
      </c>
      <c r="I33" s="278">
        <v>2232.1499999999996</v>
      </c>
      <c r="J33" s="278">
        <v>2267.3499999999995</v>
      </c>
      <c r="K33" s="276">
        <v>2196.9499999999998</v>
      </c>
      <c r="L33" s="276">
        <v>2138.8000000000002</v>
      </c>
      <c r="M33" s="276">
        <v>40.026090000000003</v>
      </c>
    </row>
    <row r="34" spans="1:13">
      <c r="A34" s="300">
        <v>25</v>
      </c>
      <c r="B34" s="276" t="s">
        <v>226</v>
      </c>
      <c r="C34" s="276">
        <v>869.65</v>
      </c>
      <c r="D34" s="278">
        <v>875.98333333333323</v>
      </c>
      <c r="E34" s="278">
        <v>859.21666666666647</v>
      </c>
      <c r="F34" s="278">
        <v>848.78333333333319</v>
      </c>
      <c r="G34" s="278">
        <v>832.01666666666642</v>
      </c>
      <c r="H34" s="278">
        <v>886.41666666666652</v>
      </c>
      <c r="I34" s="278">
        <v>903.18333333333317</v>
      </c>
      <c r="J34" s="278">
        <v>913.61666666666656</v>
      </c>
      <c r="K34" s="276">
        <v>892.75</v>
      </c>
      <c r="L34" s="276">
        <v>865.55</v>
      </c>
      <c r="M34" s="276">
        <v>2.99844</v>
      </c>
    </row>
    <row r="35" spans="1:13">
      <c r="A35" s="300">
        <v>26</v>
      </c>
      <c r="B35" s="276" t="s">
        <v>53</v>
      </c>
      <c r="C35" s="276">
        <v>848.5</v>
      </c>
      <c r="D35" s="278">
        <v>849.13333333333333</v>
      </c>
      <c r="E35" s="278">
        <v>834.4666666666667</v>
      </c>
      <c r="F35" s="278">
        <v>820.43333333333339</v>
      </c>
      <c r="G35" s="278">
        <v>805.76666666666677</v>
      </c>
      <c r="H35" s="278">
        <v>863.16666666666663</v>
      </c>
      <c r="I35" s="278">
        <v>877.83333333333337</v>
      </c>
      <c r="J35" s="278">
        <v>891.86666666666656</v>
      </c>
      <c r="K35" s="276">
        <v>863.8</v>
      </c>
      <c r="L35" s="276">
        <v>835.1</v>
      </c>
      <c r="M35" s="276">
        <v>34.557340000000003</v>
      </c>
    </row>
    <row r="36" spans="1:13">
      <c r="A36" s="300">
        <v>27</v>
      </c>
      <c r="B36" s="276" t="s">
        <v>55</v>
      </c>
      <c r="C36" s="276">
        <v>595.6</v>
      </c>
      <c r="D36" s="278">
        <v>600.30000000000007</v>
      </c>
      <c r="E36" s="278">
        <v>588.00000000000011</v>
      </c>
      <c r="F36" s="278">
        <v>580.40000000000009</v>
      </c>
      <c r="G36" s="278">
        <v>568.10000000000014</v>
      </c>
      <c r="H36" s="278">
        <v>607.90000000000009</v>
      </c>
      <c r="I36" s="278">
        <v>620.20000000000005</v>
      </c>
      <c r="J36" s="278">
        <v>627.80000000000007</v>
      </c>
      <c r="K36" s="276">
        <v>612.6</v>
      </c>
      <c r="L36" s="276">
        <v>592.70000000000005</v>
      </c>
      <c r="M36" s="276">
        <v>237.28765000000001</v>
      </c>
    </row>
    <row r="37" spans="1:13">
      <c r="A37" s="300">
        <v>28</v>
      </c>
      <c r="B37" s="276" t="s">
        <v>56</v>
      </c>
      <c r="C37" s="276">
        <v>3077.75</v>
      </c>
      <c r="D37" s="278">
        <v>3064.4500000000003</v>
      </c>
      <c r="E37" s="278">
        <v>3043.9000000000005</v>
      </c>
      <c r="F37" s="278">
        <v>3010.05</v>
      </c>
      <c r="G37" s="278">
        <v>2989.5000000000005</v>
      </c>
      <c r="H37" s="278">
        <v>3098.3000000000006</v>
      </c>
      <c r="I37" s="278">
        <v>3118.8500000000008</v>
      </c>
      <c r="J37" s="278">
        <v>3152.7000000000007</v>
      </c>
      <c r="K37" s="276">
        <v>3085</v>
      </c>
      <c r="L37" s="276">
        <v>3030.6</v>
      </c>
      <c r="M37" s="276">
        <v>4.9359999999999999</v>
      </c>
    </row>
    <row r="38" spans="1:13">
      <c r="A38" s="300">
        <v>29</v>
      </c>
      <c r="B38" s="276" t="s">
        <v>58</v>
      </c>
      <c r="C38" s="276">
        <v>8774.35</v>
      </c>
      <c r="D38" s="278">
        <v>8792.6666666666661</v>
      </c>
      <c r="E38" s="278">
        <v>8602.6833333333325</v>
      </c>
      <c r="F38" s="278">
        <v>8431.0166666666664</v>
      </c>
      <c r="G38" s="278">
        <v>8241.0333333333328</v>
      </c>
      <c r="H38" s="278">
        <v>8964.3333333333321</v>
      </c>
      <c r="I38" s="278">
        <v>9154.3166666666657</v>
      </c>
      <c r="J38" s="278">
        <v>9325.9833333333318</v>
      </c>
      <c r="K38" s="276">
        <v>8982.65</v>
      </c>
      <c r="L38" s="276">
        <v>8621</v>
      </c>
      <c r="M38" s="276">
        <v>36.075870000000002</v>
      </c>
    </row>
    <row r="39" spans="1:13">
      <c r="A39" s="300">
        <v>30</v>
      </c>
      <c r="B39" s="276" t="s">
        <v>232</v>
      </c>
      <c r="C39" s="276">
        <v>3246.9</v>
      </c>
      <c r="D39" s="278">
        <v>3184.4333333333329</v>
      </c>
      <c r="E39" s="278">
        <v>3089.8666666666659</v>
      </c>
      <c r="F39" s="278">
        <v>2932.833333333333</v>
      </c>
      <c r="G39" s="278">
        <v>2838.266666666666</v>
      </c>
      <c r="H39" s="278">
        <v>3341.4666666666658</v>
      </c>
      <c r="I39" s="278">
        <v>3436.0333333333324</v>
      </c>
      <c r="J39" s="278">
        <v>3593.0666666666657</v>
      </c>
      <c r="K39" s="276">
        <v>3279</v>
      </c>
      <c r="L39" s="276">
        <v>3027.4</v>
      </c>
      <c r="M39" s="276">
        <v>4.6740300000000001</v>
      </c>
    </row>
    <row r="40" spans="1:13">
      <c r="A40" s="300">
        <v>31</v>
      </c>
      <c r="B40" s="276" t="s">
        <v>59</v>
      </c>
      <c r="C40" s="276">
        <v>4811.45</v>
      </c>
      <c r="D40" s="278">
        <v>4804.7666666666664</v>
      </c>
      <c r="E40" s="278">
        <v>4740.2333333333327</v>
      </c>
      <c r="F40" s="278">
        <v>4669.0166666666664</v>
      </c>
      <c r="G40" s="278">
        <v>4604.4833333333327</v>
      </c>
      <c r="H40" s="278">
        <v>4875.9833333333327</v>
      </c>
      <c r="I40" s="278">
        <v>4940.5166666666655</v>
      </c>
      <c r="J40" s="278">
        <v>5011.7333333333327</v>
      </c>
      <c r="K40" s="276">
        <v>4869.3</v>
      </c>
      <c r="L40" s="276">
        <v>4733.55</v>
      </c>
      <c r="M40" s="276">
        <v>73.250389999999996</v>
      </c>
    </row>
    <row r="41" spans="1:13">
      <c r="A41" s="300">
        <v>32</v>
      </c>
      <c r="B41" s="276" t="s">
        <v>60</v>
      </c>
      <c r="C41" s="276">
        <v>1676.9</v>
      </c>
      <c r="D41" s="278">
        <v>1663.9666666666665</v>
      </c>
      <c r="E41" s="278">
        <v>1637.9333333333329</v>
      </c>
      <c r="F41" s="278">
        <v>1598.9666666666665</v>
      </c>
      <c r="G41" s="278">
        <v>1572.9333333333329</v>
      </c>
      <c r="H41" s="278">
        <v>1702.9333333333329</v>
      </c>
      <c r="I41" s="278">
        <v>1728.9666666666662</v>
      </c>
      <c r="J41" s="278">
        <v>1767.9333333333329</v>
      </c>
      <c r="K41" s="276">
        <v>1690</v>
      </c>
      <c r="L41" s="276">
        <v>1625</v>
      </c>
      <c r="M41" s="276">
        <v>18.335270000000001</v>
      </c>
    </row>
    <row r="42" spans="1:13">
      <c r="A42" s="300">
        <v>33</v>
      </c>
      <c r="B42" s="276" t="s">
        <v>233</v>
      </c>
      <c r="C42" s="276">
        <v>353.9</v>
      </c>
      <c r="D42" s="278">
        <v>355.48333333333335</v>
      </c>
      <c r="E42" s="278">
        <v>350.41666666666669</v>
      </c>
      <c r="F42" s="278">
        <v>346.93333333333334</v>
      </c>
      <c r="G42" s="278">
        <v>341.86666666666667</v>
      </c>
      <c r="H42" s="278">
        <v>358.9666666666667</v>
      </c>
      <c r="I42" s="278">
        <v>364.0333333333333</v>
      </c>
      <c r="J42" s="278">
        <v>367.51666666666671</v>
      </c>
      <c r="K42" s="276">
        <v>360.55</v>
      </c>
      <c r="L42" s="276">
        <v>352</v>
      </c>
      <c r="M42" s="276">
        <v>114.10317000000001</v>
      </c>
    </row>
    <row r="43" spans="1:13">
      <c r="A43" s="300">
        <v>34</v>
      </c>
      <c r="B43" s="276" t="s">
        <v>61</v>
      </c>
      <c r="C43" s="276">
        <v>46.9</v>
      </c>
      <c r="D43" s="278">
        <v>47.266666666666673</v>
      </c>
      <c r="E43" s="278">
        <v>46.333333333333343</v>
      </c>
      <c r="F43" s="278">
        <v>45.766666666666673</v>
      </c>
      <c r="G43" s="278">
        <v>44.833333333333343</v>
      </c>
      <c r="H43" s="278">
        <v>47.833333333333343</v>
      </c>
      <c r="I43" s="278">
        <v>48.766666666666666</v>
      </c>
      <c r="J43" s="278">
        <v>49.333333333333343</v>
      </c>
      <c r="K43" s="276">
        <v>48.2</v>
      </c>
      <c r="L43" s="276">
        <v>46.7</v>
      </c>
      <c r="M43" s="276">
        <v>204.54971</v>
      </c>
    </row>
    <row r="44" spans="1:13">
      <c r="A44" s="300">
        <v>35</v>
      </c>
      <c r="B44" s="276" t="s">
        <v>62</v>
      </c>
      <c r="C44" s="276">
        <v>43.5</v>
      </c>
      <c r="D44" s="278">
        <v>43.666666666666664</v>
      </c>
      <c r="E44" s="278">
        <v>42.583333333333329</v>
      </c>
      <c r="F44" s="278">
        <v>41.666666666666664</v>
      </c>
      <c r="G44" s="278">
        <v>40.583333333333329</v>
      </c>
      <c r="H44" s="278">
        <v>44.583333333333329</v>
      </c>
      <c r="I44" s="278">
        <v>45.666666666666657</v>
      </c>
      <c r="J44" s="278">
        <v>46.583333333333329</v>
      </c>
      <c r="K44" s="276">
        <v>44.75</v>
      </c>
      <c r="L44" s="276">
        <v>42.75</v>
      </c>
      <c r="M44" s="276">
        <v>30.345680000000002</v>
      </c>
    </row>
    <row r="45" spans="1:13">
      <c r="A45" s="300">
        <v>36</v>
      </c>
      <c r="B45" s="276" t="s">
        <v>63</v>
      </c>
      <c r="C45" s="276">
        <v>1504.2</v>
      </c>
      <c r="D45" s="278">
        <v>1490.9166666666667</v>
      </c>
      <c r="E45" s="278">
        <v>1473.8333333333335</v>
      </c>
      <c r="F45" s="278">
        <v>1443.4666666666667</v>
      </c>
      <c r="G45" s="278">
        <v>1426.3833333333334</v>
      </c>
      <c r="H45" s="278">
        <v>1521.2833333333335</v>
      </c>
      <c r="I45" s="278">
        <v>1538.366666666667</v>
      </c>
      <c r="J45" s="278">
        <v>1568.7333333333336</v>
      </c>
      <c r="K45" s="276">
        <v>1508</v>
      </c>
      <c r="L45" s="276">
        <v>1460.55</v>
      </c>
      <c r="M45" s="276">
        <v>9.3574199999999994</v>
      </c>
    </row>
    <row r="46" spans="1:13">
      <c r="A46" s="300">
        <v>37</v>
      </c>
      <c r="B46" s="276" t="s">
        <v>234</v>
      </c>
      <c r="C46" s="276">
        <v>1329.9</v>
      </c>
      <c r="D46" s="278">
        <v>1334.0666666666666</v>
      </c>
      <c r="E46" s="278">
        <v>1319.3333333333333</v>
      </c>
      <c r="F46" s="278">
        <v>1308.7666666666667</v>
      </c>
      <c r="G46" s="278">
        <v>1294.0333333333333</v>
      </c>
      <c r="H46" s="278">
        <v>1344.6333333333332</v>
      </c>
      <c r="I46" s="278">
        <v>1359.3666666666668</v>
      </c>
      <c r="J46" s="278">
        <v>1369.9333333333332</v>
      </c>
      <c r="K46" s="276">
        <v>1348.8</v>
      </c>
      <c r="L46" s="276">
        <v>1323.5</v>
      </c>
      <c r="M46" s="276">
        <v>0.91671999999999998</v>
      </c>
    </row>
    <row r="47" spans="1:13">
      <c r="A47" s="300">
        <v>38</v>
      </c>
      <c r="B47" s="276" t="s">
        <v>65</v>
      </c>
      <c r="C47" s="276">
        <v>106</v>
      </c>
      <c r="D47" s="278">
        <v>106.51666666666667</v>
      </c>
      <c r="E47" s="278">
        <v>103.98333333333333</v>
      </c>
      <c r="F47" s="278">
        <v>101.96666666666667</v>
      </c>
      <c r="G47" s="278">
        <v>99.433333333333337</v>
      </c>
      <c r="H47" s="278">
        <v>108.53333333333333</v>
      </c>
      <c r="I47" s="278">
        <v>111.06666666666666</v>
      </c>
      <c r="J47" s="278">
        <v>113.08333333333333</v>
      </c>
      <c r="K47" s="276">
        <v>109.05</v>
      </c>
      <c r="L47" s="276">
        <v>104.5</v>
      </c>
      <c r="M47" s="276">
        <v>109.06565000000001</v>
      </c>
    </row>
    <row r="48" spans="1:13">
      <c r="A48" s="300">
        <v>39</v>
      </c>
      <c r="B48" s="276" t="s">
        <v>66</v>
      </c>
      <c r="C48" s="276">
        <v>644.29999999999995</v>
      </c>
      <c r="D48" s="278">
        <v>641.9666666666667</v>
      </c>
      <c r="E48" s="278">
        <v>635.93333333333339</v>
      </c>
      <c r="F48" s="278">
        <v>627.56666666666672</v>
      </c>
      <c r="G48" s="278">
        <v>621.53333333333342</v>
      </c>
      <c r="H48" s="278">
        <v>650.33333333333337</v>
      </c>
      <c r="I48" s="278">
        <v>656.36666666666667</v>
      </c>
      <c r="J48" s="278">
        <v>664.73333333333335</v>
      </c>
      <c r="K48" s="276">
        <v>648</v>
      </c>
      <c r="L48" s="276">
        <v>633.6</v>
      </c>
      <c r="M48" s="276">
        <v>9.2110400000000006</v>
      </c>
    </row>
    <row r="49" spans="1:13">
      <c r="A49" s="300">
        <v>40</v>
      </c>
      <c r="B49" s="276" t="s">
        <v>67</v>
      </c>
      <c r="C49" s="276">
        <v>499.2</v>
      </c>
      <c r="D49" s="278">
        <v>497.8</v>
      </c>
      <c r="E49" s="278">
        <v>492.6</v>
      </c>
      <c r="F49" s="278">
        <v>486</v>
      </c>
      <c r="G49" s="278">
        <v>480.8</v>
      </c>
      <c r="H49" s="278">
        <v>504.40000000000003</v>
      </c>
      <c r="I49" s="278">
        <v>509.59999999999997</v>
      </c>
      <c r="J49" s="278">
        <v>516.20000000000005</v>
      </c>
      <c r="K49" s="276">
        <v>503</v>
      </c>
      <c r="L49" s="276">
        <v>491.2</v>
      </c>
      <c r="M49" s="276">
        <v>22.235510000000001</v>
      </c>
    </row>
    <row r="50" spans="1:13">
      <c r="A50" s="300">
        <v>41</v>
      </c>
      <c r="B50" s="276" t="s">
        <v>69</v>
      </c>
      <c r="C50" s="276">
        <v>477.25</v>
      </c>
      <c r="D50" s="278">
        <v>479.7</v>
      </c>
      <c r="E50" s="278">
        <v>472.65</v>
      </c>
      <c r="F50" s="278">
        <v>468.05</v>
      </c>
      <c r="G50" s="278">
        <v>461</v>
      </c>
      <c r="H50" s="278">
        <v>484.29999999999995</v>
      </c>
      <c r="I50" s="278">
        <v>491.35</v>
      </c>
      <c r="J50" s="278">
        <v>495.94999999999993</v>
      </c>
      <c r="K50" s="276">
        <v>486.75</v>
      </c>
      <c r="L50" s="276">
        <v>475.1</v>
      </c>
      <c r="M50" s="276">
        <v>100.05674999999999</v>
      </c>
    </row>
    <row r="51" spans="1:13">
      <c r="A51" s="300">
        <v>42</v>
      </c>
      <c r="B51" s="276" t="s">
        <v>70</v>
      </c>
      <c r="C51" s="276">
        <v>31.35</v>
      </c>
      <c r="D51" s="278">
        <v>30.716666666666669</v>
      </c>
      <c r="E51" s="278">
        <v>29.883333333333336</v>
      </c>
      <c r="F51" s="278">
        <v>28.416666666666668</v>
      </c>
      <c r="G51" s="278">
        <v>27.583333333333336</v>
      </c>
      <c r="H51" s="278">
        <v>32.183333333333337</v>
      </c>
      <c r="I51" s="278">
        <v>33.016666666666666</v>
      </c>
      <c r="J51" s="278">
        <v>34.483333333333334</v>
      </c>
      <c r="K51" s="276">
        <v>31.55</v>
      </c>
      <c r="L51" s="276">
        <v>29.25</v>
      </c>
      <c r="M51" s="276">
        <v>949.09249</v>
      </c>
    </row>
    <row r="52" spans="1:13">
      <c r="A52" s="300">
        <v>43</v>
      </c>
      <c r="B52" s="276" t="s">
        <v>71</v>
      </c>
      <c r="C52" s="276">
        <v>420.25</v>
      </c>
      <c r="D52" s="278">
        <v>421.05</v>
      </c>
      <c r="E52" s="278">
        <v>416.8</v>
      </c>
      <c r="F52" s="278">
        <v>413.35</v>
      </c>
      <c r="G52" s="278">
        <v>409.1</v>
      </c>
      <c r="H52" s="278">
        <v>424.5</v>
      </c>
      <c r="I52" s="278">
        <v>428.75</v>
      </c>
      <c r="J52" s="278">
        <v>432.2</v>
      </c>
      <c r="K52" s="276">
        <v>425.3</v>
      </c>
      <c r="L52" s="276">
        <v>417.6</v>
      </c>
      <c r="M52" s="276">
        <v>77.777199999999993</v>
      </c>
    </row>
    <row r="53" spans="1:13">
      <c r="A53" s="300">
        <v>44</v>
      </c>
      <c r="B53" s="276" t="s">
        <v>72</v>
      </c>
      <c r="C53" s="276">
        <v>11819.5</v>
      </c>
      <c r="D53" s="278">
        <v>11847.166666666666</v>
      </c>
      <c r="E53" s="278">
        <v>11704.333333333332</v>
      </c>
      <c r="F53" s="278">
        <v>11589.166666666666</v>
      </c>
      <c r="G53" s="278">
        <v>11446.333333333332</v>
      </c>
      <c r="H53" s="278">
        <v>11962.333333333332</v>
      </c>
      <c r="I53" s="278">
        <v>12105.166666666664</v>
      </c>
      <c r="J53" s="278">
        <v>12220.333333333332</v>
      </c>
      <c r="K53" s="276">
        <v>11990</v>
      </c>
      <c r="L53" s="276">
        <v>11732</v>
      </c>
      <c r="M53" s="276">
        <v>0.67710000000000004</v>
      </c>
    </row>
    <row r="54" spans="1:13">
      <c r="A54" s="300">
        <v>45</v>
      </c>
      <c r="B54" s="276" t="s">
        <v>74</v>
      </c>
      <c r="C54" s="276">
        <v>394.45</v>
      </c>
      <c r="D54" s="278">
        <v>391</v>
      </c>
      <c r="E54" s="278">
        <v>386.45</v>
      </c>
      <c r="F54" s="278">
        <v>378.45</v>
      </c>
      <c r="G54" s="278">
        <v>373.9</v>
      </c>
      <c r="H54" s="278">
        <v>399</v>
      </c>
      <c r="I54" s="278">
        <v>403.54999999999995</v>
      </c>
      <c r="J54" s="278">
        <v>411.55</v>
      </c>
      <c r="K54" s="276">
        <v>395.55</v>
      </c>
      <c r="L54" s="276">
        <v>383</v>
      </c>
      <c r="M54" s="276">
        <v>91.851889999999997</v>
      </c>
    </row>
    <row r="55" spans="1:13">
      <c r="A55" s="300">
        <v>46</v>
      </c>
      <c r="B55" s="276" t="s">
        <v>75</v>
      </c>
      <c r="C55" s="276">
        <v>3557.4</v>
      </c>
      <c r="D55" s="278">
        <v>3569.4666666666667</v>
      </c>
      <c r="E55" s="278">
        <v>3539.9333333333334</v>
      </c>
      <c r="F55" s="278">
        <v>3522.4666666666667</v>
      </c>
      <c r="G55" s="278">
        <v>3492.9333333333334</v>
      </c>
      <c r="H55" s="278">
        <v>3586.9333333333334</v>
      </c>
      <c r="I55" s="278">
        <v>3616.4666666666672</v>
      </c>
      <c r="J55" s="278">
        <v>3633.9333333333334</v>
      </c>
      <c r="K55" s="276">
        <v>3599</v>
      </c>
      <c r="L55" s="276">
        <v>3552</v>
      </c>
      <c r="M55" s="276">
        <v>9.5275800000000004</v>
      </c>
    </row>
    <row r="56" spans="1:13">
      <c r="A56" s="300">
        <v>47</v>
      </c>
      <c r="B56" s="276" t="s">
        <v>76</v>
      </c>
      <c r="C56" s="276">
        <v>432.85</v>
      </c>
      <c r="D56" s="278">
        <v>431.93333333333339</v>
      </c>
      <c r="E56" s="278">
        <v>426.01666666666677</v>
      </c>
      <c r="F56" s="278">
        <v>419.18333333333339</v>
      </c>
      <c r="G56" s="278">
        <v>413.26666666666677</v>
      </c>
      <c r="H56" s="278">
        <v>438.76666666666677</v>
      </c>
      <c r="I56" s="278">
        <v>444.68333333333339</v>
      </c>
      <c r="J56" s="278">
        <v>451.51666666666677</v>
      </c>
      <c r="K56" s="276">
        <v>437.85</v>
      </c>
      <c r="L56" s="276">
        <v>425.1</v>
      </c>
      <c r="M56" s="276">
        <v>37.443770000000001</v>
      </c>
    </row>
    <row r="57" spans="1:13">
      <c r="A57" s="300">
        <v>48</v>
      </c>
      <c r="B57" s="276" t="s">
        <v>77</v>
      </c>
      <c r="C57" s="276">
        <v>93.85</v>
      </c>
      <c r="D57" s="278">
        <v>93.65000000000002</v>
      </c>
      <c r="E57" s="278">
        <v>92.850000000000037</v>
      </c>
      <c r="F57" s="278">
        <v>91.850000000000023</v>
      </c>
      <c r="G57" s="278">
        <v>91.05000000000004</v>
      </c>
      <c r="H57" s="278">
        <v>94.650000000000034</v>
      </c>
      <c r="I57" s="278">
        <v>95.450000000000017</v>
      </c>
      <c r="J57" s="278">
        <v>96.450000000000031</v>
      </c>
      <c r="K57" s="276">
        <v>94.45</v>
      </c>
      <c r="L57" s="276">
        <v>92.65</v>
      </c>
      <c r="M57" s="276">
        <v>60.898969999999998</v>
      </c>
    </row>
    <row r="58" spans="1:13">
      <c r="A58" s="300">
        <v>49</v>
      </c>
      <c r="B58" s="276" t="s">
        <v>78</v>
      </c>
      <c r="C58" s="276">
        <v>124</v>
      </c>
      <c r="D58" s="278">
        <v>124.36666666666667</v>
      </c>
      <c r="E58" s="278">
        <v>122.83333333333334</v>
      </c>
      <c r="F58" s="278">
        <v>121.66666666666667</v>
      </c>
      <c r="G58" s="278">
        <v>120.13333333333334</v>
      </c>
      <c r="H58" s="278">
        <v>125.53333333333335</v>
      </c>
      <c r="I58" s="278">
        <v>127.06666666666668</v>
      </c>
      <c r="J58" s="278">
        <v>128.23333333333335</v>
      </c>
      <c r="K58" s="276">
        <v>125.9</v>
      </c>
      <c r="L58" s="276">
        <v>123.2</v>
      </c>
      <c r="M58" s="276">
        <v>17.490549999999999</v>
      </c>
    </row>
    <row r="59" spans="1:13">
      <c r="A59" s="300">
        <v>50</v>
      </c>
      <c r="B59" s="276" t="s">
        <v>81</v>
      </c>
      <c r="C59" s="276">
        <v>574.4</v>
      </c>
      <c r="D59" s="278">
        <v>574.25</v>
      </c>
      <c r="E59" s="278">
        <v>571.25</v>
      </c>
      <c r="F59" s="278">
        <v>568.1</v>
      </c>
      <c r="G59" s="278">
        <v>565.1</v>
      </c>
      <c r="H59" s="278">
        <v>577.4</v>
      </c>
      <c r="I59" s="278">
        <v>580.4</v>
      </c>
      <c r="J59" s="278">
        <v>583.54999999999995</v>
      </c>
      <c r="K59" s="276">
        <v>577.25</v>
      </c>
      <c r="L59" s="276">
        <v>571.1</v>
      </c>
      <c r="M59" s="276">
        <v>1.25145</v>
      </c>
    </row>
    <row r="60" spans="1:13">
      <c r="A60" s="300">
        <v>51</v>
      </c>
      <c r="B60" s="276" t="s">
        <v>82</v>
      </c>
      <c r="C60" s="276">
        <v>351.7</v>
      </c>
      <c r="D60" s="278">
        <v>348.9666666666667</v>
      </c>
      <c r="E60" s="278">
        <v>342.73333333333341</v>
      </c>
      <c r="F60" s="278">
        <v>333.76666666666671</v>
      </c>
      <c r="G60" s="278">
        <v>327.53333333333342</v>
      </c>
      <c r="H60" s="278">
        <v>357.93333333333339</v>
      </c>
      <c r="I60" s="278">
        <v>364.16666666666674</v>
      </c>
      <c r="J60" s="278">
        <v>373.13333333333338</v>
      </c>
      <c r="K60" s="276">
        <v>355.2</v>
      </c>
      <c r="L60" s="276">
        <v>340</v>
      </c>
      <c r="M60" s="276">
        <v>79.419179999999997</v>
      </c>
    </row>
    <row r="61" spans="1:13">
      <c r="A61" s="300">
        <v>52</v>
      </c>
      <c r="B61" s="276" t="s">
        <v>83</v>
      </c>
      <c r="C61" s="276">
        <v>746.3</v>
      </c>
      <c r="D61" s="278">
        <v>747.91666666666663</v>
      </c>
      <c r="E61" s="278">
        <v>737.7833333333333</v>
      </c>
      <c r="F61" s="278">
        <v>729.26666666666665</v>
      </c>
      <c r="G61" s="278">
        <v>719.13333333333333</v>
      </c>
      <c r="H61" s="278">
        <v>756.43333333333328</v>
      </c>
      <c r="I61" s="278">
        <v>766.56666666666672</v>
      </c>
      <c r="J61" s="278">
        <v>775.08333333333326</v>
      </c>
      <c r="K61" s="276">
        <v>758.05</v>
      </c>
      <c r="L61" s="276">
        <v>739.4</v>
      </c>
      <c r="M61" s="276">
        <v>86.906800000000004</v>
      </c>
    </row>
    <row r="62" spans="1:13">
      <c r="A62" s="300">
        <v>53</v>
      </c>
      <c r="B62" s="276" t="s">
        <v>84</v>
      </c>
      <c r="C62" s="276">
        <v>122.75</v>
      </c>
      <c r="D62" s="278">
        <v>121.98333333333333</v>
      </c>
      <c r="E62" s="278">
        <v>120.51666666666667</v>
      </c>
      <c r="F62" s="278">
        <v>118.28333333333333</v>
      </c>
      <c r="G62" s="278">
        <v>116.81666666666666</v>
      </c>
      <c r="H62" s="278">
        <v>124.21666666666667</v>
      </c>
      <c r="I62" s="278">
        <v>125.68333333333334</v>
      </c>
      <c r="J62" s="278">
        <v>127.91666666666667</v>
      </c>
      <c r="K62" s="276">
        <v>123.45</v>
      </c>
      <c r="L62" s="276">
        <v>119.75</v>
      </c>
      <c r="M62" s="276">
        <v>172.69542999999999</v>
      </c>
    </row>
    <row r="63" spans="1:13">
      <c r="A63" s="300">
        <v>54</v>
      </c>
      <c r="B63" s="276" t="s">
        <v>3634</v>
      </c>
      <c r="C63" s="276">
        <v>2424.65</v>
      </c>
      <c r="D63" s="278">
        <v>2407.6666666666665</v>
      </c>
      <c r="E63" s="278">
        <v>2366.333333333333</v>
      </c>
      <c r="F63" s="278">
        <v>2308.0166666666664</v>
      </c>
      <c r="G63" s="278">
        <v>2266.6833333333329</v>
      </c>
      <c r="H63" s="278">
        <v>2465.9833333333331</v>
      </c>
      <c r="I63" s="278">
        <v>2507.3166666666662</v>
      </c>
      <c r="J63" s="278">
        <v>2565.6333333333332</v>
      </c>
      <c r="K63" s="276">
        <v>2449</v>
      </c>
      <c r="L63" s="276">
        <v>2349.35</v>
      </c>
      <c r="M63" s="276">
        <v>6.04392</v>
      </c>
    </row>
    <row r="64" spans="1:13">
      <c r="A64" s="300">
        <v>55</v>
      </c>
      <c r="B64" s="276" t="s">
        <v>85</v>
      </c>
      <c r="C64" s="276">
        <v>1567.1</v>
      </c>
      <c r="D64" s="278">
        <v>1560.6666666666667</v>
      </c>
      <c r="E64" s="278">
        <v>1546.3833333333334</v>
      </c>
      <c r="F64" s="278">
        <v>1525.6666666666667</v>
      </c>
      <c r="G64" s="278">
        <v>1511.3833333333334</v>
      </c>
      <c r="H64" s="278">
        <v>1581.3833333333334</v>
      </c>
      <c r="I64" s="278">
        <v>1595.6666666666667</v>
      </c>
      <c r="J64" s="278">
        <v>1616.3833333333334</v>
      </c>
      <c r="K64" s="276">
        <v>1574.95</v>
      </c>
      <c r="L64" s="276">
        <v>1539.95</v>
      </c>
      <c r="M64" s="276">
        <v>15.23218</v>
      </c>
    </row>
    <row r="65" spans="1:13">
      <c r="A65" s="300">
        <v>56</v>
      </c>
      <c r="B65" s="276" t="s">
        <v>86</v>
      </c>
      <c r="C65" s="276">
        <v>412.35</v>
      </c>
      <c r="D65" s="278">
        <v>413.7</v>
      </c>
      <c r="E65" s="278">
        <v>408.54999999999995</v>
      </c>
      <c r="F65" s="278">
        <v>404.74999999999994</v>
      </c>
      <c r="G65" s="278">
        <v>399.59999999999991</v>
      </c>
      <c r="H65" s="278">
        <v>417.5</v>
      </c>
      <c r="I65" s="278">
        <v>422.65</v>
      </c>
      <c r="J65" s="278">
        <v>426.45000000000005</v>
      </c>
      <c r="K65" s="276">
        <v>418.85</v>
      </c>
      <c r="L65" s="276">
        <v>409.9</v>
      </c>
      <c r="M65" s="276">
        <v>16.01718</v>
      </c>
    </row>
    <row r="66" spans="1:13">
      <c r="A66" s="300">
        <v>57</v>
      </c>
      <c r="B66" s="276" t="s">
        <v>236</v>
      </c>
      <c r="C66" s="276">
        <v>786.3</v>
      </c>
      <c r="D66" s="278">
        <v>784.31666666666661</v>
      </c>
      <c r="E66" s="278">
        <v>777.98333333333323</v>
      </c>
      <c r="F66" s="278">
        <v>769.66666666666663</v>
      </c>
      <c r="G66" s="278">
        <v>763.33333333333326</v>
      </c>
      <c r="H66" s="278">
        <v>792.63333333333321</v>
      </c>
      <c r="I66" s="278">
        <v>798.9666666666667</v>
      </c>
      <c r="J66" s="278">
        <v>807.28333333333319</v>
      </c>
      <c r="K66" s="276">
        <v>790.65</v>
      </c>
      <c r="L66" s="276">
        <v>776</v>
      </c>
      <c r="M66" s="276">
        <v>2.5435500000000002</v>
      </c>
    </row>
    <row r="67" spans="1:13">
      <c r="A67" s="300">
        <v>58</v>
      </c>
      <c r="B67" s="276" t="s">
        <v>237</v>
      </c>
      <c r="C67" s="276">
        <v>307.85000000000002</v>
      </c>
      <c r="D67" s="278">
        <v>304.33333333333331</v>
      </c>
      <c r="E67" s="278">
        <v>299.76666666666665</v>
      </c>
      <c r="F67" s="278">
        <v>291.68333333333334</v>
      </c>
      <c r="G67" s="278">
        <v>287.11666666666667</v>
      </c>
      <c r="H67" s="278">
        <v>312.41666666666663</v>
      </c>
      <c r="I67" s="278">
        <v>316.98333333333335</v>
      </c>
      <c r="J67" s="278">
        <v>325.06666666666661</v>
      </c>
      <c r="K67" s="276">
        <v>308.89999999999998</v>
      </c>
      <c r="L67" s="276">
        <v>296.25</v>
      </c>
      <c r="M67" s="276">
        <v>14.574769999999999</v>
      </c>
    </row>
    <row r="68" spans="1:13">
      <c r="A68" s="300">
        <v>59</v>
      </c>
      <c r="B68" s="276" t="s">
        <v>235</v>
      </c>
      <c r="C68" s="276">
        <v>183.75</v>
      </c>
      <c r="D68" s="278">
        <v>183.96666666666667</v>
      </c>
      <c r="E68" s="278">
        <v>180.93333333333334</v>
      </c>
      <c r="F68" s="278">
        <v>178.11666666666667</v>
      </c>
      <c r="G68" s="278">
        <v>175.08333333333334</v>
      </c>
      <c r="H68" s="278">
        <v>186.78333333333333</v>
      </c>
      <c r="I68" s="278">
        <v>189.81666666666669</v>
      </c>
      <c r="J68" s="278">
        <v>192.63333333333333</v>
      </c>
      <c r="K68" s="276">
        <v>187</v>
      </c>
      <c r="L68" s="276">
        <v>181.15</v>
      </c>
      <c r="M68" s="276">
        <v>13.675610000000001</v>
      </c>
    </row>
    <row r="69" spans="1:13">
      <c r="A69" s="300">
        <v>60</v>
      </c>
      <c r="B69" s="276" t="s">
        <v>87</v>
      </c>
      <c r="C69" s="276">
        <v>512.4</v>
      </c>
      <c r="D69" s="278">
        <v>513.66666666666663</v>
      </c>
      <c r="E69" s="278">
        <v>505.73333333333323</v>
      </c>
      <c r="F69" s="278">
        <v>499.06666666666661</v>
      </c>
      <c r="G69" s="278">
        <v>491.13333333333321</v>
      </c>
      <c r="H69" s="278">
        <v>520.33333333333326</v>
      </c>
      <c r="I69" s="278">
        <v>528.26666666666665</v>
      </c>
      <c r="J69" s="278">
        <v>534.93333333333328</v>
      </c>
      <c r="K69" s="276">
        <v>521.6</v>
      </c>
      <c r="L69" s="276">
        <v>507</v>
      </c>
      <c r="M69" s="276">
        <v>9.6236800000000002</v>
      </c>
    </row>
    <row r="70" spans="1:13">
      <c r="A70" s="300">
        <v>61</v>
      </c>
      <c r="B70" s="276" t="s">
        <v>88</v>
      </c>
      <c r="C70" s="276">
        <v>509.1</v>
      </c>
      <c r="D70" s="278">
        <v>508.5333333333333</v>
      </c>
      <c r="E70" s="278">
        <v>505.66666666666663</v>
      </c>
      <c r="F70" s="278">
        <v>502.23333333333335</v>
      </c>
      <c r="G70" s="278">
        <v>499.36666666666667</v>
      </c>
      <c r="H70" s="278">
        <v>511.96666666666658</v>
      </c>
      <c r="I70" s="278">
        <v>514.83333333333326</v>
      </c>
      <c r="J70" s="278">
        <v>518.26666666666654</v>
      </c>
      <c r="K70" s="276">
        <v>511.4</v>
      </c>
      <c r="L70" s="276">
        <v>505.1</v>
      </c>
      <c r="M70" s="276">
        <v>31.82272</v>
      </c>
    </row>
    <row r="71" spans="1:13">
      <c r="A71" s="300">
        <v>62</v>
      </c>
      <c r="B71" s="276" t="s">
        <v>238</v>
      </c>
      <c r="C71" s="276">
        <v>1031.4000000000001</v>
      </c>
      <c r="D71" s="278">
        <v>1022.7333333333332</v>
      </c>
      <c r="E71" s="278">
        <v>996.46666666666647</v>
      </c>
      <c r="F71" s="278">
        <v>961.53333333333319</v>
      </c>
      <c r="G71" s="278">
        <v>935.26666666666642</v>
      </c>
      <c r="H71" s="278">
        <v>1057.6666666666665</v>
      </c>
      <c r="I71" s="278">
        <v>1083.9333333333332</v>
      </c>
      <c r="J71" s="278">
        <v>1118.8666666666666</v>
      </c>
      <c r="K71" s="276">
        <v>1049</v>
      </c>
      <c r="L71" s="276">
        <v>987.8</v>
      </c>
      <c r="M71" s="276">
        <v>3.6716099999999998</v>
      </c>
    </row>
    <row r="72" spans="1:13">
      <c r="A72" s="300">
        <v>63</v>
      </c>
      <c r="B72" s="276" t="s">
        <v>91</v>
      </c>
      <c r="C72" s="276">
        <v>3546.3</v>
      </c>
      <c r="D72" s="278">
        <v>3551.5333333333333</v>
      </c>
      <c r="E72" s="278">
        <v>3465.2666666666664</v>
      </c>
      <c r="F72" s="278">
        <v>3384.2333333333331</v>
      </c>
      <c r="G72" s="278">
        <v>3297.9666666666662</v>
      </c>
      <c r="H72" s="278">
        <v>3632.5666666666666</v>
      </c>
      <c r="I72" s="278">
        <v>3718.8333333333339</v>
      </c>
      <c r="J72" s="278">
        <v>3799.8666666666668</v>
      </c>
      <c r="K72" s="276">
        <v>3637.8</v>
      </c>
      <c r="L72" s="276">
        <v>3470.5</v>
      </c>
      <c r="M72" s="276">
        <v>23.065390000000001</v>
      </c>
    </row>
    <row r="73" spans="1:13">
      <c r="A73" s="300">
        <v>64</v>
      </c>
      <c r="B73" s="276" t="s">
        <v>93</v>
      </c>
      <c r="C73" s="276">
        <v>186.1</v>
      </c>
      <c r="D73" s="278">
        <v>184.86666666666667</v>
      </c>
      <c r="E73" s="278">
        <v>182.33333333333334</v>
      </c>
      <c r="F73" s="278">
        <v>178.56666666666666</v>
      </c>
      <c r="G73" s="278">
        <v>176.03333333333333</v>
      </c>
      <c r="H73" s="278">
        <v>188.63333333333335</v>
      </c>
      <c r="I73" s="278">
        <v>191.16666666666666</v>
      </c>
      <c r="J73" s="278">
        <v>194.93333333333337</v>
      </c>
      <c r="K73" s="276">
        <v>187.4</v>
      </c>
      <c r="L73" s="276">
        <v>181.1</v>
      </c>
      <c r="M73" s="276">
        <v>112.22797</v>
      </c>
    </row>
    <row r="74" spans="1:13">
      <c r="A74" s="300">
        <v>65</v>
      </c>
      <c r="B74" s="276" t="s">
        <v>231</v>
      </c>
      <c r="C74" s="276">
        <v>2360.4</v>
      </c>
      <c r="D74" s="278">
        <v>2364.1833333333334</v>
      </c>
      <c r="E74" s="278">
        <v>2348.4666666666667</v>
      </c>
      <c r="F74" s="278">
        <v>2336.5333333333333</v>
      </c>
      <c r="G74" s="278">
        <v>2320.8166666666666</v>
      </c>
      <c r="H74" s="278">
        <v>2376.1166666666668</v>
      </c>
      <c r="I74" s="278">
        <v>2391.8333333333339</v>
      </c>
      <c r="J74" s="278">
        <v>2403.7666666666669</v>
      </c>
      <c r="K74" s="276">
        <v>2379.9</v>
      </c>
      <c r="L74" s="276">
        <v>2352.25</v>
      </c>
      <c r="M74" s="276">
        <v>2.3465500000000001</v>
      </c>
    </row>
    <row r="75" spans="1:13">
      <c r="A75" s="300">
        <v>66</v>
      </c>
      <c r="B75" s="276" t="s">
        <v>94</v>
      </c>
      <c r="C75" s="276">
        <v>4828.75</v>
      </c>
      <c r="D75" s="278">
        <v>4789.95</v>
      </c>
      <c r="E75" s="278">
        <v>4709.8999999999996</v>
      </c>
      <c r="F75" s="278">
        <v>4591.05</v>
      </c>
      <c r="G75" s="278">
        <v>4511</v>
      </c>
      <c r="H75" s="278">
        <v>4908.7999999999993</v>
      </c>
      <c r="I75" s="278">
        <v>4988.8500000000004</v>
      </c>
      <c r="J75" s="278">
        <v>5107.6999999999989</v>
      </c>
      <c r="K75" s="276">
        <v>4870</v>
      </c>
      <c r="L75" s="276">
        <v>4671.1000000000004</v>
      </c>
      <c r="M75" s="276">
        <v>21.526029999999999</v>
      </c>
    </row>
    <row r="76" spans="1:13">
      <c r="A76" s="300">
        <v>67</v>
      </c>
      <c r="B76" s="276" t="s">
        <v>239</v>
      </c>
      <c r="C76" s="276">
        <v>62.7</v>
      </c>
      <c r="D76" s="278">
        <v>62.4</v>
      </c>
      <c r="E76" s="278">
        <v>61.8</v>
      </c>
      <c r="F76" s="278">
        <v>60.9</v>
      </c>
      <c r="G76" s="278">
        <v>60.3</v>
      </c>
      <c r="H76" s="278">
        <v>63.3</v>
      </c>
      <c r="I76" s="278">
        <v>63.900000000000006</v>
      </c>
      <c r="J76" s="278">
        <v>64.8</v>
      </c>
      <c r="K76" s="276">
        <v>63</v>
      </c>
      <c r="L76" s="276">
        <v>61.5</v>
      </c>
      <c r="M76" s="276">
        <v>14.76261</v>
      </c>
    </row>
    <row r="77" spans="1:13">
      <c r="A77" s="300">
        <v>68</v>
      </c>
      <c r="B77" s="276" t="s">
        <v>95</v>
      </c>
      <c r="C77" s="276">
        <v>2597.35</v>
      </c>
      <c r="D77" s="278">
        <v>2587.9666666666667</v>
      </c>
      <c r="E77" s="278">
        <v>2569.3833333333332</v>
      </c>
      <c r="F77" s="278">
        <v>2541.4166666666665</v>
      </c>
      <c r="G77" s="278">
        <v>2522.833333333333</v>
      </c>
      <c r="H77" s="278">
        <v>2615.9333333333334</v>
      </c>
      <c r="I77" s="278">
        <v>2634.5166666666664</v>
      </c>
      <c r="J77" s="278">
        <v>2662.4833333333336</v>
      </c>
      <c r="K77" s="276">
        <v>2606.5500000000002</v>
      </c>
      <c r="L77" s="276">
        <v>2560</v>
      </c>
      <c r="M77" s="276">
        <v>8.2323799999999991</v>
      </c>
    </row>
    <row r="78" spans="1:13">
      <c r="A78" s="300">
        <v>69</v>
      </c>
      <c r="B78" s="276" t="s">
        <v>240</v>
      </c>
      <c r="C78" s="276">
        <v>400.5</v>
      </c>
      <c r="D78" s="278">
        <v>398.3</v>
      </c>
      <c r="E78" s="278">
        <v>393.75</v>
      </c>
      <c r="F78" s="278">
        <v>387</v>
      </c>
      <c r="G78" s="278">
        <v>382.45</v>
      </c>
      <c r="H78" s="278">
        <v>405.05</v>
      </c>
      <c r="I78" s="278">
        <v>409.60000000000008</v>
      </c>
      <c r="J78" s="278">
        <v>416.35</v>
      </c>
      <c r="K78" s="276">
        <v>402.85</v>
      </c>
      <c r="L78" s="276">
        <v>391.55</v>
      </c>
      <c r="M78" s="276">
        <v>7.1774800000000001</v>
      </c>
    </row>
    <row r="79" spans="1:13">
      <c r="A79" s="300">
        <v>70</v>
      </c>
      <c r="B79" s="276" t="s">
        <v>241</v>
      </c>
      <c r="C79" s="276">
        <v>1162.8</v>
      </c>
      <c r="D79" s="278">
        <v>1141.8666666666668</v>
      </c>
      <c r="E79" s="278">
        <v>1112.7333333333336</v>
      </c>
      <c r="F79" s="278">
        <v>1062.6666666666667</v>
      </c>
      <c r="G79" s="278">
        <v>1033.5333333333335</v>
      </c>
      <c r="H79" s="278">
        <v>1191.9333333333336</v>
      </c>
      <c r="I79" s="278">
        <v>1221.0666666666668</v>
      </c>
      <c r="J79" s="278">
        <v>1271.1333333333337</v>
      </c>
      <c r="K79" s="276">
        <v>1171</v>
      </c>
      <c r="L79" s="276">
        <v>1091.8</v>
      </c>
      <c r="M79" s="276">
        <v>2.91106</v>
      </c>
    </row>
    <row r="80" spans="1:13">
      <c r="A80" s="300">
        <v>71</v>
      </c>
      <c r="B80" s="276" t="s">
        <v>97</v>
      </c>
      <c r="C80" s="276">
        <v>1402.55</v>
      </c>
      <c r="D80" s="278">
        <v>1407.1833333333334</v>
      </c>
      <c r="E80" s="278">
        <v>1384.3666666666668</v>
      </c>
      <c r="F80" s="278">
        <v>1366.1833333333334</v>
      </c>
      <c r="G80" s="278">
        <v>1343.3666666666668</v>
      </c>
      <c r="H80" s="278">
        <v>1425.3666666666668</v>
      </c>
      <c r="I80" s="278">
        <v>1448.1833333333334</v>
      </c>
      <c r="J80" s="278">
        <v>1466.3666666666668</v>
      </c>
      <c r="K80" s="276">
        <v>1430</v>
      </c>
      <c r="L80" s="276">
        <v>1389</v>
      </c>
      <c r="M80" s="276">
        <v>9.4036299999999997</v>
      </c>
    </row>
    <row r="81" spans="1:13">
      <c r="A81" s="300">
        <v>72</v>
      </c>
      <c r="B81" s="276" t="s">
        <v>98</v>
      </c>
      <c r="C81" s="276">
        <v>173.95</v>
      </c>
      <c r="D81" s="278">
        <v>174.18333333333331</v>
      </c>
      <c r="E81" s="278">
        <v>172.81666666666661</v>
      </c>
      <c r="F81" s="278">
        <v>171.68333333333331</v>
      </c>
      <c r="G81" s="278">
        <v>170.31666666666661</v>
      </c>
      <c r="H81" s="278">
        <v>175.31666666666661</v>
      </c>
      <c r="I81" s="278">
        <v>176.68333333333334</v>
      </c>
      <c r="J81" s="278">
        <v>177.81666666666661</v>
      </c>
      <c r="K81" s="276">
        <v>175.55</v>
      </c>
      <c r="L81" s="276">
        <v>173.05</v>
      </c>
      <c r="M81" s="276">
        <v>51.968649999999997</v>
      </c>
    </row>
    <row r="82" spans="1:13">
      <c r="A82" s="300">
        <v>73</v>
      </c>
      <c r="B82" s="276" t="s">
        <v>99</v>
      </c>
      <c r="C82" s="276">
        <v>58.3</v>
      </c>
      <c r="D82" s="278">
        <v>58.566666666666663</v>
      </c>
      <c r="E82" s="278">
        <v>57.583333333333329</v>
      </c>
      <c r="F82" s="278">
        <v>56.866666666666667</v>
      </c>
      <c r="G82" s="278">
        <v>55.883333333333333</v>
      </c>
      <c r="H82" s="278">
        <v>59.283333333333324</v>
      </c>
      <c r="I82" s="278">
        <v>60.266666666666659</v>
      </c>
      <c r="J82" s="278">
        <v>60.98333333333332</v>
      </c>
      <c r="K82" s="276">
        <v>59.55</v>
      </c>
      <c r="L82" s="276">
        <v>57.85</v>
      </c>
      <c r="M82" s="276">
        <v>295.14760000000001</v>
      </c>
    </row>
    <row r="83" spans="1:13">
      <c r="A83" s="300">
        <v>74</v>
      </c>
      <c r="B83" s="276" t="s">
        <v>370</v>
      </c>
      <c r="C83" s="276">
        <v>142.30000000000001</v>
      </c>
      <c r="D83" s="278">
        <v>141.29999999999998</v>
      </c>
      <c r="E83" s="278">
        <v>139.24999999999997</v>
      </c>
      <c r="F83" s="278">
        <v>136.19999999999999</v>
      </c>
      <c r="G83" s="278">
        <v>134.14999999999998</v>
      </c>
      <c r="H83" s="278">
        <v>144.34999999999997</v>
      </c>
      <c r="I83" s="278">
        <v>146.39999999999998</v>
      </c>
      <c r="J83" s="278">
        <v>149.44999999999996</v>
      </c>
      <c r="K83" s="276">
        <v>143.35</v>
      </c>
      <c r="L83" s="276">
        <v>138.25</v>
      </c>
      <c r="M83" s="276">
        <v>17.58239</v>
      </c>
    </row>
    <row r="84" spans="1:13">
      <c r="A84" s="300">
        <v>75</v>
      </c>
      <c r="B84" s="276" t="s">
        <v>244</v>
      </c>
      <c r="C84" s="276">
        <v>79.25</v>
      </c>
      <c r="D84" s="278">
        <v>78.86666666666666</v>
      </c>
      <c r="E84" s="278">
        <v>78.48333333333332</v>
      </c>
      <c r="F84" s="278">
        <v>77.716666666666654</v>
      </c>
      <c r="G84" s="278">
        <v>77.333333333333314</v>
      </c>
      <c r="H84" s="278">
        <v>79.633333333333326</v>
      </c>
      <c r="I84" s="278">
        <v>80.01666666666668</v>
      </c>
      <c r="J84" s="278">
        <v>80.783333333333331</v>
      </c>
      <c r="K84" s="276">
        <v>79.25</v>
      </c>
      <c r="L84" s="276">
        <v>78.099999999999994</v>
      </c>
      <c r="M84" s="276">
        <v>105.37993</v>
      </c>
    </row>
    <row r="85" spans="1:13">
      <c r="A85" s="300">
        <v>76</v>
      </c>
      <c r="B85" s="276" t="s">
        <v>100</v>
      </c>
      <c r="C85" s="276">
        <v>100.9</v>
      </c>
      <c r="D85" s="278">
        <v>100</v>
      </c>
      <c r="E85" s="278">
        <v>98.5</v>
      </c>
      <c r="F85" s="278">
        <v>96.1</v>
      </c>
      <c r="G85" s="278">
        <v>94.6</v>
      </c>
      <c r="H85" s="278">
        <v>102.4</v>
      </c>
      <c r="I85" s="278">
        <v>103.9</v>
      </c>
      <c r="J85" s="278">
        <v>106.30000000000001</v>
      </c>
      <c r="K85" s="276">
        <v>101.5</v>
      </c>
      <c r="L85" s="276">
        <v>97.6</v>
      </c>
      <c r="M85" s="276">
        <v>296.87033000000002</v>
      </c>
    </row>
    <row r="86" spans="1:13">
      <c r="A86" s="300">
        <v>77</v>
      </c>
      <c r="B86" s="276" t="s">
        <v>245</v>
      </c>
      <c r="C86" s="276">
        <v>130.55000000000001</v>
      </c>
      <c r="D86" s="278">
        <v>129.29999999999998</v>
      </c>
      <c r="E86" s="278">
        <v>126.89999999999998</v>
      </c>
      <c r="F86" s="278">
        <v>123.25</v>
      </c>
      <c r="G86" s="278">
        <v>120.85</v>
      </c>
      <c r="H86" s="278">
        <v>132.94999999999996</v>
      </c>
      <c r="I86" s="278">
        <v>135.35</v>
      </c>
      <c r="J86" s="278">
        <v>138.99999999999994</v>
      </c>
      <c r="K86" s="276">
        <v>131.69999999999999</v>
      </c>
      <c r="L86" s="276">
        <v>125.65</v>
      </c>
      <c r="M86" s="276">
        <v>4.7968599999999997</v>
      </c>
    </row>
    <row r="87" spans="1:13">
      <c r="A87" s="300">
        <v>78</v>
      </c>
      <c r="B87" s="276" t="s">
        <v>101</v>
      </c>
      <c r="C87" s="276">
        <v>479.85</v>
      </c>
      <c r="D87" s="278">
        <v>481.48333333333335</v>
      </c>
      <c r="E87" s="278">
        <v>473.56666666666672</v>
      </c>
      <c r="F87" s="278">
        <v>467.28333333333336</v>
      </c>
      <c r="G87" s="278">
        <v>459.36666666666673</v>
      </c>
      <c r="H87" s="278">
        <v>487.76666666666671</v>
      </c>
      <c r="I87" s="278">
        <v>495.68333333333334</v>
      </c>
      <c r="J87" s="278">
        <v>501.9666666666667</v>
      </c>
      <c r="K87" s="276">
        <v>489.4</v>
      </c>
      <c r="L87" s="276">
        <v>475.2</v>
      </c>
      <c r="M87" s="276">
        <v>29.98394</v>
      </c>
    </row>
    <row r="88" spans="1:13">
      <c r="A88" s="300">
        <v>79</v>
      </c>
      <c r="B88" s="276" t="s">
        <v>103</v>
      </c>
      <c r="C88" s="276">
        <v>26.45</v>
      </c>
      <c r="D88" s="278">
        <v>26.183333333333334</v>
      </c>
      <c r="E88" s="278">
        <v>25.416666666666668</v>
      </c>
      <c r="F88" s="278">
        <v>24.383333333333333</v>
      </c>
      <c r="G88" s="278">
        <v>23.616666666666667</v>
      </c>
      <c r="H88" s="278">
        <v>27.216666666666669</v>
      </c>
      <c r="I88" s="278">
        <v>27.983333333333334</v>
      </c>
      <c r="J88" s="278">
        <v>29.016666666666669</v>
      </c>
      <c r="K88" s="276">
        <v>26.95</v>
      </c>
      <c r="L88" s="276">
        <v>25.15</v>
      </c>
      <c r="M88" s="276">
        <v>294.18209999999999</v>
      </c>
    </row>
    <row r="89" spans="1:13">
      <c r="A89" s="300">
        <v>80</v>
      </c>
      <c r="B89" s="276" t="s">
        <v>246</v>
      </c>
      <c r="C89" s="276">
        <v>511.9</v>
      </c>
      <c r="D89" s="278">
        <v>512.69999999999993</v>
      </c>
      <c r="E89" s="278">
        <v>508.69999999999982</v>
      </c>
      <c r="F89" s="278">
        <v>505.49999999999989</v>
      </c>
      <c r="G89" s="278">
        <v>501.49999999999977</v>
      </c>
      <c r="H89" s="278">
        <v>515.89999999999986</v>
      </c>
      <c r="I89" s="278">
        <v>519.90000000000009</v>
      </c>
      <c r="J89" s="278">
        <v>523.09999999999991</v>
      </c>
      <c r="K89" s="276">
        <v>516.70000000000005</v>
      </c>
      <c r="L89" s="276">
        <v>509.5</v>
      </c>
      <c r="M89" s="276">
        <v>0.49994</v>
      </c>
    </row>
    <row r="90" spans="1:13">
      <c r="A90" s="300">
        <v>81</v>
      </c>
      <c r="B90" s="276" t="s">
        <v>104</v>
      </c>
      <c r="C90" s="276">
        <v>707.85</v>
      </c>
      <c r="D90" s="278">
        <v>708.18333333333339</v>
      </c>
      <c r="E90" s="278">
        <v>700.91666666666674</v>
      </c>
      <c r="F90" s="278">
        <v>693.98333333333335</v>
      </c>
      <c r="G90" s="278">
        <v>686.7166666666667</v>
      </c>
      <c r="H90" s="278">
        <v>715.11666666666679</v>
      </c>
      <c r="I90" s="278">
        <v>722.38333333333344</v>
      </c>
      <c r="J90" s="278">
        <v>729.31666666666683</v>
      </c>
      <c r="K90" s="276">
        <v>715.45</v>
      </c>
      <c r="L90" s="276">
        <v>701.25</v>
      </c>
      <c r="M90" s="276">
        <v>17.987030000000001</v>
      </c>
    </row>
    <row r="91" spans="1:13">
      <c r="A91" s="300">
        <v>82</v>
      </c>
      <c r="B91" s="276" t="s">
        <v>247</v>
      </c>
      <c r="C91" s="276">
        <v>419.65</v>
      </c>
      <c r="D91" s="278">
        <v>420.40000000000003</v>
      </c>
      <c r="E91" s="278">
        <v>414.80000000000007</v>
      </c>
      <c r="F91" s="278">
        <v>409.95000000000005</v>
      </c>
      <c r="G91" s="278">
        <v>404.35000000000008</v>
      </c>
      <c r="H91" s="278">
        <v>425.25000000000006</v>
      </c>
      <c r="I91" s="278">
        <v>430.85000000000008</v>
      </c>
      <c r="J91" s="278">
        <v>435.70000000000005</v>
      </c>
      <c r="K91" s="276">
        <v>426</v>
      </c>
      <c r="L91" s="276">
        <v>415.55</v>
      </c>
      <c r="M91" s="276">
        <v>1.1655899999999999</v>
      </c>
    </row>
    <row r="92" spans="1:13">
      <c r="A92" s="300">
        <v>83</v>
      </c>
      <c r="B92" s="276" t="s">
        <v>248</v>
      </c>
      <c r="C92" s="276">
        <v>1088.25</v>
      </c>
      <c r="D92" s="278">
        <v>1080.3833333333334</v>
      </c>
      <c r="E92" s="278">
        <v>1060.8666666666668</v>
      </c>
      <c r="F92" s="278">
        <v>1033.4833333333333</v>
      </c>
      <c r="G92" s="278">
        <v>1013.9666666666667</v>
      </c>
      <c r="H92" s="278">
        <v>1107.7666666666669</v>
      </c>
      <c r="I92" s="278">
        <v>1127.2833333333338</v>
      </c>
      <c r="J92" s="278">
        <v>1154.666666666667</v>
      </c>
      <c r="K92" s="276">
        <v>1099.9000000000001</v>
      </c>
      <c r="L92" s="276">
        <v>1053</v>
      </c>
      <c r="M92" s="276">
        <v>10.73753</v>
      </c>
    </row>
    <row r="93" spans="1:13">
      <c r="A93" s="300">
        <v>84</v>
      </c>
      <c r="B93" s="276" t="s">
        <v>105</v>
      </c>
      <c r="C93" s="276">
        <v>854.6</v>
      </c>
      <c r="D93" s="278">
        <v>858.19999999999993</v>
      </c>
      <c r="E93" s="278">
        <v>847.49999999999989</v>
      </c>
      <c r="F93" s="278">
        <v>840.4</v>
      </c>
      <c r="G93" s="278">
        <v>829.69999999999993</v>
      </c>
      <c r="H93" s="278">
        <v>865.29999999999984</v>
      </c>
      <c r="I93" s="278">
        <v>875.99999999999989</v>
      </c>
      <c r="J93" s="278">
        <v>883.0999999999998</v>
      </c>
      <c r="K93" s="276">
        <v>868.9</v>
      </c>
      <c r="L93" s="276">
        <v>851.1</v>
      </c>
      <c r="M93" s="276">
        <v>22.250360000000001</v>
      </c>
    </row>
    <row r="94" spans="1:13">
      <c r="A94" s="300">
        <v>85</v>
      </c>
      <c r="B94" s="276" t="s">
        <v>250</v>
      </c>
      <c r="C94" s="276">
        <v>205.7</v>
      </c>
      <c r="D94" s="278">
        <v>204.11666666666665</v>
      </c>
      <c r="E94" s="278">
        <v>201.5333333333333</v>
      </c>
      <c r="F94" s="278">
        <v>197.36666666666665</v>
      </c>
      <c r="G94" s="278">
        <v>194.7833333333333</v>
      </c>
      <c r="H94" s="278">
        <v>208.2833333333333</v>
      </c>
      <c r="I94" s="278">
        <v>210.86666666666662</v>
      </c>
      <c r="J94" s="278">
        <v>215.0333333333333</v>
      </c>
      <c r="K94" s="276">
        <v>206.7</v>
      </c>
      <c r="L94" s="276">
        <v>199.95</v>
      </c>
      <c r="M94" s="276">
        <v>12.17079</v>
      </c>
    </row>
    <row r="95" spans="1:13">
      <c r="A95" s="300">
        <v>86</v>
      </c>
      <c r="B95" s="276" t="s">
        <v>386</v>
      </c>
      <c r="C95" s="276">
        <v>323.3</v>
      </c>
      <c r="D95" s="278">
        <v>325.41666666666669</v>
      </c>
      <c r="E95" s="278">
        <v>318.88333333333338</v>
      </c>
      <c r="F95" s="278">
        <v>314.4666666666667</v>
      </c>
      <c r="G95" s="278">
        <v>307.93333333333339</v>
      </c>
      <c r="H95" s="278">
        <v>329.83333333333337</v>
      </c>
      <c r="I95" s="278">
        <v>336.36666666666667</v>
      </c>
      <c r="J95" s="278">
        <v>340.78333333333336</v>
      </c>
      <c r="K95" s="276">
        <v>331.95</v>
      </c>
      <c r="L95" s="276">
        <v>321</v>
      </c>
      <c r="M95" s="276">
        <v>18.52666</v>
      </c>
    </row>
    <row r="96" spans="1:13">
      <c r="A96" s="300">
        <v>87</v>
      </c>
      <c r="B96" s="276" t="s">
        <v>106</v>
      </c>
      <c r="C96" s="276">
        <v>824.15</v>
      </c>
      <c r="D96" s="278">
        <v>828.36666666666679</v>
      </c>
      <c r="E96" s="278">
        <v>816.73333333333358</v>
      </c>
      <c r="F96" s="278">
        <v>809.31666666666683</v>
      </c>
      <c r="G96" s="278">
        <v>797.68333333333362</v>
      </c>
      <c r="H96" s="278">
        <v>835.78333333333353</v>
      </c>
      <c r="I96" s="278">
        <v>847.41666666666674</v>
      </c>
      <c r="J96" s="278">
        <v>854.83333333333348</v>
      </c>
      <c r="K96" s="276">
        <v>840</v>
      </c>
      <c r="L96" s="276">
        <v>820.95</v>
      </c>
      <c r="M96" s="276">
        <v>14.209960000000001</v>
      </c>
    </row>
    <row r="97" spans="1:13">
      <c r="A97" s="300">
        <v>88</v>
      </c>
      <c r="B97" s="276" t="s">
        <v>108</v>
      </c>
      <c r="C97" s="276">
        <v>839.2</v>
      </c>
      <c r="D97" s="278">
        <v>832.48333333333323</v>
      </c>
      <c r="E97" s="278">
        <v>822.96666666666647</v>
      </c>
      <c r="F97" s="278">
        <v>806.73333333333323</v>
      </c>
      <c r="G97" s="278">
        <v>797.21666666666647</v>
      </c>
      <c r="H97" s="278">
        <v>848.71666666666647</v>
      </c>
      <c r="I97" s="278">
        <v>858.23333333333312</v>
      </c>
      <c r="J97" s="278">
        <v>874.46666666666647</v>
      </c>
      <c r="K97" s="276">
        <v>842</v>
      </c>
      <c r="L97" s="276">
        <v>816.25</v>
      </c>
      <c r="M97" s="276">
        <v>71.16516</v>
      </c>
    </row>
    <row r="98" spans="1:13">
      <c r="A98" s="300">
        <v>89</v>
      </c>
      <c r="B98" s="276" t="s">
        <v>109</v>
      </c>
      <c r="C98" s="276">
        <v>2250.8000000000002</v>
      </c>
      <c r="D98" s="278">
        <v>2276.25</v>
      </c>
      <c r="E98" s="278">
        <v>2204.65</v>
      </c>
      <c r="F98" s="278">
        <v>2158.5</v>
      </c>
      <c r="G98" s="278">
        <v>2086.9</v>
      </c>
      <c r="H98" s="278">
        <v>2322.4</v>
      </c>
      <c r="I98" s="278">
        <v>2394.0000000000005</v>
      </c>
      <c r="J98" s="278">
        <v>2440.15</v>
      </c>
      <c r="K98" s="276">
        <v>2347.85</v>
      </c>
      <c r="L98" s="276">
        <v>2230.1</v>
      </c>
      <c r="M98" s="276">
        <v>69.955979999999997</v>
      </c>
    </row>
    <row r="99" spans="1:13">
      <c r="A99" s="300">
        <v>90</v>
      </c>
      <c r="B99" s="276" t="s">
        <v>252</v>
      </c>
      <c r="C99" s="276">
        <v>2427.85</v>
      </c>
      <c r="D99" s="278">
        <v>2439.6166666666668</v>
      </c>
      <c r="E99" s="278">
        <v>2403.2333333333336</v>
      </c>
      <c r="F99" s="278">
        <v>2378.6166666666668</v>
      </c>
      <c r="G99" s="278">
        <v>2342.2333333333336</v>
      </c>
      <c r="H99" s="278">
        <v>2464.2333333333336</v>
      </c>
      <c r="I99" s="278">
        <v>2500.6166666666668</v>
      </c>
      <c r="J99" s="278">
        <v>2525.2333333333336</v>
      </c>
      <c r="K99" s="276">
        <v>2476</v>
      </c>
      <c r="L99" s="276">
        <v>2415</v>
      </c>
      <c r="M99" s="276">
        <v>2.8838400000000002</v>
      </c>
    </row>
    <row r="100" spans="1:13">
      <c r="A100" s="300">
        <v>91</v>
      </c>
      <c r="B100" s="276" t="s">
        <v>110</v>
      </c>
      <c r="C100" s="276">
        <v>1394.6</v>
      </c>
      <c r="D100" s="278">
        <v>1397.8666666666668</v>
      </c>
      <c r="E100" s="278">
        <v>1372.0833333333335</v>
      </c>
      <c r="F100" s="278">
        <v>1349.5666666666666</v>
      </c>
      <c r="G100" s="278">
        <v>1323.7833333333333</v>
      </c>
      <c r="H100" s="278">
        <v>1420.3833333333337</v>
      </c>
      <c r="I100" s="278">
        <v>1446.166666666667</v>
      </c>
      <c r="J100" s="278">
        <v>1468.6833333333338</v>
      </c>
      <c r="K100" s="276">
        <v>1423.65</v>
      </c>
      <c r="L100" s="276">
        <v>1375.35</v>
      </c>
      <c r="M100" s="276">
        <v>126.23318</v>
      </c>
    </row>
    <row r="101" spans="1:13">
      <c r="A101" s="300">
        <v>92</v>
      </c>
      <c r="B101" s="276" t="s">
        <v>253</v>
      </c>
      <c r="C101" s="276">
        <v>661.3</v>
      </c>
      <c r="D101" s="278">
        <v>663.85</v>
      </c>
      <c r="E101" s="278">
        <v>653.40000000000009</v>
      </c>
      <c r="F101" s="278">
        <v>645.50000000000011</v>
      </c>
      <c r="G101" s="278">
        <v>635.05000000000018</v>
      </c>
      <c r="H101" s="278">
        <v>671.75</v>
      </c>
      <c r="I101" s="278">
        <v>682.2</v>
      </c>
      <c r="J101" s="278">
        <v>690.09999999999991</v>
      </c>
      <c r="K101" s="276">
        <v>674.3</v>
      </c>
      <c r="L101" s="276">
        <v>655.95</v>
      </c>
      <c r="M101" s="276">
        <v>30.112939999999998</v>
      </c>
    </row>
    <row r="102" spans="1:13">
      <c r="A102" s="300">
        <v>93</v>
      </c>
      <c r="B102" s="276" t="s">
        <v>111</v>
      </c>
      <c r="C102" s="276">
        <v>3059.75</v>
      </c>
      <c r="D102" s="278">
        <v>3038.5833333333335</v>
      </c>
      <c r="E102" s="278">
        <v>3003.166666666667</v>
      </c>
      <c r="F102" s="278">
        <v>2946.5833333333335</v>
      </c>
      <c r="G102" s="278">
        <v>2911.166666666667</v>
      </c>
      <c r="H102" s="278">
        <v>3095.166666666667</v>
      </c>
      <c r="I102" s="278">
        <v>3130.5833333333339</v>
      </c>
      <c r="J102" s="278">
        <v>3187.166666666667</v>
      </c>
      <c r="K102" s="276">
        <v>3074</v>
      </c>
      <c r="L102" s="276">
        <v>2982</v>
      </c>
      <c r="M102" s="276">
        <v>16.533249999999999</v>
      </c>
    </row>
    <row r="103" spans="1:13">
      <c r="A103" s="300">
        <v>94</v>
      </c>
      <c r="B103" s="276" t="s">
        <v>114</v>
      </c>
      <c r="C103" s="276">
        <v>218.05</v>
      </c>
      <c r="D103" s="278">
        <v>218.51666666666665</v>
      </c>
      <c r="E103" s="278">
        <v>215.08333333333331</v>
      </c>
      <c r="F103" s="278">
        <v>212.11666666666667</v>
      </c>
      <c r="G103" s="278">
        <v>208.68333333333334</v>
      </c>
      <c r="H103" s="278">
        <v>221.48333333333329</v>
      </c>
      <c r="I103" s="278">
        <v>224.91666666666663</v>
      </c>
      <c r="J103" s="278">
        <v>227.88333333333327</v>
      </c>
      <c r="K103" s="276">
        <v>221.95</v>
      </c>
      <c r="L103" s="276">
        <v>215.55</v>
      </c>
      <c r="M103" s="276">
        <v>225.67883</v>
      </c>
    </row>
    <row r="104" spans="1:13">
      <c r="A104" s="300">
        <v>95</v>
      </c>
      <c r="B104" s="276" t="s">
        <v>115</v>
      </c>
      <c r="C104" s="276">
        <v>215.4</v>
      </c>
      <c r="D104" s="278">
        <v>214.91666666666666</v>
      </c>
      <c r="E104" s="278">
        <v>213.58333333333331</v>
      </c>
      <c r="F104" s="278">
        <v>211.76666666666665</v>
      </c>
      <c r="G104" s="278">
        <v>210.43333333333331</v>
      </c>
      <c r="H104" s="278">
        <v>216.73333333333332</v>
      </c>
      <c r="I104" s="278">
        <v>218.06666666666663</v>
      </c>
      <c r="J104" s="278">
        <v>219.88333333333333</v>
      </c>
      <c r="K104" s="276">
        <v>216.25</v>
      </c>
      <c r="L104" s="276">
        <v>213.1</v>
      </c>
      <c r="M104" s="276">
        <v>54.979550000000003</v>
      </c>
    </row>
    <row r="105" spans="1:13">
      <c r="A105" s="300">
        <v>96</v>
      </c>
      <c r="B105" s="276" t="s">
        <v>116</v>
      </c>
      <c r="C105" s="276">
        <v>2129.4</v>
      </c>
      <c r="D105" s="278">
        <v>2121.4666666666667</v>
      </c>
      <c r="E105" s="278">
        <v>2102.9333333333334</v>
      </c>
      <c r="F105" s="278">
        <v>2076.4666666666667</v>
      </c>
      <c r="G105" s="278">
        <v>2057.9333333333334</v>
      </c>
      <c r="H105" s="278">
        <v>2147.9333333333334</v>
      </c>
      <c r="I105" s="278">
        <v>2166.4666666666672</v>
      </c>
      <c r="J105" s="278">
        <v>2192.9333333333334</v>
      </c>
      <c r="K105" s="276">
        <v>2140</v>
      </c>
      <c r="L105" s="276">
        <v>2095</v>
      </c>
      <c r="M105" s="276">
        <v>32.44576</v>
      </c>
    </row>
    <row r="106" spans="1:13">
      <c r="A106" s="300">
        <v>97</v>
      </c>
      <c r="B106" s="276" t="s">
        <v>254</v>
      </c>
      <c r="C106" s="276">
        <v>219.85</v>
      </c>
      <c r="D106" s="278">
        <v>221.11666666666665</v>
      </c>
      <c r="E106" s="278">
        <v>217.2833333333333</v>
      </c>
      <c r="F106" s="278">
        <v>214.71666666666667</v>
      </c>
      <c r="G106" s="278">
        <v>210.88333333333333</v>
      </c>
      <c r="H106" s="278">
        <v>223.68333333333328</v>
      </c>
      <c r="I106" s="278">
        <v>227.51666666666659</v>
      </c>
      <c r="J106" s="278">
        <v>230.08333333333326</v>
      </c>
      <c r="K106" s="276">
        <v>224.95</v>
      </c>
      <c r="L106" s="276">
        <v>218.55</v>
      </c>
      <c r="M106" s="276">
        <v>7.2904799999999996</v>
      </c>
    </row>
    <row r="107" spans="1:13">
      <c r="A107" s="300">
        <v>98</v>
      </c>
      <c r="B107" s="276" t="s">
        <v>255</v>
      </c>
      <c r="C107" s="276">
        <v>34.85</v>
      </c>
      <c r="D107" s="278">
        <v>34.450000000000003</v>
      </c>
      <c r="E107" s="278">
        <v>33.450000000000003</v>
      </c>
      <c r="F107" s="278">
        <v>32.049999999999997</v>
      </c>
      <c r="G107" s="278">
        <v>31.049999999999997</v>
      </c>
      <c r="H107" s="278">
        <v>35.850000000000009</v>
      </c>
      <c r="I107" s="278">
        <v>36.850000000000009</v>
      </c>
      <c r="J107" s="278">
        <v>38.250000000000014</v>
      </c>
      <c r="K107" s="276">
        <v>35.450000000000003</v>
      </c>
      <c r="L107" s="276">
        <v>33.049999999999997</v>
      </c>
      <c r="M107" s="276">
        <v>38.364130000000003</v>
      </c>
    </row>
    <row r="108" spans="1:13">
      <c r="A108" s="300">
        <v>99</v>
      </c>
      <c r="B108" s="276" t="s">
        <v>117</v>
      </c>
      <c r="C108" s="276">
        <v>177.85</v>
      </c>
      <c r="D108" s="278">
        <v>178.0333333333333</v>
      </c>
      <c r="E108" s="278">
        <v>176.01666666666659</v>
      </c>
      <c r="F108" s="278">
        <v>174.18333333333328</v>
      </c>
      <c r="G108" s="278">
        <v>172.16666666666657</v>
      </c>
      <c r="H108" s="278">
        <v>179.86666666666662</v>
      </c>
      <c r="I108" s="278">
        <v>181.88333333333333</v>
      </c>
      <c r="J108" s="278">
        <v>183.71666666666664</v>
      </c>
      <c r="K108" s="276">
        <v>180.05</v>
      </c>
      <c r="L108" s="276">
        <v>176.2</v>
      </c>
      <c r="M108" s="276">
        <v>72.033959999999993</v>
      </c>
    </row>
    <row r="109" spans="1:13">
      <c r="A109" s="300">
        <v>100</v>
      </c>
      <c r="B109" s="276" t="s">
        <v>118</v>
      </c>
      <c r="C109" s="276">
        <v>468.25</v>
      </c>
      <c r="D109" s="278">
        <v>472.7</v>
      </c>
      <c r="E109" s="278">
        <v>462.04999999999995</v>
      </c>
      <c r="F109" s="278">
        <v>455.84999999999997</v>
      </c>
      <c r="G109" s="278">
        <v>445.19999999999993</v>
      </c>
      <c r="H109" s="278">
        <v>478.9</v>
      </c>
      <c r="I109" s="278">
        <v>489.54999999999995</v>
      </c>
      <c r="J109" s="278">
        <v>495.75</v>
      </c>
      <c r="K109" s="276">
        <v>483.35</v>
      </c>
      <c r="L109" s="276">
        <v>466.5</v>
      </c>
      <c r="M109" s="276">
        <v>295.13544000000002</v>
      </c>
    </row>
    <row r="110" spans="1:13">
      <c r="A110" s="300">
        <v>101</v>
      </c>
      <c r="B110" s="276" t="s">
        <v>256</v>
      </c>
      <c r="C110" s="276">
        <v>1352.85</v>
      </c>
      <c r="D110" s="278">
        <v>1359.3</v>
      </c>
      <c r="E110" s="278">
        <v>1337.6</v>
      </c>
      <c r="F110" s="278">
        <v>1322.35</v>
      </c>
      <c r="G110" s="278">
        <v>1300.6499999999999</v>
      </c>
      <c r="H110" s="278">
        <v>1374.55</v>
      </c>
      <c r="I110" s="278">
        <v>1396.2500000000002</v>
      </c>
      <c r="J110" s="278">
        <v>1411.5</v>
      </c>
      <c r="K110" s="276">
        <v>1381</v>
      </c>
      <c r="L110" s="276">
        <v>1344.05</v>
      </c>
      <c r="M110" s="276">
        <v>5.6812699999999996</v>
      </c>
    </row>
    <row r="111" spans="1:13">
      <c r="A111" s="300">
        <v>102</v>
      </c>
      <c r="B111" s="276" t="s">
        <v>119</v>
      </c>
      <c r="C111" s="276">
        <v>453.25</v>
      </c>
      <c r="D111" s="278">
        <v>454.3</v>
      </c>
      <c r="E111" s="278">
        <v>449.15000000000003</v>
      </c>
      <c r="F111" s="278">
        <v>445.05</v>
      </c>
      <c r="G111" s="278">
        <v>439.90000000000003</v>
      </c>
      <c r="H111" s="278">
        <v>458.40000000000003</v>
      </c>
      <c r="I111" s="278">
        <v>463.55</v>
      </c>
      <c r="J111" s="278">
        <v>467.65000000000003</v>
      </c>
      <c r="K111" s="276">
        <v>459.45</v>
      </c>
      <c r="L111" s="276">
        <v>450.2</v>
      </c>
      <c r="M111" s="276">
        <v>10.29608</v>
      </c>
    </row>
    <row r="112" spans="1:13">
      <c r="A112" s="300">
        <v>103</v>
      </c>
      <c r="B112" s="276" t="s">
        <v>257</v>
      </c>
      <c r="C112" s="276">
        <v>38.1</v>
      </c>
      <c r="D112" s="278">
        <v>38.016666666666673</v>
      </c>
      <c r="E112" s="278">
        <v>37.583333333333343</v>
      </c>
      <c r="F112" s="278">
        <v>37.06666666666667</v>
      </c>
      <c r="G112" s="278">
        <v>36.63333333333334</v>
      </c>
      <c r="H112" s="278">
        <v>38.533333333333346</v>
      </c>
      <c r="I112" s="278">
        <v>38.966666666666669</v>
      </c>
      <c r="J112" s="278">
        <v>39.483333333333348</v>
      </c>
      <c r="K112" s="276">
        <v>38.450000000000003</v>
      </c>
      <c r="L112" s="276">
        <v>37.5</v>
      </c>
      <c r="M112" s="276">
        <v>17.794699999999999</v>
      </c>
    </row>
    <row r="113" spans="1:13">
      <c r="A113" s="300">
        <v>104</v>
      </c>
      <c r="B113" s="276" t="s">
        <v>120</v>
      </c>
      <c r="C113" s="276">
        <v>10.4</v>
      </c>
      <c r="D113" s="278">
        <v>10.383333333333333</v>
      </c>
      <c r="E113" s="278">
        <v>10.166666666666666</v>
      </c>
      <c r="F113" s="278">
        <v>9.9333333333333336</v>
      </c>
      <c r="G113" s="278">
        <v>9.7166666666666668</v>
      </c>
      <c r="H113" s="278">
        <v>10.616666666666665</v>
      </c>
      <c r="I113" s="278">
        <v>10.833333333333334</v>
      </c>
      <c r="J113" s="278">
        <v>11.066666666666665</v>
      </c>
      <c r="K113" s="276">
        <v>10.6</v>
      </c>
      <c r="L113" s="276">
        <v>10.15</v>
      </c>
      <c r="M113" s="276">
        <v>3925.1868399999998</v>
      </c>
    </row>
    <row r="114" spans="1:13">
      <c r="A114" s="300">
        <v>105</v>
      </c>
      <c r="B114" s="276" t="s">
        <v>121</v>
      </c>
      <c r="C114" s="276">
        <v>36.85</v>
      </c>
      <c r="D114" s="278">
        <v>36.35</v>
      </c>
      <c r="E114" s="278">
        <v>34.200000000000003</v>
      </c>
      <c r="F114" s="278">
        <v>31.550000000000004</v>
      </c>
      <c r="G114" s="278">
        <v>29.400000000000006</v>
      </c>
      <c r="H114" s="278">
        <v>39</v>
      </c>
      <c r="I114" s="278">
        <v>41.149999999999991</v>
      </c>
      <c r="J114" s="278">
        <v>43.8</v>
      </c>
      <c r="K114" s="276">
        <v>38.5</v>
      </c>
      <c r="L114" s="276">
        <v>33.700000000000003</v>
      </c>
      <c r="M114" s="276">
        <v>1278.01118</v>
      </c>
    </row>
    <row r="115" spans="1:13">
      <c r="A115" s="300">
        <v>106</v>
      </c>
      <c r="B115" s="276" t="s">
        <v>122</v>
      </c>
      <c r="C115" s="276">
        <v>449.65</v>
      </c>
      <c r="D115" s="278">
        <v>450.4666666666667</v>
      </c>
      <c r="E115" s="278">
        <v>443.43333333333339</v>
      </c>
      <c r="F115" s="278">
        <v>437.2166666666667</v>
      </c>
      <c r="G115" s="278">
        <v>430.18333333333339</v>
      </c>
      <c r="H115" s="278">
        <v>456.68333333333339</v>
      </c>
      <c r="I115" s="278">
        <v>463.7166666666667</v>
      </c>
      <c r="J115" s="278">
        <v>469.93333333333339</v>
      </c>
      <c r="K115" s="276">
        <v>457.5</v>
      </c>
      <c r="L115" s="276">
        <v>444.25</v>
      </c>
      <c r="M115" s="276">
        <v>34.325040000000001</v>
      </c>
    </row>
    <row r="116" spans="1:13">
      <c r="A116" s="300">
        <v>107</v>
      </c>
      <c r="B116" s="276" t="s">
        <v>260</v>
      </c>
      <c r="C116" s="276">
        <v>113.2</v>
      </c>
      <c r="D116" s="278">
        <v>113.25</v>
      </c>
      <c r="E116" s="278">
        <v>111</v>
      </c>
      <c r="F116" s="278">
        <v>108.8</v>
      </c>
      <c r="G116" s="278">
        <v>106.55</v>
      </c>
      <c r="H116" s="278">
        <v>115.45</v>
      </c>
      <c r="I116" s="278">
        <v>117.7</v>
      </c>
      <c r="J116" s="278">
        <v>119.9</v>
      </c>
      <c r="K116" s="276">
        <v>115.5</v>
      </c>
      <c r="L116" s="276">
        <v>111.05</v>
      </c>
      <c r="M116" s="276">
        <v>28.578620000000001</v>
      </c>
    </row>
    <row r="117" spans="1:13">
      <c r="A117" s="300">
        <v>108</v>
      </c>
      <c r="B117" s="276" t="s">
        <v>123</v>
      </c>
      <c r="C117" s="276">
        <v>1669.55</v>
      </c>
      <c r="D117" s="278">
        <v>1671.45</v>
      </c>
      <c r="E117" s="278">
        <v>1644.2</v>
      </c>
      <c r="F117" s="278">
        <v>1618.85</v>
      </c>
      <c r="G117" s="278">
        <v>1591.6</v>
      </c>
      <c r="H117" s="278">
        <v>1696.8000000000002</v>
      </c>
      <c r="I117" s="278">
        <v>1724.0500000000002</v>
      </c>
      <c r="J117" s="278">
        <v>1749.4000000000003</v>
      </c>
      <c r="K117" s="276">
        <v>1698.7</v>
      </c>
      <c r="L117" s="276">
        <v>1646.1</v>
      </c>
      <c r="M117" s="276">
        <v>13.103949999999999</v>
      </c>
    </row>
    <row r="118" spans="1:13">
      <c r="A118" s="300">
        <v>109</v>
      </c>
      <c r="B118" s="276" t="s">
        <v>124</v>
      </c>
      <c r="C118" s="276">
        <v>849.75</v>
      </c>
      <c r="D118" s="278">
        <v>854.38333333333333</v>
      </c>
      <c r="E118" s="278">
        <v>827.86666666666667</v>
      </c>
      <c r="F118" s="278">
        <v>805.98333333333335</v>
      </c>
      <c r="G118" s="278">
        <v>779.4666666666667</v>
      </c>
      <c r="H118" s="278">
        <v>876.26666666666665</v>
      </c>
      <c r="I118" s="278">
        <v>902.7833333333333</v>
      </c>
      <c r="J118" s="278">
        <v>924.66666666666663</v>
      </c>
      <c r="K118" s="276">
        <v>880.9</v>
      </c>
      <c r="L118" s="276">
        <v>832.5</v>
      </c>
      <c r="M118" s="276">
        <v>392.19488000000001</v>
      </c>
    </row>
    <row r="119" spans="1:13">
      <c r="A119" s="300">
        <v>110</v>
      </c>
      <c r="B119" s="276" t="s">
        <v>125</v>
      </c>
      <c r="C119" s="276">
        <v>218.35</v>
      </c>
      <c r="D119" s="278">
        <v>217.95000000000002</v>
      </c>
      <c r="E119" s="278">
        <v>213.40000000000003</v>
      </c>
      <c r="F119" s="278">
        <v>208.45000000000002</v>
      </c>
      <c r="G119" s="278">
        <v>203.90000000000003</v>
      </c>
      <c r="H119" s="278">
        <v>222.90000000000003</v>
      </c>
      <c r="I119" s="278">
        <v>227.45000000000005</v>
      </c>
      <c r="J119" s="278">
        <v>232.40000000000003</v>
      </c>
      <c r="K119" s="276">
        <v>222.5</v>
      </c>
      <c r="L119" s="276">
        <v>213</v>
      </c>
      <c r="M119" s="276">
        <v>183.50232</v>
      </c>
    </row>
    <row r="120" spans="1:13">
      <c r="A120" s="300">
        <v>111</v>
      </c>
      <c r="B120" s="276" t="s">
        <v>126</v>
      </c>
      <c r="C120" s="276">
        <v>1139.8499999999999</v>
      </c>
      <c r="D120" s="278">
        <v>1128.8666666666666</v>
      </c>
      <c r="E120" s="278">
        <v>1112.9333333333332</v>
      </c>
      <c r="F120" s="278">
        <v>1086.0166666666667</v>
      </c>
      <c r="G120" s="278">
        <v>1070.0833333333333</v>
      </c>
      <c r="H120" s="278">
        <v>1155.7833333333331</v>
      </c>
      <c r="I120" s="278">
        <v>1171.7166666666665</v>
      </c>
      <c r="J120" s="278">
        <v>1198.633333333333</v>
      </c>
      <c r="K120" s="276">
        <v>1144.8</v>
      </c>
      <c r="L120" s="276">
        <v>1101.95</v>
      </c>
      <c r="M120" s="276">
        <v>105.46362999999999</v>
      </c>
    </row>
    <row r="121" spans="1:13">
      <c r="A121" s="300">
        <v>112</v>
      </c>
      <c r="B121" s="276" t="s">
        <v>127</v>
      </c>
      <c r="C121" s="276">
        <v>86.45</v>
      </c>
      <c r="D121" s="278">
        <v>85.716666666666683</v>
      </c>
      <c r="E121" s="278">
        <v>84.78333333333336</v>
      </c>
      <c r="F121" s="278">
        <v>83.116666666666674</v>
      </c>
      <c r="G121" s="278">
        <v>82.183333333333351</v>
      </c>
      <c r="H121" s="278">
        <v>87.383333333333368</v>
      </c>
      <c r="I121" s="278">
        <v>88.316666666666677</v>
      </c>
      <c r="J121" s="278">
        <v>89.983333333333377</v>
      </c>
      <c r="K121" s="276">
        <v>86.65</v>
      </c>
      <c r="L121" s="276">
        <v>84.05</v>
      </c>
      <c r="M121" s="276">
        <v>217.50853000000001</v>
      </c>
    </row>
    <row r="122" spans="1:13">
      <c r="A122" s="300">
        <v>113</v>
      </c>
      <c r="B122" s="276" t="s">
        <v>262</v>
      </c>
      <c r="C122" s="276">
        <v>2197.65</v>
      </c>
      <c r="D122" s="278">
        <v>2202.5666666666666</v>
      </c>
      <c r="E122" s="278">
        <v>2125.1333333333332</v>
      </c>
      <c r="F122" s="278">
        <v>2052.6166666666668</v>
      </c>
      <c r="G122" s="278">
        <v>1975.1833333333334</v>
      </c>
      <c r="H122" s="278">
        <v>2275.083333333333</v>
      </c>
      <c r="I122" s="278">
        <v>2352.5166666666664</v>
      </c>
      <c r="J122" s="278">
        <v>2425.0333333333328</v>
      </c>
      <c r="K122" s="276">
        <v>2280</v>
      </c>
      <c r="L122" s="276">
        <v>2130.0500000000002</v>
      </c>
      <c r="M122" s="276">
        <v>11.74042</v>
      </c>
    </row>
    <row r="123" spans="1:13">
      <c r="A123" s="300">
        <v>114</v>
      </c>
      <c r="B123" s="276" t="s">
        <v>2931</v>
      </c>
      <c r="C123" s="276">
        <v>1362.35</v>
      </c>
      <c r="D123" s="278">
        <v>1364.45</v>
      </c>
      <c r="E123" s="278">
        <v>1354.9</v>
      </c>
      <c r="F123" s="278">
        <v>1347.45</v>
      </c>
      <c r="G123" s="278">
        <v>1337.9</v>
      </c>
      <c r="H123" s="278">
        <v>1371.9</v>
      </c>
      <c r="I123" s="278">
        <v>1381.4499999999998</v>
      </c>
      <c r="J123" s="278">
        <v>1388.9</v>
      </c>
      <c r="K123" s="276">
        <v>1374</v>
      </c>
      <c r="L123" s="276">
        <v>1357</v>
      </c>
      <c r="M123" s="276">
        <v>3.22526</v>
      </c>
    </row>
    <row r="124" spans="1:13">
      <c r="A124" s="300">
        <v>115</v>
      </c>
      <c r="B124" s="276" t="s">
        <v>128</v>
      </c>
      <c r="C124" s="276">
        <v>190.85</v>
      </c>
      <c r="D124" s="278">
        <v>190.66666666666666</v>
      </c>
      <c r="E124" s="278">
        <v>188.83333333333331</v>
      </c>
      <c r="F124" s="278">
        <v>186.81666666666666</v>
      </c>
      <c r="G124" s="278">
        <v>184.98333333333332</v>
      </c>
      <c r="H124" s="278">
        <v>192.68333333333331</v>
      </c>
      <c r="I124" s="278">
        <v>194.51666666666662</v>
      </c>
      <c r="J124" s="278">
        <v>196.5333333333333</v>
      </c>
      <c r="K124" s="276">
        <v>192.5</v>
      </c>
      <c r="L124" s="276">
        <v>188.65</v>
      </c>
      <c r="M124" s="276">
        <v>231.80456000000001</v>
      </c>
    </row>
    <row r="125" spans="1:13">
      <c r="A125" s="300">
        <v>116</v>
      </c>
      <c r="B125" s="276" t="s">
        <v>129</v>
      </c>
      <c r="C125" s="276">
        <v>242.05</v>
      </c>
      <c r="D125" s="278">
        <v>242.11666666666667</v>
      </c>
      <c r="E125" s="278">
        <v>238.43333333333334</v>
      </c>
      <c r="F125" s="278">
        <v>234.81666666666666</v>
      </c>
      <c r="G125" s="278">
        <v>231.13333333333333</v>
      </c>
      <c r="H125" s="278">
        <v>245.73333333333335</v>
      </c>
      <c r="I125" s="278">
        <v>249.41666666666669</v>
      </c>
      <c r="J125" s="278">
        <v>253.03333333333336</v>
      </c>
      <c r="K125" s="276">
        <v>245.8</v>
      </c>
      <c r="L125" s="276">
        <v>238.5</v>
      </c>
      <c r="M125" s="276">
        <v>99.310280000000006</v>
      </c>
    </row>
    <row r="126" spans="1:13">
      <c r="A126" s="300">
        <v>117</v>
      </c>
      <c r="B126" s="276" t="s">
        <v>263</v>
      </c>
      <c r="C126" s="276">
        <v>62.2</v>
      </c>
      <c r="D126" s="278">
        <v>62.650000000000006</v>
      </c>
      <c r="E126" s="278">
        <v>61.45000000000001</v>
      </c>
      <c r="F126" s="278">
        <v>60.7</v>
      </c>
      <c r="G126" s="278">
        <v>59.500000000000007</v>
      </c>
      <c r="H126" s="278">
        <v>63.400000000000013</v>
      </c>
      <c r="I126" s="278">
        <v>64.599999999999994</v>
      </c>
      <c r="J126" s="278">
        <v>65.350000000000023</v>
      </c>
      <c r="K126" s="276">
        <v>63.85</v>
      </c>
      <c r="L126" s="276">
        <v>61.9</v>
      </c>
      <c r="M126" s="276">
        <v>9.7459699999999998</v>
      </c>
    </row>
    <row r="127" spans="1:13">
      <c r="A127" s="300">
        <v>118</v>
      </c>
      <c r="B127" s="276" t="s">
        <v>130</v>
      </c>
      <c r="C127" s="276">
        <v>337.75</v>
      </c>
      <c r="D127" s="278">
        <v>338.68333333333334</v>
      </c>
      <c r="E127" s="278">
        <v>335.06666666666666</v>
      </c>
      <c r="F127" s="278">
        <v>332.38333333333333</v>
      </c>
      <c r="G127" s="278">
        <v>328.76666666666665</v>
      </c>
      <c r="H127" s="278">
        <v>341.36666666666667</v>
      </c>
      <c r="I127" s="278">
        <v>344.98333333333335</v>
      </c>
      <c r="J127" s="278">
        <v>347.66666666666669</v>
      </c>
      <c r="K127" s="276">
        <v>342.3</v>
      </c>
      <c r="L127" s="276">
        <v>336</v>
      </c>
      <c r="M127" s="276">
        <v>45.597439999999999</v>
      </c>
    </row>
    <row r="128" spans="1:13">
      <c r="A128" s="300">
        <v>119</v>
      </c>
      <c r="B128" s="276" t="s">
        <v>264</v>
      </c>
      <c r="C128" s="276">
        <v>731.55</v>
      </c>
      <c r="D128" s="278">
        <v>721.36666666666667</v>
      </c>
      <c r="E128" s="278">
        <v>701.73333333333335</v>
      </c>
      <c r="F128" s="278">
        <v>671.91666666666663</v>
      </c>
      <c r="G128" s="278">
        <v>652.2833333333333</v>
      </c>
      <c r="H128" s="278">
        <v>751.18333333333339</v>
      </c>
      <c r="I128" s="278">
        <v>770.81666666666683</v>
      </c>
      <c r="J128" s="278">
        <v>800.63333333333344</v>
      </c>
      <c r="K128" s="276">
        <v>741</v>
      </c>
      <c r="L128" s="276">
        <v>691.55</v>
      </c>
      <c r="M128" s="276">
        <v>7.8936799999999998</v>
      </c>
    </row>
    <row r="129" spans="1:13">
      <c r="A129" s="300">
        <v>120</v>
      </c>
      <c r="B129" s="276" t="s">
        <v>131</v>
      </c>
      <c r="C129" s="276">
        <v>2620.25</v>
      </c>
      <c r="D129" s="278">
        <v>2612.0833333333335</v>
      </c>
      <c r="E129" s="278">
        <v>2579.166666666667</v>
      </c>
      <c r="F129" s="278">
        <v>2538.0833333333335</v>
      </c>
      <c r="G129" s="278">
        <v>2505.166666666667</v>
      </c>
      <c r="H129" s="278">
        <v>2653.166666666667</v>
      </c>
      <c r="I129" s="278">
        <v>2686.0833333333339</v>
      </c>
      <c r="J129" s="278">
        <v>2727.166666666667</v>
      </c>
      <c r="K129" s="276">
        <v>2645</v>
      </c>
      <c r="L129" s="276">
        <v>2571</v>
      </c>
      <c r="M129" s="276">
        <v>7.9973900000000002</v>
      </c>
    </row>
    <row r="130" spans="1:13">
      <c r="A130" s="300">
        <v>121</v>
      </c>
      <c r="B130" s="276" t="s">
        <v>133</v>
      </c>
      <c r="C130" s="276">
        <v>1897.85</v>
      </c>
      <c r="D130" s="278">
        <v>1891.4333333333332</v>
      </c>
      <c r="E130" s="278">
        <v>1877.5666666666664</v>
      </c>
      <c r="F130" s="278">
        <v>1857.2833333333333</v>
      </c>
      <c r="G130" s="278">
        <v>1843.4166666666665</v>
      </c>
      <c r="H130" s="278">
        <v>1911.7166666666662</v>
      </c>
      <c r="I130" s="278">
        <v>1925.583333333333</v>
      </c>
      <c r="J130" s="278">
        <v>1945.8666666666661</v>
      </c>
      <c r="K130" s="276">
        <v>1905.3</v>
      </c>
      <c r="L130" s="276">
        <v>1871.15</v>
      </c>
      <c r="M130" s="276">
        <v>104.43438999999999</v>
      </c>
    </row>
    <row r="131" spans="1:13">
      <c r="A131" s="300">
        <v>122</v>
      </c>
      <c r="B131" s="276" t="s">
        <v>134</v>
      </c>
      <c r="C131" s="276">
        <v>73.400000000000006</v>
      </c>
      <c r="D131" s="278">
        <v>72.916666666666671</v>
      </c>
      <c r="E131" s="278">
        <v>71.833333333333343</v>
      </c>
      <c r="F131" s="278">
        <v>70.266666666666666</v>
      </c>
      <c r="G131" s="278">
        <v>69.183333333333337</v>
      </c>
      <c r="H131" s="278">
        <v>74.483333333333348</v>
      </c>
      <c r="I131" s="278">
        <v>75.566666666666691</v>
      </c>
      <c r="J131" s="278">
        <v>77.133333333333354</v>
      </c>
      <c r="K131" s="276">
        <v>74</v>
      </c>
      <c r="L131" s="276">
        <v>71.349999999999994</v>
      </c>
      <c r="M131" s="276">
        <v>254.93664999999999</v>
      </c>
    </row>
    <row r="132" spans="1:13">
      <c r="A132" s="300">
        <v>123</v>
      </c>
      <c r="B132" s="276" t="s">
        <v>358</v>
      </c>
      <c r="C132" s="276">
        <v>2290.85</v>
      </c>
      <c r="D132" s="278">
        <v>2268.8333333333335</v>
      </c>
      <c r="E132" s="278">
        <v>2208.916666666667</v>
      </c>
      <c r="F132" s="278">
        <v>2126.9833333333336</v>
      </c>
      <c r="G132" s="278">
        <v>2067.0666666666671</v>
      </c>
      <c r="H132" s="278">
        <v>2350.7666666666669</v>
      </c>
      <c r="I132" s="278">
        <v>2410.6833333333338</v>
      </c>
      <c r="J132" s="278">
        <v>2492.6166666666668</v>
      </c>
      <c r="K132" s="276">
        <v>2328.75</v>
      </c>
      <c r="L132" s="276">
        <v>2186.9</v>
      </c>
      <c r="M132" s="276">
        <v>2.0678800000000002</v>
      </c>
    </row>
    <row r="133" spans="1:13">
      <c r="A133" s="300">
        <v>124</v>
      </c>
      <c r="B133" s="276" t="s">
        <v>135</v>
      </c>
      <c r="C133" s="276">
        <v>321.8</v>
      </c>
      <c r="D133" s="278">
        <v>325.16666666666669</v>
      </c>
      <c r="E133" s="278">
        <v>316.33333333333337</v>
      </c>
      <c r="F133" s="278">
        <v>310.86666666666667</v>
      </c>
      <c r="G133" s="278">
        <v>302.03333333333336</v>
      </c>
      <c r="H133" s="278">
        <v>330.63333333333338</v>
      </c>
      <c r="I133" s="278">
        <v>339.46666666666675</v>
      </c>
      <c r="J133" s="278">
        <v>344.93333333333339</v>
      </c>
      <c r="K133" s="276">
        <v>334</v>
      </c>
      <c r="L133" s="276">
        <v>319.7</v>
      </c>
      <c r="M133" s="276">
        <v>67.704679999999996</v>
      </c>
    </row>
    <row r="134" spans="1:13">
      <c r="A134" s="300">
        <v>125</v>
      </c>
      <c r="B134" s="276" t="s">
        <v>136</v>
      </c>
      <c r="C134" s="276">
        <v>1125.8499999999999</v>
      </c>
      <c r="D134" s="278">
        <v>1132.1833333333332</v>
      </c>
      <c r="E134" s="278">
        <v>1116.5166666666664</v>
      </c>
      <c r="F134" s="278">
        <v>1107.1833333333332</v>
      </c>
      <c r="G134" s="278">
        <v>1091.5166666666664</v>
      </c>
      <c r="H134" s="278">
        <v>1141.5166666666664</v>
      </c>
      <c r="I134" s="278">
        <v>1157.1833333333329</v>
      </c>
      <c r="J134" s="278">
        <v>1166.5166666666664</v>
      </c>
      <c r="K134" s="276">
        <v>1147.8499999999999</v>
      </c>
      <c r="L134" s="276">
        <v>1122.8499999999999</v>
      </c>
      <c r="M134" s="276">
        <v>49.988770000000002</v>
      </c>
    </row>
    <row r="135" spans="1:13">
      <c r="A135" s="300">
        <v>126</v>
      </c>
      <c r="B135" s="276" t="s">
        <v>266</v>
      </c>
      <c r="C135" s="276">
        <v>3264.15</v>
      </c>
      <c r="D135" s="278">
        <v>3221.2333333333336</v>
      </c>
      <c r="E135" s="278">
        <v>3152.916666666667</v>
      </c>
      <c r="F135" s="278">
        <v>3041.6833333333334</v>
      </c>
      <c r="G135" s="278">
        <v>2973.3666666666668</v>
      </c>
      <c r="H135" s="278">
        <v>3332.4666666666672</v>
      </c>
      <c r="I135" s="278">
        <v>3400.7833333333338</v>
      </c>
      <c r="J135" s="278">
        <v>3512.0166666666673</v>
      </c>
      <c r="K135" s="276">
        <v>3289.55</v>
      </c>
      <c r="L135" s="276">
        <v>3110</v>
      </c>
      <c r="M135" s="276">
        <v>7.1063799999999997</v>
      </c>
    </row>
    <row r="136" spans="1:13">
      <c r="A136" s="300">
        <v>127</v>
      </c>
      <c r="B136" s="276" t="s">
        <v>265</v>
      </c>
      <c r="C136" s="276">
        <v>1688.4</v>
      </c>
      <c r="D136" s="278">
        <v>1678.8</v>
      </c>
      <c r="E136" s="278">
        <v>1654.6</v>
      </c>
      <c r="F136" s="278">
        <v>1620.8</v>
      </c>
      <c r="G136" s="278">
        <v>1596.6</v>
      </c>
      <c r="H136" s="278">
        <v>1712.6</v>
      </c>
      <c r="I136" s="278">
        <v>1736.8000000000002</v>
      </c>
      <c r="J136" s="278">
        <v>1770.6</v>
      </c>
      <c r="K136" s="276">
        <v>1703</v>
      </c>
      <c r="L136" s="276">
        <v>1645</v>
      </c>
      <c r="M136" s="276">
        <v>1.55088</v>
      </c>
    </row>
    <row r="137" spans="1:13">
      <c r="A137" s="300">
        <v>128</v>
      </c>
      <c r="B137" s="276" t="s">
        <v>137</v>
      </c>
      <c r="C137" s="276">
        <v>884.3</v>
      </c>
      <c r="D137" s="278">
        <v>887.55000000000007</v>
      </c>
      <c r="E137" s="278">
        <v>874.25000000000011</v>
      </c>
      <c r="F137" s="278">
        <v>864.2</v>
      </c>
      <c r="G137" s="278">
        <v>850.90000000000009</v>
      </c>
      <c r="H137" s="278">
        <v>897.60000000000014</v>
      </c>
      <c r="I137" s="278">
        <v>910.90000000000009</v>
      </c>
      <c r="J137" s="278">
        <v>920.95000000000016</v>
      </c>
      <c r="K137" s="276">
        <v>900.85</v>
      </c>
      <c r="L137" s="276">
        <v>877.5</v>
      </c>
      <c r="M137" s="276">
        <v>36.007640000000002</v>
      </c>
    </row>
    <row r="138" spans="1:13">
      <c r="A138" s="300">
        <v>129</v>
      </c>
      <c r="B138" s="276" t="s">
        <v>138</v>
      </c>
      <c r="C138" s="276">
        <v>705.45</v>
      </c>
      <c r="D138" s="278">
        <v>708.4</v>
      </c>
      <c r="E138" s="278">
        <v>696.05</v>
      </c>
      <c r="F138" s="278">
        <v>686.65</v>
      </c>
      <c r="G138" s="278">
        <v>674.3</v>
      </c>
      <c r="H138" s="278">
        <v>717.8</v>
      </c>
      <c r="I138" s="278">
        <v>730.15000000000009</v>
      </c>
      <c r="J138" s="278">
        <v>739.55</v>
      </c>
      <c r="K138" s="276">
        <v>720.75</v>
      </c>
      <c r="L138" s="276">
        <v>699</v>
      </c>
      <c r="M138" s="276">
        <v>44.840679999999999</v>
      </c>
    </row>
    <row r="139" spans="1:13">
      <c r="A139" s="300">
        <v>130</v>
      </c>
      <c r="B139" s="276" t="s">
        <v>139</v>
      </c>
      <c r="C139" s="276">
        <v>158.65</v>
      </c>
      <c r="D139" s="278">
        <v>158.63333333333333</v>
      </c>
      <c r="E139" s="278">
        <v>155.41666666666666</v>
      </c>
      <c r="F139" s="278">
        <v>152.18333333333334</v>
      </c>
      <c r="G139" s="278">
        <v>148.96666666666667</v>
      </c>
      <c r="H139" s="278">
        <v>161.86666666666665</v>
      </c>
      <c r="I139" s="278">
        <v>165.08333333333334</v>
      </c>
      <c r="J139" s="278">
        <v>168.31666666666663</v>
      </c>
      <c r="K139" s="276">
        <v>161.85</v>
      </c>
      <c r="L139" s="276">
        <v>155.4</v>
      </c>
      <c r="M139" s="276">
        <v>135.18091000000001</v>
      </c>
    </row>
    <row r="140" spans="1:13">
      <c r="A140" s="300">
        <v>131</v>
      </c>
      <c r="B140" s="276" t="s">
        <v>140</v>
      </c>
      <c r="C140" s="276">
        <v>162</v>
      </c>
      <c r="D140" s="278">
        <v>162.66666666666666</v>
      </c>
      <c r="E140" s="278">
        <v>160.43333333333331</v>
      </c>
      <c r="F140" s="278">
        <v>158.86666666666665</v>
      </c>
      <c r="G140" s="278">
        <v>156.6333333333333</v>
      </c>
      <c r="H140" s="278">
        <v>164.23333333333332</v>
      </c>
      <c r="I140" s="278">
        <v>166.46666666666667</v>
      </c>
      <c r="J140" s="278">
        <v>168.03333333333333</v>
      </c>
      <c r="K140" s="276">
        <v>164.9</v>
      </c>
      <c r="L140" s="276">
        <v>161.1</v>
      </c>
      <c r="M140" s="276">
        <v>47.546889999999998</v>
      </c>
    </row>
    <row r="141" spans="1:13">
      <c r="A141" s="300">
        <v>132</v>
      </c>
      <c r="B141" s="276" t="s">
        <v>141</v>
      </c>
      <c r="C141" s="276">
        <v>378.25</v>
      </c>
      <c r="D141" s="278">
        <v>376.76666666666665</v>
      </c>
      <c r="E141" s="278">
        <v>373.63333333333333</v>
      </c>
      <c r="F141" s="278">
        <v>369.01666666666665</v>
      </c>
      <c r="G141" s="278">
        <v>365.88333333333333</v>
      </c>
      <c r="H141" s="278">
        <v>381.38333333333333</v>
      </c>
      <c r="I141" s="278">
        <v>384.51666666666665</v>
      </c>
      <c r="J141" s="278">
        <v>389.13333333333333</v>
      </c>
      <c r="K141" s="276">
        <v>379.9</v>
      </c>
      <c r="L141" s="276">
        <v>372.15</v>
      </c>
      <c r="M141" s="276">
        <v>21.994530000000001</v>
      </c>
    </row>
    <row r="142" spans="1:13">
      <c r="A142" s="300">
        <v>133</v>
      </c>
      <c r="B142" s="276" t="s">
        <v>142</v>
      </c>
      <c r="C142" s="276">
        <v>6987.75</v>
      </c>
      <c r="D142" s="278">
        <v>6988.1166666666659</v>
      </c>
      <c r="E142" s="278">
        <v>6932.2333333333318</v>
      </c>
      <c r="F142" s="278">
        <v>6876.7166666666662</v>
      </c>
      <c r="G142" s="278">
        <v>6820.8333333333321</v>
      </c>
      <c r="H142" s="278">
        <v>7043.6333333333314</v>
      </c>
      <c r="I142" s="278">
        <v>7099.5166666666646</v>
      </c>
      <c r="J142" s="278">
        <v>7155.033333333331</v>
      </c>
      <c r="K142" s="276">
        <v>7044</v>
      </c>
      <c r="L142" s="276">
        <v>6932.6</v>
      </c>
      <c r="M142" s="276">
        <v>7.3575499999999998</v>
      </c>
    </row>
    <row r="143" spans="1:13">
      <c r="A143" s="300">
        <v>134</v>
      </c>
      <c r="B143" s="276" t="s">
        <v>143</v>
      </c>
      <c r="C143" s="276">
        <v>566.79999999999995</v>
      </c>
      <c r="D143" s="278">
        <v>569.29999999999995</v>
      </c>
      <c r="E143" s="278">
        <v>560.79999999999995</v>
      </c>
      <c r="F143" s="278">
        <v>554.79999999999995</v>
      </c>
      <c r="G143" s="278">
        <v>546.29999999999995</v>
      </c>
      <c r="H143" s="278">
        <v>575.29999999999995</v>
      </c>
      <c r="I143" s="278">
        <v>583.79999999999995</v>
      </c>
      <c r="J143" s="278">
        <v>589.79999999999995</v>
      </c>
      <c r="K143" s="276">
        <v>577.79999999999995</v>
      </c>
      <c r="L143" s="276">
        <v>563.29999999999995</v>
      </c>
      <c r="M143" s="276">
        <v>26.377459999999999</v>
      </c>
    </row>
    <row r="144" spans="1:13">
      <c r="A144" s="300">
        <v>135</v>
      </c>
      <c r="B144" s="276" t="s">
        <v>144</v>
      </c>
      <c r="C144" s="276">
        <v>633.25</v>
      </c>
      <c r="D144" s="278">
        <v>633.05000000000007</v>
      </c>
      <c r="E144" s="278">
        <v>618.20000000000016</v>
      </c>
      <c r="F144" s="278">
        <v>603.15000000000009</v>
      </c>
      <c r="G144" s="278">
        <v>588.30000000000018</v>
      </c>
      <c r="H144" s="278">
        <v>648.10000000000014</v>
      </c>
      <c r="I144" s="278">
        <v>662.95</v>
      </c>
      <c r="J144" s="278">
        <v>678.00000000000011</v>
      </c>
      <c r="K144" s="276">
        <v>647.9</v>
      </c>
      <c r="L144" s="276">
        <v>618</v>
      </c>
      <c r="M144" s="276">
        <v>23.21068</v>
      </c>
    </row>
    <row r="145" spans="1:13">
      <c r="A145" s="300">
        <v>136</v>
      </c>
      <c r="B145" s="276" t="s">
        <v>145</v>
      </c>
      <c r="C145" s="276">
        <v>942.75</v>
      </c>
      <c r="D145" s="278">
        <v>942.06666666666661</v>
      </c>
      <c r="E145" s="278">
        <v>928.68333333333317</v>
      </c>
      <c r="F145" s="278">
        <v>914.61666666666656</v>
      </c>
      <c r="G145" s="278">
        <v>901.23333333333312</v>
      </c>
      <c r="H145" s="278">
        <v>956.13333333333321</v>
      </c>
      <c r="I145" s="278">
        <v>969.51666666666665</v>
      </c>
      <c r="J145" s="278">
        <v>983.58333333333326</v>
      </c>
      <c r="K145" s="276">
        <v>955.45</v>
      </c>
      <c r="L145" s="276">
        <v>928</v>
      </c>
      <c r="M145" s="276">
        <v>15.961080000000001</v>
      </c>
    </row>
    <row r="146" spans="1:13">
      <c r="A146" s="300">
        <v>137</v>
      </c>
      <c r="B146" s="276" t="s">
        <v>146</v>
      </c>
      <c r="C146" s="276">
        <v>1395.85</v>
      </c>
      <c r="D146" s="278">
        <v>1387.2166666666665</v>
      </c>
      <c r="E146" s="278">
        <v>1368.633333333333</v>
      </c>
      <c r="F146" s="278">
        <v>1341.4166666666665</v>
      </c>
      <c r="G146" s="278">
        <v>1322.833333333333</v>
      </c>
      <c r="H146" s="278">
        <v>1414.4333333333329</v>
      </c>
      <c r="I146" s="278">
        <v>1433.0166666666664</v>
      </c>
      <c r="J146" s="278">
        <v>1460.2333333333329</v>
      </c>
      <c r="K146" s="276">
        <v>1405.8</v>
      </c>
      <c r="L146" s="276">
        <v>1360</v>
      </c>
      <c r="M146" s="276">
        <v>12.13782</v>
      </c>
    </row>
    <row r="147" spans="1:13">
      <c r="A147" s="300">
        <v>138</v>
      </c>
      <c r="B147" s="276" t="s">
        <v>147</v>
      </c>
      <c r="C147" s="276">
        <v>146.6</v>
      </c>
      <c r="D147" s="278">
        <v>145.23333333333332</v>
      </c>
      <c r="E147" s="278">
        <v>142.16666666666663</v>
      </c>
      <c r="F147" s="278">
        <v>137.73333333333332</v>
      </c>
      <c r="G147" s="278">
        <v>134.66666666666663</v>
      </c>
      <c r="H147" s="278">
        <v>149.66666666666663</v>
      </c>
      <c r="I147" s="278">
        <v>152.73333333333329</v>
      </c>
      <c r="J147" s="278">
        <v>157.16666666666663</v>
      </c>
      <c r="K147" s="276">
        <v>148.30000000000001</v>
      </c>
      <c r="L147" s="276">
        <v>140.80000000000001</v>
      </c>
      <c r="M147" s="276">
        <v>313.35476</v>
      </c>
    </row>
    <row r="148" spans="1:13">
      <c r="A148" s="300">
        <v>139</v>
      </c>
      <c r="B148" s="276" t="s">
        <v>268</v>
      </c>
      <c r="C148" s="276">
        <v>1315.3</v>
      </c>
      <c r="D148" s="278">
        <v>1317.7666666666667</v>
      </c>
      <c r="E148" s="278">
        <v>1290.5333333333333</v>
      </c>
      <c r="F148" s="278">
        <v>1265.7666666666667</v>
      </c>
      <c r="G148" s="278">
        <v>1238.5333333333333</v>
      </c>
      <c r="H148" s="278">
        <v>1342.5333333333333</v>
      </c>
      <c r="I148" s="278">
        <v>1369.7666666666664</v>
      </c>
      <c r="J148" s="278">
        <v>1394.5333333333333</v>
      </c>
      <c r="K148" s="276">
        <v>1345</v>
      </c>
      <c r="L148" s="276">
        <v>1293</v>
      </c>
      <c r="M148" s="276">
        <v>5.62622</v>
      </c>
    </row>
    <row r="149" spans="1:13">
      <c r="A149" s="300">
        <v>140</v>
      </c>
      <c r="B149" s="276" t="s">
        <v>148</v>
      </c>
      <c r="C149" s="276">
        <v>80114.5</v>
      </c>
      <c r="D149" s="278">
        <v>80187.983333333337</v>
      </c>
      <c r="E149" s="278">
        <v>79126.56666666668</v>
      </c>
      <c r="F149" s="278">
        <v>78138.633333333346</v>
      </c>
      <c r="G149" s="278">
        <v>77077.216666666689</v>
      </c>
      <c r="H149" s="278">
        <v>81175.916666666672</v>
      </c>
      <c r="I149" s="278">
        <v>82237.333333333328</v>
      </c>
      <c r="J149" s="278">
        <v>83225.266666666663</v>
      </c>
      <c r="K149" s="276">
        <v>81249.399999999994</v>
      </c>
      <c r="L149" s="276">
        <v>79200.05</v>
      </c>
      <c r="M149" s="276">
        <v>0.60160999999999998</v>
      </c>
    </row>
    <row r="150" spans="1:13">
      <c r="A150" s="300">
        <v>141</v>
      </c>
      <c r="B150" s="276" t="s">
        <v>267</v>
      </c>
      <c r="C150" s="276">
        <v>28.6</v>
      </c>
      <c r="D150" s="278">
        <v>28.400000000000002</v>
      </c>
      <c r="E150" s="278">
        <v>28.050000000000004</v>
      </c>
      <c r="F150" s="278">
        <v>27.500000000000004</v>
      </c>
      <c r="G150" s="278">
        <v>27.150000000000006</v>
      </c>
      <c r="H150" s="278">
        <v>28.950000000000003</v>
      </c>
      <c r="I150" s="278">
        <v>29.300000000000004</v>
      </c>
      <c r="J150" s="278">
        <v>29.85</v>
      </c>
      <c r="K150" s="276">
        <v>28.75</v>
      </c>
      <c r="L150" s="276">
        <v>27.85</v>
      </c>
      <c r="M150" s="276">
        <v>12.5533</v>
      </c>
    </row>
    <row r="151" spans="1:13">
      <c r="A151" s="300">
        <v>142</v>
      </c>
      <c r="B151" s="276" t="s">
        <v>149</v>
      </c>
      <c r="C151" s="276">
        <v>1156</v>
      </c>
      <c r="D151" s="278">
        <v>1168.5833333333333</v>
      </c>
      <c r="E151" s="278">
        <v>1139.4166666666665</v>
      </c>
      <c r="F151" s="278">
        <v>1122.8333333333333</v>
      </c>
      <c r="G151" s="278">
        <v>1093.6666666666665</v>
      </c>
      <c r="H151" s="278">
        <v>1185.1666666666665</v>
      </c>
      <c r="I151" s="278">
        <v>1214.333333333333</v>
      </c>
      <c r="J151" s="278">
        <v>1230.9166666666665</v>
      </c>
      <c r="K151" s="276">
        <v>1197.75</v>
      </c>
      <c r="L151" s="276">
        <v>1152</v>
      </c>
      <c r="M151" s="276">
        <v>30.229900000000001</v>
      </c>
    </row>
    <row r="152" spans="1:13">
      <c r="A152" s="300">
        <v>143</v>
      </c>
      <c r="B152" s="276" t="s">
        <v>3161</v>
      </c>
      <c r="C152" s="276">
        <v>292.85000000000002</v>
      </c>
      <c r="D152" s="278">
        <v>292.59999999999997</v>
      </c>
      <c r="E152" s="278">
        <v>287.74999999999994</v>
      </c>
      <c r="F152" s="278">
        <v>282.64999999999998</v>
      </c>
      <c r="G152" s="278">
        <v>277.79999999999995</v>
      </c>
      <c r="H152" s="278">
        <v>297.69999999999993</v>
      </c>
      <c r="I152" s="278">
        <v>302.54999999999995</v>
      </c>
      <c r="J152" s="278">
        <v>307.64999999999992</v>
      </c>
      <c r="K152" s="276">
        <v>297.45</v>
      </c>
      <c r="L152" s="276">
        <v>287.5</v>
      </c>
      <c r="M152" s="276">
        <v>5.6354699999999998</v>
      </c>
    </row>
    <row r="153" spans="1:13">
      <c r="A153" s="300">
        <v>144</v>
      </c>
      <c r="B153" s="276" t="s">
        <v>269</v>
      </c>
      <c r="C153" s="276">
        <v>911.45</v>
      </c>
      <c r="D153" s="278">
        <v>916.15</v>
      </c>
      <c r="E153" s="278">
        <v>899.3</v>
      </c>
      <c r="F153" s="278">
        <v>887.15</v>
      </c>
      <c r="G153" s="278">
        <v>870.3</v>
      </c>
      <c r="H153" s="278">
        <v>928.3</v>
      </c>
      <c r="I153" s="278">
        <v>945.15000000000009</v>
      </c>
      <c r="J153" s="278">
        <v>957.3</v>
      </c>
      <c r="K153" s="276">
        <v>933</v>
      </c>
      <c r="L153" s="276">
        <v>904</v>
      </c>
      <c r="M153" s="276">
        <v>7.8522499999999997</v>
      </c>
    </row>
    <row r="154" spans="1:13">
      <c r="A154" s="300">
        <v>145</v>
      </c>
      <c r="B154" s="276" t="s">
        <v>150</v>
      </c>
      <c r="C154" s="276">
        <v>36.5</v>
      </c>
      <c r="D154" s="278">
        <v>36.6</v>
      </c>
      <c r="E154" s="278">
        <v>36.1</v>
      </c>
      <c r="F154" s="278">
        <v>35.700000000000003</v>
      </c>
      <c r="G154" s="278">
        <v>35.200000000000003</v>
      </c>
      <c r="H154" s="278">
        <v>37</v>
      </c>
      <c r="I154" s="278">
        <v>37.5</v>
      </c>
      <c r="J154" s="278">
        <v>37.9</v>
      </c>
      <c r="K154" s="276">
        <v>37.1</v>
      </c>
      <c r="L154" s="276">
        <v>36.200000000000003</v>
      </c>
      <c r="M154" s="276">
        <v>73.026669999999996</v>
      </c>
    </row>
    <row r="155" spans="1:13">
      <c r="A155" s="300">
        <v>146</v>
      </c>
      <c r="B155" s="276" t="s">
        <v>261</v>
      </c>
      <c r="C155" s="276">
        <v>4058.45</v>
      </c>
      <c r="D155" s="278">
        <v>4028.8833333333332</v>
      </c>
      <c r="E155" s="278">
        <v>3984.5666666666666</v>
      </c>
      <c r="F155" s="278">
        <v>3910.6833333333334</v>
      </c>
      <c r="G155" s="278">
        <v>3866.3666666666668</v>
      </c>
      <c r="H155" s="278">
        <v>4102.7666666666664</v>
      </c>
      <c r="I155" s="278">
        <v>4147.083333333333</v>
      </c>
      <c r="J155" s="278">
        <v>4220.9666666666662</v>
      </c>
      <c r="K155" s="276">
        <v>4073.2</v>
      </c>
      <c r="L155" s="276">
        <v>3955</v>
      </c>
      <c r="M155" s="276">
        <v>5.2031999999999998</v>
      </c>
    </row>
    <row r="156" spans="1:13">
      <c r="A156" s="300">
        <v>147</v>
      </c>
      <c r="B156" s="276" t="s">
        <v>153</v>
      </c>
      <c r="C156" s="276">
        <v>17786.400000000001</v>
      </c>
      <c r="D156" s="278">
        <v>17698.566666666669</v>
      </c>
      <c r="E156" s="278">
        <v>17548.233333333337</v>
      </c>
      <c r="F156" s="278">
        <v>17310.066666666669</v>
      </c>
      <c r="G156" s="278">
        <v>17159.733333333337</v>
      </c>
      <c r="H156" s="278">
        <v>17936.733333333337</v>
      </c>
      <c r="I156" s="278">
        <v>18087.066666666673</v>
      </c>
      <c r="J156" s="278">
        <v>18325.233333333337</v>
      </c>
      <c r="K156" s="276">
        <v>17848.900000000001</v>
      </c>
      <c r="L156" s="276">
        <v>17460.400000000001</v>
      </c>
      <c r="M156" s="276">
        <v>2.0264500000000001</v>
      </c>
    </row>
    <row r="157" spans="1:13">
      <c r="A157" s="300">
        <v>148</v>
      </c>
      <c r="B157" s="276" t="s">
        <v>270</v>
      </c>
      <c r="C157" s="276">
        <v>20.55</v>
      </c>
      <c r="D157" s="278">
        <v>20.566666666666666</v>
      </c>
      <c r="E157" s="278">
        <v>20.483333333333334</v>
      </c>
      <c r="F157" s="278">
        <v>20.416666666666668</v>
      </c>
      <c r="G157" s="278">
        <v>20.333333333333336</v>
      </c>
      <c r="H157" s="278">
        <v>20.633333333333333</v>
      </c>
      <c r="I157" s="278">
        <v>20.716666666666669</v>
      </c>
      <c r="J157" s="278">
        <v>20.783333333333331</v>
      </c>
      <c r="K157" s="276">
        <v>20.65</v>
      </c>
      <c r="L157" s="276">
        <v>20.5</v>
      </c>
      <c r="M157" s="276">
        <v>35.60492</v>
      </c>
    </row>
    <row r="158" spans="1:13">
      <c r="A158" s="300">
        <v>149</v>
      </c>
      <c r="B158" s="276" t="s">
        <v>155</v>
      </c>
      <c r="C158" s="276">
        <v>93.55</v>
      </c>
      <c r="D158" s="278">
        <v>93.34999999999998</v>
      </c>
      <c r="E158" s="278">
        <v>92.299999999999955</v>
      </c>
      <c r="F158" s="278">
        <v>91.049999999999969</v>
      </c>
      <c r="G158" s="278">
        <v>89.999999999999943</v>
      </c>
      <c r="H158" s="278">
        <v>94.599999999999966</v>
      </c>
      <c r="I158" s="278">
        <v>95.65</v>
      </c>
      <c r="J158" s="278">
        <v>96.899999999999977</v>
      </c>
      <c r="K158" s="276">
        <v>94.4</v>
      </c>
      <c r="L158" s="276">
        <v>92.1</v>
      </c>
      <c r="M158" s="276">
        <v>58.89517</v>
      </c>
    </row>
    <row r="159" spans="1:13">
      <c r="A159" s="300">
        <v>150</v>
      </c>
      <c r="B159" s="276" t="s">
        <v>156</v>
      </c>
      <c r="C159" s="276">
        <v>93.65</v>
      </c>
      <c r="D159" s="278">
        <v>93.350000000000009</v>
      </c>
      <c r="E159" s="278">
        <v>92.300000000000011</v>
      </c>
      <c r="F159" s="278">
        <v>90.95</v>
      </c>
      <c r="G159" s="278">
        <v>89.9</v>
      </c>
      <c r="H159" s="278">
        <v>94.700000000000017</v>
      </c>
      <c r="I159" s="278">
        <v>95.75</v>
      </c>
      <c r="J159" s="278">
        <v>97.100000000000023</v>
      </c>
      <c r="K159" s="276">
        <v>94.4</v>
      </c>
      <c r="L159" s="276">
        <v>92</v>
      </c>
      <c r="M159" s="276">
        <v>542.62598000000003</v>
      </c>
    </row>
    <row r="160" spans="1:13">
      <c r="A160" s="300">
        <v>151</v>
      </c>
      <c r="B160" s="276" t="s">
        <v>271</v>
      </c>
      <c r="C160" s="276">
        <v>459.5</v>
      </c>
      <c r="D160" s="278">
        <v>462.7</v>
      </c>
      <c r="E160" s="278">
        <v>452.79999999999995</v>
      </c>
      <c r="F160" s="278">
        <v>446.09999999999997</v>
      </c>
      <c r="G160" s="278">
        <v>436.19999999999993</v>
      </c>
      <c r="H160" s="278">
        <v>469.4</v>
      </c>
      <c r="I160" s="278">
        <v>479.29999999999995</v>
      </c>
      <c r="J160" s="278">
        <v>486</v>
      </c>
      <c r="K160" s="276">
        <v>472.6</v>
      </c>
      <c r="L160" s="276">
        <v>456</v>
      </c>
      <c r="M160" s="276">
        <v>2.7989700000000002</v>
      </c>
    </row>
    <row r="161" spans="1:13">
      <c r="A161" s="300">
        <v>152</v>
      </c>
      <c r="B161" s="276" t="s">
        <v>272</v>
      </c>
      <c r="C161" s="276">
        <v>3026.4</v>
      </c>
      <c r="D161" s="278">
        <v>3031.9833333333336</v>
      </c>
      <c r="E161" s="278">
        <v>3004.416666666667</v>
      </c>
      <c r="F161" s="278">
        <v>2982.4333333333334</v>
      </c>
      <c r="G161" s="278">
        <v>2954.8666666666668</v>
      </c>
      <c r="H161" s="278">
        <v>3053.9666666666672</v>
      </c>
      <c r="I161" s="278">
        <v>3081.5333333333338</v>
      </c>
      <c r="J161" s="278">
        <v>3103.5166666666673</v>
      </c>
      <c r="K161" s="276">
        <v>3059.55</v>
      </c>
      <c r="L161" s="276">
        <v>3010</v>
      </c>
      <c r="M161" s="276">
        <v>0.36907000000000001</v>
      </c>
    </row>
    <row r="162" spans="1:13">
      <c r="A162" s="300">
        <v>153</v>
      </c>
      <c r="B162" s="276" t="s">
        <v>157</v>
      </c>
      <c r="C162" s="276">
        <v>93.55</v>
      </c>
      <c r="D162" s="278">
        <v>93.316666666666663</v>
      </c>
      <c r="E162" s="278">
        <v>91.283333333333331</v>
      </c>
      <c r="F162" s="278">
        <v>89.016666666666666</v>
      </c>
      <c r="G162" s="278">
        <v>86.983333333333334</v>
      </c>
      <c r="H162" s="278">
        <v>95.583333333333329</v>
      </c>
      <c r="I162" s="278">
        <v>97.61666666666666</v>
      </c>
      <c r="J162" s="278">
        <v>99.883333333333326</v>
      </c>
      <c r="K162" s="276">
        <v>95.35</v>
      </c>
      <c r="L162" s="276">
        <v>91.05</v>
      </c>
      <c r="M162" s="276">
        <v>13.557079999999999</v>
      </c>
    </row>
    <row r="163" spans="1:13">
      <c r="A163" s="300">
        <v>154</v>
      </c>
      <c r="B163" s="276" t="s">
        <v>158</v>
      </c>
      <c r="C163" s="276">
        <v>76.5</v>
      </c>
      <c r="D163" s="278">
        <v>75.366666666666674</v>
      </c>
      <c r="E163" s="278">
        <v>72.933333333333351</v>
      </c>
      <c r="F163" s="278">
        <v>69.366666666666674</v>
      </c>
      <c r="G163" s="278">
        <v>66.933333333333351</v>
      </c>
      <c r="H163" s="278">
        <v>78.933333333333351</v>
      </c>
      <c r="I163" s="278">
        <v>81.366666666666688</v>
      </c>
      <c r="J163" s="278">
        <v>84.933333333333351</v>
      </c>
      <c r="K163" s="276">
        <v>77.8</v>
      </c>
      <c r="L163" s="276">
        <v>71.8</v>
      </c>
      <c r="M163" s="276">
        <v>441.11534</v>
      </c>
    </row>
    <row r="164" spans="1:13">
      <c r="A164" s="300">
        <v>155</v>
      </c>
      <c r="B164" s="276" t="s">
        <v>159</v>
      </c>
      <c r="C164" s="276">
        <v>21931.8</v>
      </c>
      <c r="D164" s="278">
        <v>22027.283333333336</v>
      </c>
      <c r="E164" s="278">
        <v>21754.566666666673</v>
      </c>
      <c r="F164" s="278">
        <v>21577.333333333336</v>
      </c>
      <c r="G164" s="278">
        <v>21304.616666666672</v>
      </c>
      <c r="H164" s="278">
        <v>22204.516666666674</v>
      </c>
      <c r="I164" s="278">
        <v>22477.233333333341</v>
      </c>
      <c r="J164" s="278">
        <v>22654.466666666674</v>
      </c>
      <c r="K164" s="276">
        <v>22300</v>
      </c>
      <c r="L164" s="276">
        <v>21850.05</v>
      </c>
      <c r="M164" s="276">
        <v>0.23166</v>
      </c>
    </row>
    <row r="165" spans="1:13">
      <c r="A165" s="300">
        <v>156</v>
      </c>
      <c r="B165" s="276" t="s">
        <v>160</v>
      </c>
      <c r="C165" s="276">
        <v>1392.9</v>
      </c>
      <c r="D165" s="278">
        <v>1403.9833333333336</v>
      </c>
      <c r="E165" s="278">
        <v>1369.0166666666671</v>
      </c>
      <c r="F165" s="278">
        <v>1345.1333333333334</v>
      </c>
      <c r="G165" s="278">
        <v>1310.166666666667</v>
      </c>
      <c r="H165" s="278">
        <v>1427.8666666666672</v>
      </c>
      <c r="I165" s="278">
        <v>1462.8333333333335</v>
      </c>
      <c r="J165" s="278">
        <v>1486.7166666666674</v>
      </c>
      <c r="K165" s="276">
        <v>1438.95</v>
      </c>
      <c r="L165" s="276">
        <v>1380.1</v>
      </c>
      <c r="M165" s="276">
        <v>9.1797599999999999</v>
      </c>
    </row>
    <row r="166" spans="1:13">
      <c r="A166" s="300">
        <v>157</v>
      </c>
      <c r="B166" s="276" t="s">
        <v>161</v>
      </c>
      <c r="C166" s="276">
        <v>252.6</v>
      </c>
      <c r="D166" s="278">
        <v>255.20000000000002</v>
      </c>
      <c r="E166" s="278">
        <v>247.40000000000003</v>
      </c>
      <c r="F166" s="278">
        <v>242.20000000000002</v>
      </c>
      <c r="G166" s="278">
        <v>234.40000000000003</v>
      </c>
      <c r="H166" s="278">
        <v>260.40000000000003</v>
      </c>
      <c r="I166" s="278">
        <v>268.20000000000005</v>
      </c>
      <c r="J166" s="278">
        <v>273.40000000000003</v>
      </c>
      <c r="K166" s="276">
        <v>263</v>
      </c>
      <c r="L166" s="276">
        <v>250</v>
      </c>
      <c r="M166" s="276">
        <v>73.212739999999997</v>
      </c>
    </row>
    <row r="167" spans="1:13">
      <c r="A167" s="300">
        <v>158</v>
      </c>
      <c r="B167" s="276" t="s">
        <v>162</v>
      </c>
      <c r="C167" s="276">
        <v>104.05</v>
      </c>
      <c r="D167" s="278">
        <v>104.41666666666667</v>
      </c>
      <c r="E167" s="278">
        <v>103.33333333333334</v>
      </c>
      <c r="F167" s="278">
        <v>102.61666666666667</v>
      </c>
      <c r="G167" s="278">
        <v>101.53333333333335</v>
      </c>
      <c r="H167" s="278">
        <v>105.13333333333334</v>
      </c>
      <c r="I167" s="278">
        <v>106.21666666666668</v>
      </c>
      <c r="J167" s="278">
        <v>106.93333333333334</v>
      </c>
      <c r="K167" s="276">
        <v>105.5</v>
      </c>
      <c r="L167" s="276">
        <v>103.7</v>
      </c>
      <c r="M167" s="276">
        <v>46.502630000000003</v>
      </c>
    </row>
    <row r="168" spans="1:13">
      <c r="A168" s="300">
        <v>159</v>
      </c>
      <c r="B168" s="276" t="s">
        <v>275</v>
      </c>
      <c r="C168" s="276">
        <v>5147</v>
      </c>
      <c r="D168" s="278">
        <v>5134.25</v>
      </c>
      <c r="E168" s="278">
        <v>5104.5</v>
      </c>
      <c r="F168" s="278">
        <v>5062</v>
      </c>
      <c r="G168" s="278">
        <v>5032.25</v>
      </c>
      <c r="H168" s="278">
        <v>5176.75</v>
      </c>
      <c r="I168" s="278">
        <v>5206.5</v>
      </c>
      <c r="J168" s="278">
        <v>5249</v>
      </c>
      <c r="K168" s="276">
        <v>5164</v>
      </c>
      <c r="L168" s="276">
        <v>5091.75</v>
      </c>
      <c r="M168" s="276">
        <v>1.1672899999999999</v>
      </c>
    </row>
    <row r="169" spans="1:13">
      <c r="A169" s="300">
        <v>160</v>
      </c>
      <c r="B169" s="276" t="s">
        <v>277</v>
      </c>
      <c r="C169" s="276">
        <v>10678.65</v>
      </c>
      <c r="D169" s="278">
        <v>10678.199999999999</v>
      </c>
      <c r="E169" s="278">
        <v>10556.449999999997</v>
      </c>
      <c r="F169" s="278">
        <v>10434.249999999998</v>
      </c>
      <c r="G169" s="278">
        <v>10312.499999999996</v>
      </c>
      <c r="H169" s="278">
        <v>10800.399999999998</v>
      </c>
      <c r="I169" s="278">
        <v>10922.150000000001</v>
      </c>
      <c r="J169" s="278">
        <v>11044.349999999999</v>
      </c>
      <c r="K169" s="276">
        <v>10799.95</v>
      </c>
      <c r="L169" s="276">
        <v>10556</v>
      </c>
      <c r="M169" s="276">
        <v>7.8170000000000003E-2</v>
      </c>
    </row>
    <row r="170" spans="1:13">
      <c r="A170" s="300">
        <v>161</v>
      </c>
      <c r="B170" s="276" t="s">
        <v>163</v>
      </c>
      <c r="C170" s="276">
        <v>1585.2</v>
      </c>
      <c r="D170" s="278">
        <v>1577.4666666666665</v>
      </c>
      <c r="E170" s="278">
        <v>1564.9333333333329</v>
      </c>
      <c r="F170" s="278">
        <v>1544.6666666666665</v>
      </c>
      <c r="G170" s="278">
        <v>1532.133333333333</v>
      </c>
      <c r="H170" s="278">
        <v>1597.7333333333329</v>
      </c>
      <c r="I170" s="278">
        <v>1610.2666666666662</v>
      </c>
      <c r="J170" s="278">
        <v>1630.5333333333328</v>
      </c>
      <c r="K170" s="276">
        <v>1590</v>
      </c>
      <c r="L170" s="276">
        <v>1557.2</v>
      </c>
      <c r="M170" s="276">
        <v>10.008509999999999</v>
      </c>
    </row>
    <row r="171" spans="1:13">
      <c r="A171" s="300">
        <v>162</v>
      </c>
      <c r="B171" s="276" t="s">
        <v>273</v>
      </c>
      <c r="C171" s="276">
        <v>2421.5500000000002</v>
      </c>
      <c r="D171" s="278">
        <v>2443.8666666666668</v>
      </c>
      <c r="E171" s="278">
        <v>2370.7333333333336</v>
      </c>
      <c r="F171" s="278">
        <v>2319.916666666667</v>
      </c>
      <c r="G171" s="278">
        <v>2246.7833333333338</v>
      </c>
      <c r="H171" s="278">
        <v>2494.6833333333334</v>
      </c>
      <c r="I171" s="278">
        <v>2567.8166666666666</v>
      </c>
      <c r="J171" s="278">
        <v>2618.6333333333332</v>
      </c>
      <c r="K171" s="276">
        <v>2517</v>
      </c>
      <c r="L171" s="276">
        <v>2393.0500000000002</v>
      </c>
      <c r="M171" s="276">
        <v>9.9102300000000003</v>
      </c>
    </row>
    <row r="172" spans="1:13">
      <c r="A172" s="300">
        <v>163</v>
      </c>
      <c r="B172" s="276" t="s">
        <v>164</v>
      </c>
      <c r="C172" s="276">
        <v>30.05</v>
      </c>
      <c r="D172" s="278">
        <v>29.983333333333334</v>
      </c>
      <c r="E172" s="278">
        <v>29.81666666666667</v>
      </c>
      <c r="F172" s="278">
        <v>29.583333333333336</v>
      </c>
      <c r="G172" s="278">
        <v>29.416666666666671</v>
      </c>
      <c r="H172" s="278">
        <v>30.216666666666669</v>
      </c>
      <c r="I172" s="278">
        <v>30.383333333333333</v>
      </c>
      <c r="J172" s="278">
        <v>30.616666666666667</v>
      </c>
      <c r="K172" s="276">
        <v>30.15</v>
      </c>
      <c r="L172" s="276">
        <v>29.75</v>
      </c>
      <c r="M172" s="276">
        <v>219.09692000000001</v>
      </c>
    </row>
    <row r="173" spans="1:13">
      <c r="A173" s="300">
        <v>164</v>
      </c>
      <c r="B173" s="276" t="s">
        <v>274</v>
      </c>
      <c r="C173" s="276">
        <v>378.15</v>
      </c>
      <c r="D173" s="278">
        <v>380.38333333333338</v>
      </c>
      <c r="E173" s="278">
        <v>372.76666666666677</v>
      </c>
      <c r="F173" s="278">
        <v>367.38333333333338</v>
      </c>
      <c r="G173" s="278">
        <v>359.76666666666677</v>
      </c>
      <c r="H173" s="278">
        <v>385.76666666666677</v>
      </c>
      <c r="I173" s="278">
        <v>393.38333333333344</v>
      </c>
      <c r="J173" s="278">
        <v>398.76666666666677</v>
      </c>
      <c r="K173" s="276">
        <v>388</v>
      </c>
      <c r="L173" s="276">
        <v>375</v>
      </c>
      <c r="M173" s="276">
        <v>1.7496499999999999</v>
      </c>
    </row>
    <row r="174" spans="1:13">
      <c r="A174" s="300">
        <v>165</v>
      </c>
      <c r="B174" s="276" t="s">
        <v>491</v>
      </c>
      <c r="C174" s="276">
        <v>930.4</v>
      </c>
      <c r="D174" s="278">
        <v>930.30000000000007</v>
      </c>
      <c r="E174" s="278">
        <v>925.10000000000014</v>
      </c>
      <c r="F174" s="278">
        <v>919.80000000000007</v>
      </c>
      <c r="G174" s="278">
        <v>914.60000000000014</v>
      </c>
      <c r="H174" s="278">
        <v>935.60000000000014</v>
      </c>
      <c r="I174" s="278">
        <v>940.80000000000018</v>
      </c>
      <c r="J174" s="278">
        <v>946.10000000000014</v>
      </c>
      <c r="K174" s="276">
        <v>935.5</v>
      </c>
      <c r="L174" s="276">
        <v>925</v>
      </c>
      <c r="M174" s="276">
        <v>1.71479</v>
      </c>
    </row>
    <row r="175" spans="1:13">
      <c r="A175" s="300">
        <v>166</v>
      </c>
      <c r="B175" s="276" t="s">
        <v>165</v>
      </c>
      <c r="C175" s="276">
        <v>194.75</v>
      </c>
      <c r="D175" s="278">
        <v>193.71666666666667</v>
      </c>
      <c r="E175" s="278">
        <v>191.53333333333333</v>
      </c>
      <c r="F175" s="278">
        <v>188.31666666666666</v>
      </c>
      <c r="G175" s="278">
        <v>186.13333333333333</v>
      </c>
      <c r="H175" s="278">
        <v>196.93333333333334</v>
      </c>
      <c r="I175" s="278">
        <v>199.11666666666667</v>
      </c>
      <c r="J175" s="278">
        <v>202.33333333333334</v>
      </c>
      <c r="K175" s="276">
        <v>195.9</v>
      </c>
      <c r="L175" s="276">
        <v>190.5</v>
      </c>
      <c r="M175" s="276">
        <v>117.61472999999999</v>
      </c>
    </row>
    <row r="176" spans="1:13">
      <c r="A176" s="300">
        <v>167</v>
      </c>
      <c r="B176" s="276" t="s">
        <v>276</v>
      </c>
      <c r="C176" s="276">
        <v>274.3</v>
      </c>
      <c r="D176" s="278">
        <v>276.96666666666664</v>
      </c>
      <c r="E176" s="278">
        <v>269.93333333333328</v>
      </c>
      <c r="F176" s="278">
        <v>265.56666666666666</v>
      </c>
      <c r="G176" s="278">
        <v>258.5333333333333</v>
      </c>
      <c r="H176" s="278">
        <v>281.33333333333326</v>
      </c>
      <c r="I176" s="278">
        <v>288.36666666666667</v>
      </c>
      <c r="J176" s="278">
        <v>292.73333333333323</v>
      </c>
      <c r="K176" s="276">
        <v>284</v>
      </c>
      <c r="L176" s="276">
        <v>272.60000000000002</v>
      </c>
      <c r="M176" s="276">
        <v>12.062200000000001</v>
      </c>
    </row>
    <row r="177" spans="1:13">
      <c r="A177" s="300">
        <v>168</v>
      </c>
      <c r="B177" s="276" t="s">
        <v>278</v>
      </c>
      <c r="C177" s="276">
        <v>473.7</v>
      </c>
      <c r="D177" s="278">
        <v>473.63333333333338</v>
      </c>
      <c r="E177" s="278">
        <v>465.26666666666677</v>
      </c>
      <c r="F177" s="278">
        <v>456.83333333333337</v>
      </c>
      <c r="G177" s="278">
        <v>448.46666666666675</v>
      </c>
      <c r="H177" s="278">
        <v>482.06666666666678</v>
      </c>
      <c r="I177" s="278">
        <v>490.43333333333345</v>
      </c>
      <c r="J177" s="278">
        <v>498.86666666666679</v>
      </c>
      <c r="K177" s="276">
        <v>482</v>
      </c>
      <c r="L177" s="276">
        <v>465.2</v>
      </c>
      <c r="M177" s="276">
        <v>3.8429199999999999</v>
      </c>
    </row>
    <row r="178" spans="1:13">
      <c r="A178" s="300">
        <v>169</v>
      </c>
      <c r="B178" s="276" t="s">
        <v>279</v>
      </c>
      <c r="C178" s="276">
        <v>453</v>
      </c>
      <c r="D178" s="278">
        <v>453.73333333333335</v>
      </c>
      <c r="E178" s="278">
        <v>449.4666666666667</v>
      </c>
      <c r="F178" s="278">
        <v>445.93333333333334</v>
      </c>
      <c r="G178" s="278">
        <v>441.66666666666669</v>
      </c>
      <c r="H178" s="278">
        <v>457.26666666666671</v>
      </c>
      <c r="I178" s="278">
        <v>461.53333333333336</v>
      </c>
      <c r="J178" s="278">
        <v>465.06666666666672</v>
      </c>
      <c r="K178" s="276">
        <v>458</v>
      </c>
      <c r="L178" s="276">
        <v>450.2</v>
      </c>
      <c r="M178" s="276">
        <v>0.92437000000000002</v>
      </c>
    </row>
    <row r="179" spans="1:13">
      <c r="A179" s="300">
        <v>170</v>
      </c>
      <c r="B179" s="276" t="s">
        <v>167</v>
      </c>
      <c r="C179" s="276">
        <v>862.3</v>
      </c>
      <c r="D179" s="278">
        <v>862.38333333333333</v>
      </c>
      <c r="E179" s="278">
        <v>854.76666666666665</v>
      </c>
      <c r="F179" s="278">
        <v>847.23333333333335</v>
      </c>
      <c r="G179" s="278">
        <v>839.61666666666667</v>
      </c>
      <c r="H179" s="278">
        <v>869.91666666666663</v>
      </c>
      <c r="I179" s="278">
        <v>877.53333333333319</v>
      </c>
      <c r="J179" s="278">
        <v>885.06666666666661</v>
      </c>
      <c r="K179" s="276">
        <v>870</v>
      </c>
      <c r="L179" s="276">
        <v>854.85</v>
      </c>
      <c r="M179" s="276">
        <v>4.1440000000000001</v>
      </c>
    </row>
    <row r="180" spans="1:13">
      <c r="A180" s="300">
        <v>171</v>
      </c>
      <c r="B180" s="276" t="s">
        <v>168</v>
      </c>
      <c r="C180" s="276">
        <v>212.65</v>
      </c>
      <c r="D180" s="278">
        <v>214.0333333333333</v>
      </c>
      <c r="E180" s="278">
        <v>210.06666666666661</v>
      </c>
      <c r="F180" s="278">
        <v>207.48333333333329</v>
      </c>
      <c r="G180" s="278">
        <v>203.51666666666659</v>
      </c>
      <c r="H180" s="278">
        <v>216.61666666666662</v>
      </c>
      <c r="I180" s="278">
        <v>220.58333333333331</v>
      </c>
      <c r="J180" s="278">
        <v>223.16666666666663</v>
      </c>
      <c r="K180" s="276">
        <v>218</v>
      </c>
      <c r="L180" s="276">
        <v>211.45</v>
      </c>
      <c r="M180" s="276">
        <v>114.72272</v>
      </c>
    </row>
    <row r="181" spans="1:13">
      <c r="A181" s="300">
        <v>172</v>
      </c>
      <c r="B181" s="276" t="s">
        <v>169</v>
      </c>
      <c r="C181" s="276">
        <v>115.55</v>
      </c>
      <c r="D181" s="278">
        <v>115.38333333333333</v>
      </c>
      <c r="E181" s="278">
        <v>113.76666666666665</v>
      </c>
      <c r="F181" s="278">
        <v>111.98333333333332</v>
      </c>
      <c r="G181" s="278">
        <v>110.36666666666665</v>
      </c>
      <c r="H181" s="278">
        <v>117.16666666666666</v>
      </c>
      <c r="I181" s="278">
        <v>118.78333333333333</v>
      </c>
      <c r="J181" s="278">
        <v>120.56666666666666</v>
      </c>
      <c r="K181" s="276">
        <v>117</v>
      </c>
      <c r="L181" s="276">
        <v>113.6</v>
      </c>
      <c r="M181" s="276">
        <v>61.165410000000001</v>
      </c>
    </row>
    <row r="182" spans="1:13">
      <c r="A182" s="300">
        <v>173</v>
      </c>
      <c r="B182" s="276" t="s">
        <v>170</v>
      </c>
      <c r="C182" s="276">
        <v>1950.7</v>
      </c>
      <c r="D182" s="278">
        <v>1948.9833333333333</v>
      </c>
      <c r="E182" s="278">
        <v>1927.9666666666667</v>
      </c>
      <c r="F182" s="278">
        <v>1905.2333333333333</v>
      </c>
      <c r="G182" s="278">
        <v>1884.2166666666667</v>
      </c>
      <c r="H182" s="278">
        <v>1971.7166666666667</v>
      </c>
      <c r="I182" s="278">
        <v>1992.7333333333336</v>
      </c>
      <c r="J182" s="278">
        <v>2015.4666666666667</v>
      </c>
      <c r="K182" s="276">
        <v>1970</v>
      </c>
      <c r="L182" s="276">
        <v>1926.25</v>
      </c>
      <c r="M182" s="276">
        <v>209.18664999999999</v>
      </c>
    </row>
    <row r="183" spans="1:13">
      <c r="A183" s="300">
        <v>174</v>
      </c>
      <c r="B183" s="276" t="s">
        <v>171</v>
      </c>
      <c r="C183" s="276">
        <v>43.25</v>
      </c>
      <c r="D183" s="278">
        <v>42.75</v>
      </c>
      <c r="E183" s="278">
        <v>41.3</v>
      </c>
      <c r="F183" s="278">
        <v>39.349999999999994</v>
      </c>
      <c r="G183" s="278">
        <v>37.899999999999991</v>
      </c>
      <c r="H183" s="278">
        <v>44.7</v>
      </c>
      <c r="I183" s="278">
        <v>46.150000000000006</v>
      </c>
      <c r="J183" s="278">
        <v>48.100000000000009</v>
      </c>
      <c r="K183" s="276">
        <v>44.2</v>
      </c>
      <c r="L183" s="276">
        <v>40.799999999999997</v>
      </c>
      <c r="M183" s="276">
        <v>702.83695999999998</v>
      </c>
    </row>
    <row r="184" spans="1:13">
      <c r="A184" s="300">
        <v>175</v>
      </c>
      <c r="B184" s="276" t="s">
        <v>3523</v>
      </c>
      <c r="C184" s="276">
        <v>815.05</v>
      </c>
      <c r="D184" s="278">
        <v>814.18333333333339</v>
      </c>
      <c r="E184" s="278">
        <v>807.31666666666683</v>
      </c>
      <c r="F184" s="278">
        <v>799.58333333333348</v>
      </c>
      <c r="G184" s="278">
        <v>792.71666666666692</v>
      </c>
      <c r="H184" s="278">
        <v>821.91666666666674</v>
      </c>
      <c r="I184" s="278">
        <v>828.7833333333333</v>
      </c>
      <c r="J184" s="278">
        <v>836.51666666666665</v>
      </c>
      <c r="K184" s="276">
        <v>821.05</v>
      </c>
      <c r="L184" s="276">
        <v>806.45</v>
      </c>
      <c r="M184" s="276">
        <v>14.12782</v>
      </c>
    </row>
    <row r="185" spans="1:13">
      <c r="A185" s="300">
        <v>176</v>
      </c>
      <c r="B185" s="276" t="s">
        <v>280</v>
      </c>
      <c r="C185" s="276">
        <v>831.6</v>
      </c>
      <c r="D185" s="278">
        <v>838.66666666666663</v>
      </c>
      <c r="E185" s="278">
        <v>822.93333333333328</v>
      </c>
      <c r="F185" s="278">
        <v>814.26666666666665</v>
      </c>
      <c r="G185" s="278">
        <v>798.5333333333333</v>
      </c>
      <c r="H185" s="278">
        <v>847.33333333333326</v>
      </c>
      <c r="I185" s="278">
        <v>863.06666666666661</v>
      </c>
      <c r="J185" s="278">
        <v>871.73333333333323</v>
      </c>
      <c r="K185" s="276">
        <v>854.4</v>
      </c>
      <c r="L185" s="276">
        <v>830</v>
      </c>
      <c r="M185" s="276">
        <v>16.68966</v>
      </c>
    </row>
    <row r="186" spans="1:13">
      <c r="A186" s="300">
        <v>177</v>
      </c>
      <c r="B186" s="276" t="s">
        <v>172</v>
      </c>
      <c r="C186" s="276">
        <v>238.7</v>
      </c>
      <c r="D186" s="278">
        <v>240.98333333333335</v>
      </c>
      <c r="E186" s="278">
        <v>235.81666666666669</v>
      </c>
      <c r="F186" s="278">
        <v>232.93333333333334</v>
      </c>
      <c r="G186" s="278">
        <v>227.76666666666668</v>
      </c>
      <c r="H186" s="278">
        <v>243.8666666666667</v>
      </c>
      <c r="I186" s="278">
        <v>249.03333333333333</v>
      </c>
      <c r="J186" s="278">
        <v>251.91666666666671</v>
      </c>
      <c r="K186" s="276">
        <v>246.15</v>
      </c>
      <c r="L186" s="276">
        <v>238.1</v>
      </c>
      <c r="M186" s="276">
        <v>575.38324</v>
      </c>
    </row>
    <row r="187" spans="1:13">
      <c r="A187" s="300">
        <v>178</v>
      </c>
      <c r="B187" s="276" t="s">
        <v>173</v>
      </c>
      <c r="C187" s="276">
        <v>24465.3</v>
      </c>
      <c r="D187" s="278">
        <v>24350.416666666668</v>
      </c>
      <c r="E187" s="278">
        <v>24101.883333333335</v>
      </c>
      <c r="F187" s="278">
        <v>23738.466666666667</v>
      </c>
      <c r="G187" s="278">
        <v>23489.933333333334</v>
      </c>
      <c r="H187" s="278">
        <v>24713.833333333336</v>
      </c>
      <c r="I187" s="278">
        <v>24962.366666666669</v>
      </c>
      <c r="J187" s="278">
        <v>25325.783333333336</v>
      </c>
      <c r="K187" s="276">
        <v>24598.95</v>
      </c>
      <c r="L187" s="276">
        <v>23987</v>
      </c>
      <c r="M187" s="276">
        <v>0.65832999999999997</v>
      </c>
    </row>
    <row r="188" spans="1:13">
      <c r="A188" s="300">
        <v>179</v>
      </c>
      <c r="B188" s="276" t="s">
        <v>174</v>
      </c>
      <c r="C188" s="276">
        <v>1398.9</v>
      </c>
      <c r="D188" s="278">
        <v>1407.7333333333333</v>
      </c>
      <c r="E188" s="278">
        <v>1383.1666666666667</v>
      </c>
      <c r="F188" s="278">
        <v>1367.4333333333334</v>
      </c>
      <c r="G188" s="278">
        <v>1342.8666666666668</v>
      </c>
      <c r="H188" s="278">
        <v>1423.4666666666667</v>
      </c>
      <c r="I188" s="278">
        <v>1448.0333333333333</v>
      </c>
      <c r="J188" s="278">
        <v>1463.7666666666667</v>
      </c>
      <c r="K188" s="276">
        <v>1432.3</v>
      </c>
      <c r="L188" s="276">
        <v>1392</v>
      </c>
      <c r="M188" s="276">
        <v>4.5137700000000001</v>
      </c>
    </row>
    <row r="189" spans="1:13">
      <c r="A189" s="300">
        <v>180</v>
      </c>
      <c r="B189" s="276" t="s">
        <v>175</v>
      </c>
      <c r="C189" s="276">
        <v>5159.05</v>
      </c>
      <c r="D189" s="278">
        <v>5136.1166666666659</v>
      </c>
      <c r="E189" s="278">
        <v>5097.2333333333318</v>
      </c>
      <c r="F189" s="278">
        <v>5035.4166666666661</v>
      </c>
      <c r="G189" s="278">
        <v>4996.5333333333319</v>
      </c>
      <c r="H189" s="278">
        <v>5197.9333333333316</v>
      </c>
      <c r="I189" s="278">
        <v>5236.8166666666648</v>
      </c>
      <c r="J189" s="278">
        <v>5298.6333333333314</v>
      </c>
      <c r="K189" s="276">
        <v>5175</v>
      </c>
      <c r="L189" s="276">
        <v>5074.3</v>
      </c>
      <c r="M189" s="276">
        <v>1.3590800000000001</v>
      </c>
    </row>
    <row r="190" spans="1:13">
      <c r="A190" s="300">
        <v>181</v>
      </c>
      <c r="B190" s="276" t="s">
        <v>176</v>
      </c>
      <c r="C190" s="276">
        <v>974.65</v>
      </c>
      <c r="D190" s="278">
        <v>965.0333333333333</v>
      </c>
      <c r="E190" s="278">
        <v>950.51666666666665</v>
      </c>
      <c r="F190" s="278">
        <v>926.38333333333333</v>
      </c>
      <c r="G190" s="278">
        <v>911.86666666666667</v>
      </c>
      <c r="H190" s="278">
        <v>989.16666666666663</v>
      </c>
      <c r="I190" s="278">
        <v>1003.6833333333333</v>
      </c>
      <c r="J190" s="278">
        <v>1027.8166666666666</v>
      </c>
      <c r="K190" s="276">
        <v>979.55</v>
      </c>
      <c r="L190" s="276">
        <v>940.9</v>
      </c>
      <c r="M190" s="276">
        <v>66.345889999999997</v>
      </c>
    </row>
    <row r="191" spans="1:13">
      <c r="A191" s="300">
        <v>182</v>
      </c>
      <c r="B191" s="276" t="s">
        <v>178</v>
      </c>
      <c r="C191" s="276">
        <v>512.85</v>
      </c>
      <c r="D191" s="278">
        <v>510.08333333333331</v>
      </c>
      <c r="E191" s="278">
        <v>503.76666666666665</v>
      </c>
      <c r="F191" s="278">
        <v>494.68333333333334</v>
      </c>
      <c r="G191" s="278">
        <v>488.36666666666667</v>
      </c>
      <c r="H191" s="278">
        <v>519.16666666666663</v>
      </c>
      <c r="I191" s="278">
        <v>525.48333333333335</v>
      </c>
      <c r="J191" s="278">
        <v>534.56666666666661</v>
      </c>
      <c r="K191" s="276">
        <v>516.4</v>
      </c>
      <c r="L191" s="276">
        <v>501</v>
      </c>
      <c r="M191" s="276">
        <v>89.315119999999993</v>
      </c>
    </row>
    <row r="192" spans="1:13">
      <c r="A192" s="300">
        <v>183</v>
      </c>
      <c r="B192" s="276" t="s">
        <v>179</v>
      </c>
      <c r="C192" s="276">
        <v>429.3</v>
      </c>
      <c r="D192" s="278">
        <v>431.9666666666667</v>
      </c>
      <c r="E192" s="278">
        <v>423.93333333333339</v>
      </c>
      <c r="F192" s="278">
        <v>418.56666666666672</v>
      </c>
      <c r="G192" s="278">
        <v>410.53333333333342</v>
      </c>
      <c r="H192" s="278">
        <v>437.33333333333337</v>
      </c>
      <c r="I192" s="278">
        <v>445.36666666666667</v>
      </c>
      <c r="J192" s="278">
        <v>450.73333333333335</v>
      </c>
      <c r="K192" s="276">
        <v>440</v>
      </c>
      <c r="L192" s="276">
        <v>426.6</v>
      </c>
      <c r="M192" s="276">
        <v>25.879370000000002</v>
      </c>
    </row>
    <row r="193" spans="1:13">
      <c r="A193" s="300">
        <v>184</v>
      </c>
      <c r="B193" s="276" t="s">
        <v>282</v>
      </c>
      <c r="C193" s="276">
        <v>563.29999999999995</v>
      </c>
      <c r="D193" s="278">
        <v>561.18333333333328</v>
      </c>
      <c r="E193" s="278">
        <v>544.21666666666658</v>
      </c>
      <c r="F193" s="278">
        <v>525.13333333333333</v>
      </c>
      <c r="G193" s="278">
        <v>508.16666666666663</v>
      </c>
      <c r="H193" s="278">
        <v>580.26666666666654</v>
      </c>
      <c r="I193" s="278">
        <v>597.23333333333323</v>
      </c>
      <c r="J193" s="278">
        <v>616.31666666666649</v>
      </c>
      <c r="K193" s="276">
        <v>578.15</v>
      </c>
      <c r="L193" s="276">
        <v>542.1</v>
      </c>
      <c r="M193" s="276">
        <v>8.9077500000000001</v>
      </c>
    </row>
    <row r="194" spans="1:13">
      <c r="A194" s="300">
        <v>185</v>
      </c>
      <c r="B194" s="276" t="s">
        <v>3464</v>
      </c>
      <c r="C194" s="276">
        <v>521.65</v>
      </c>
      <c r="D194" s="278">
        <v>525.18333333333328</v>
      </c>
      <c r="E194" s="278">
        <v>515.46666666666658</v>
      </c>
      <c r="F194" s="278">
        <v>509.2833333333333</v>
      </c>
      <c r="G194" s="278">
        <v>499.56666666666661</v>
      </c>
      <c r="H194" s="278">
        <v>531.36666666666656</v>
      </c>
      <c r="I194" s="278">
        <v>541.08333333333326</v>
      </c>
      <c r="J194" s="278">
        <v>547.26666666666654</v>
      </c>
      <c r="K194" s="276">
        <v>534.9</v>
      </c>
      <c r="L194" s="276">
        <v>519</v>
      </c>
      <c r="M194" s="276">
        <v>53.146360000000001</v>
      </c>
    </row>
    <row r="195" spans="1:13">
      <c r="A195" s="300">
        <v>186</v>
      </c>
      <c r="B195" s="276" t="s">
        <v>183</v>
      </c>
      <c r="C195" s="276">
        <v>170.7</v>
      </c>
      <c r="D195" s="278">
        <v>170.05</v>
      </c>
      <c r="E195" s="278">
        <v>166.20000000000002</v>
      </c>
      <c r="F195" s="278">
        <v>161.70000000000002</v>
      </c>
      <c r="G195" s="278">
        <v>157.85000000000002</v>
      </c>
      <c r="H195" s="278">
        <v>174.55</v>
      </c>
      <c r="I195" s="278">
        <v>178.40000000000003</v>
      </c>
      <c r="J195" s="278">
        <v>182.9</v>
      </c>
      <c r="K195" s="276">
        <v>173.9</v>
      </c>
      <c r="L195" s="276">
        <v>165.55</v>
      </c>
      <c r="M195" s="276">
        <v>545.66251</v>
      </c>
    </row>
    <row r="196" spans="1:13">
      <c r="A196" s="300">
        <v>187</v>
      </c>
      <c r="B196" s="276" t="s">
        <v>185</v>
      </c>
      <c r="C196" s="276">
        <v>58.85</v>
      </c>
      <c r="D196" s="278">
        <v>58.79999999999999</v>
      </c>
      <c r="E196" s="278">
        <v>57.84999999999998</v>
      </c>
      <c r="F196" s="278">
        <v>56.849999999999987</v>
      </c>
      <c r="G196" s="278">
        <v>55.899999999999977</v>
      </c>
      <c r="H196" s="278">
        <v>59.799999999999983</v>
      </c>
      <c r="I196" s="278">
        <v>60.749999999999986</v>
      </c>
      <c r="J196" s="278">
        <v>61.749999999999986</v>
      </c>
      <c r="K196" s="276">
        <v>59.75</v>
      </c>
      <c r="L196" s="276">
        <v>57.8</v>
      </c>
      <c r="M196" s="276">
        <v>241.96084999999999</v>
      </c>
    </row>
    <row r="197" spans="1:13">
      <c r="A197" s="300">
        <v>188</v>
      </c>
      <c r="B197" s="267" t="s">
        <v>186</v>
      </c>
      <c r="C197" s="267">
        <v>543.1</v>
      </c>
      <c r="D197" s="307">
        <v>541.81666666666661</v>
      </c>
      <c r="E197" s="307">
        <v>537.63333333333321</v>
      </c>
      <c r="F197" s="307">
        <v>532.16666666666663</v>
      </c>
      <c r="G197" s="307">
        <v>527.98333333333323</v>
      </c>
      <c r="H197" s="307">
        <v>547.28333333333319</v>
      </c>
      <c r="I197" s="307">
        <v>551.46666666666658</v>
      </c>
      <c r="J197" s="307">
        <v>556.93333333333317</v>
      </c>
      <c r="K197" s="267">
        <v>546</v>
      </c>
      <c r="L197" s="267">
        <v>536.35</v>
      </c>
      <c r="M197" s="267">
        <v>170.25425000000001</v>
      </c>
    </row>
    <row r="198" spans="1:13">
      <c r="A198" s="300">
        <v>189</v>
      </c>
      <c r="B198" s="267" t="s">
        <v>187</v>
      </c>
      <c r="C198" s="267">
        <v>2724.25</v>
      </c>
      <c r="D198" s="307">
        <v>2706.4166666666665</v>
      </c>
      <c r="E198" s="307">
        <v>2682.833333333333</v>
      </c>
      <c r="F198" s="307">
        <v>2641.4166666666665</v>
      </c>
      <c r="G198" s="307">
        <v>2617.833333333333</v>
      </c>
      <c r="H198" s="307">
        <v>2747.833333333333</v>
      </c>
      <c r="I198" s="307">
        <v>2771.4166666666661</v>
      </c>
      <c r="J198" s="307">
        <v>2812.833333333333</v>
      </c>
      <c r="K198" s="267">
        <v>2730</v>
      </c>
      <c r="L198" s="267">
        <v>2665</v>
      </c>
      <c r="M198" s="267">
        <v>37.06418</v>
      </c>
    </row>
    <row r="199" spans="1:13">
      <c r="A199" s="300">
        <v>190</v>
      </c>
      <c r="B199" s="267" t="s">
        <v>188</v>
      </c>
      <c r="C199" s="267">
        <v>865.75</v>
      </c>
      <c r="D199" s="307">
        <v>857.30000000000007</v>
      </c>
      <c r="E199" s="307">
        <v>845.20000000000016</v>
      </c>
      <c r="F199" s="307">
        <v>824.65000000000009</v>
      </c>
      <c r="G199" s="307">
        <v>812.55000000000018</v>
      </c>
      <c r="H199" s="307">
        <v>877.85000000000014</v>
      </c>
      <c r="I199" s="307">
        <v>889.95</v>
      </c>
      <c r="J199" s="307">
        <v>910.50000000000011</v>
      </c>
      <c r="K199" s="267">
        <v>869.4</v>
      </c>
      <c r="L199" s="267">
        <v>836.75</v>
      </c>
      <c r="M199" s="267">
        <v>62.518140000000002</v>
      </c>
    </row>
    <row r="200" spans="1:13">
      <c r="A200" s="300">
        <v>191</v>
      </c>
      <c r="B200" s="267" t="s">
        <v>189</v>
      </c>
      <c r="C200" s="267">
        <v>1347.6</v>
      </c>
      <c r="D200" s="307">
        <v>1351.5333333333333</v>
      </c>
      <c r="E200" s="307">
        <v>1328.0666666666666</v>
      </c>
      <c r="F200" s="307">
        <v>1308.5333333333333</v>
      </c>
      <c r="G200" s="307">
        <v>1285.0666666666666</v>
      </c>
      <c r="H200" s="307">
        <v>1371.0666666666666</v>
      </c>
      <c r="I200" s="307">
        <v>1394.5333333333333</v>
      </c>
      <c r="J200" s="307">
        <v>1414.0666666666666</v>
      </c>
      <c r="K200" s="267">
        <v>1375</v>
      </c>
      <c r="L200" s="267">
        <v>1332</v>
      </c>
      <c r="M200" s="267">
        <v>29.951160000000002</v>
      </c>
    </row>
    <row r="201" spans="1:13">
      <c r="A201" s="300">
        <v>192</v>
      </c>
      <c r="B201" s="267" t="s">
        <v>190</v>
      </c>
      <c r="C201" s="267">
        <v>2601.9499999999998</v>
      </c>
      <c r="D201" s="307">
        <v>2598.5666666666666</v>
      </c>
      <c r="E201" s="307">
        <v>2568.3833333333332</v>
      </c>
      <c r="F201" s="307">
        <v>2534.8166666666666</v>
      </c>
      <c r="G201" s="307">
        <v>2504.6333333333332</v>
      </c>
      <c r="H201" s="307">
        <v>2632.1333333333332</v>
      </c>
      <c r="I201" s="307">
        <v>2662.3166666666666</v>
      </c>
      <c r="J201" s="307">
        <v>2695.8833333333332</v>
      </c>
      <c r="K201" s="267">
        <v>2628.75</v>
      </c>
      <c r="L201" s="267">
        <v>2565</v>
      </c>
      <c r="M201" s="267">
        <v>6.6067900000000002</v>
      </c>
    </row>
    <row r="202" spans="1:13">
      <c r="A202" s="300">
        <v>193</v>
      </c>
      <c r="B202" s="267" t="s">
        <v>191</v>
      </c>
      <c r="C202" s="267">
        <v>310.85000000000002</v>
      </c>
      <c r="D202" s="307">
        <v>310.0333333333333</v>
      </c>
      <c r="E202" s="307">
        <v>307.11666666666662</v>
      </c>
      <c r="F202" s="307">
        <v>303.38333333333333</v>
      </c>
      <c r="G202" s="307">
        <v>300.46666666666664</v>
      </c>
      <c r="H202" s="307">
        <v>313.76666666666659</v>
      </c>
      <c r="I202" s="307">
        <v>316.68333333333334</v>
      </c>
      <c r="J202" s="307">
        <v>320.41666666666657</v>
      </c>
      <c r="K202" s="267">
        <v>312.95</v>
      </c>
      <c r="L202" s="267">
        <v>306.3</v>
      </c>
      <c r="M202" s="267">
        <v>18.449149999999999</v>
      </c>
    </row>
    <row r="203" spans="1:13">
      <c r="A203" s="300">
        <v>194</v>
      </c>
      <c r="B203" s="267" t="s">
        <v>550</v>
      </c>
      <c r="C203" s="267">
        <v>786.7</v>
      </c>
      <c r="D203" s="307">
        <v>783.85</v>
      </c>
      <c r="E203" s="307">
        <v>758.75</v>
      </c>
      <c r="F203" s="307">
        <v>730.8</v>
      </c>
      <c r="G203" s="307">
        <v>705.69999999999993</v>
      </c>
      <c r="H203" s="307">
        <v>811.80000000000007</v>
      </c>
      <c r="I203" s="307">
        <v>836.9000000000002</v>
      </c>
      <c r="J203" s="307">
        <v>864.85000000000014</v>
      </c>
      <c r="K203" s="267">
        <v>808.95</v>
      </c>
      <c r="L203" s="267">
        <v>755.9</v>
      </c>
      <c r="M203" s="267">
        <v>26.616070000000001</v>
      </c>
    </row>
    <row r="204" spans="1:13">
      <c r="A204" s="300">
        <v>195</v>
      </c>
      <c r="B204" s="267" t="s">
        <v>192</v>
      </c>
      <c r="C204" s="267">
        <v>476.75</v>
      </c>
      <c r="D204" s="307">
        <v>475.7</v>
      </c>
      <c r="E204" s="307">
        <v>472.34999999999997</v>
      </c>
      <c r="F204" s="307">
        <v>467.95</v>
      </c>
      <c r="G204" s="307">
        <v>464.59999999999997</v>
      </c>
      <c r="H204" s="307">
        <v>480.09999999999997</v>
      </c>
      <c r="I204" s="307">
        <v>483.45</v>
      </c>
      <c r="J204" s="307">
        <v>487.84999999999997</v>
      </c>
      <c r="K204" s="267">
        <v>479.05</v>
      </c>
      <c r="L204" s="267">
        <v>471.3</v>
      </c>
      <c r="M204" s="267">
        <v>16.861450000000001</v>
      </c>
    </row>
    <row r="205" spans="1:13">
      <c r="A205" s="300">
        <v>196</v>
      </c>
      <c r="B205" s="267" t="s">
        <v>193</v>
      </c>
      <c r="C205" s="267">
        <v>1086.3</v>
      </c>
      <c r="D205" s="307">
        <v>1083</v>
      </c>
      <c r="E205" s="307">
        <v>1066.3</v>
      </c>
      <c r="F205" s="307">
        <v>1046.3</v>
      </c>
      <c r="G205" s="307">
        <v>1029.5999999999999</v>
      </c>
      <c r="H205" s="307">
        <v>1103</v>
      </c>
      <c r="I205" s="307">
        <v>1119.6999999999998</v>
      </c>
      <c r="J205" s="307">
        <v>1139.7</v>
      </c>
      <c r="K205" s="267">
        <v>1099.7</v>
      </c>
      <c r="L205" s="267">
        <v>1063</v>
      </c>
      <c r="M205" s="267">
        <v>3.8844099999999999</v>
      </c>
    </row>
    <row r="206" spans="1:13">
      <c r="A206" s="300">
        <v>197</v>
      </c>
      <c r="B206" s="267" t="s">
        <v>195</v>
      </c>
      <c r="C206" s="267">
        <v>4889.5</v>
      </c>
      <c r="D206" s="307">
        <v>4889.2833333333338</v>
      </c>
      <c r="E206" s="307">
        <v>4863.5666666666675</v>
      </c>
      <c r="F206" s="307">
        <v>4837.6333333333341</v>
      </c>
      <c r="G206" s="307">
        <v>4811.9166666666679</v>
      </c>
      <c r="H206" s="307">
        <v>4915.2166666666672</v>
      </c>
      <c r="I206" s="307">
        <v>4940.9333333333325</v>
      </c>
      <c r="J206" s="307">
        <v>4966.8666666666668</v>
      </c>
      <c r="K206" s="267">
        <v>4915</v>
      </c>
      <c r="L206" s="267">
        <v>4863.3500000000004</v>
      </c>
      <c r="M206" s="267">
        <v>4.3859700000000004</v>
      </c>
    </row>
    <row r="207" spans="1:13">
      <c r="A207" s="300">
        <v>198</v>
      </c>
      <c r="B207" s="267" t="s">
        <v>196</v>
      </c>
      <c r="C207" s="267">
        <v>25.6</v>
      </c>
      <c r="D207" s="307">
        <v>25.666666666666668</v>
      </c>
      <c r="E207" s="307">
        <v>25.383333333333336</v>
      </c>
      <c r="F207" s="307">
        <v>25.166666666666668</v>
      </c>
      <c r="G207" s="307">
        <v>24.883333333333336</v>
      </c>
      <c r="H207" s="307">
        <v>25.883333333333336</v>
      </c>
      <c r="I207" s="307">
        <v>26.166666666666668</v>
      </c>
      <c r="J207" s="307">
        <v>26.383333333333336</v>
      </c>
      <c r="K207" s="267">
        <v>25.95</v>
      </c>
      <c r="L207" s="267">
        <v>25.45</v>
      </c>
      <c r="M207" s="267">
        <v>37.383380000000002</v>
      </c>
    </row>
    <row r="208" spans="1:13">
      <c r="A208" s="300">
        <v>199</v>
      </c>
      <c r="B208" s="267" t="s">
        <v>197</v>
      </c>
      <c r="C208" s="267">
        <v>426.45</v>
      </c>
      <c r="D208" s="307">
        <v>425.76666666666671</v>
      </c>
      <c r="E208" s="307">
        <v>422.03333333333342</v>
      </c>
      <c r="F208" s="307">
        <v>417.61666666666673</v>
      </c>
      <c r="G208" s="307">
        <v>413.88333333333344</v>
      </c>
      <c r="H208" s="307">
        <v>430.18333333333339</v>
      </c>
      <c r="I208" s="307">
        <v>433.91666666666663</v>
      </c>
      <c r="J208" s="307">
        <v>438.33333333333337</v>
      </c>
      <c r="K208" s="267">
        <v>429.5</v>
      </c>
      <c r="L208" s="267">
        <v>421.35</v>
      </c>
      <c r="M208" s="267">
        <v>51.724679999999999</v>
      </c>
    </row>
    <row r="209" spans="1:13">
      <c r="A209" s="300">
        <v>200</v>
      </c>
      <c r="B209" s="267" t="s">
        <v>563</v>
      </c>
      <c r="C209" s="267">
        <v>756.2</v>
      </c>
      <c r="D209" s="307">
        <v>762.06666666666661</v>
      </c>
      <c r="E209" s="307">
        <v>744.13333333333321</v>
      </c>
      <c r="F209" s="307">
        <v>732.06666666666661</v>
      </c>
      <c r="G209" s="307">
        <v>714.13333333333321</v>
      </c>
      <c r="H209" s="307">
        <v>774.13333333333321</v>
      </c>
      <c r="I209" s="307">
        <v>792.06666666666661</v>
      </c>
      <c r="J209" s="307">
        <v>804.13333333333321</v>
      </c>
      <c r="K209" s="267">
        <v>780</v>
      </c>
      <c r="L209" s="267">
        <v>750</v>
      </c>
      <c r="M209" s="267">
        <v>2.8930600000000002</v>
      </c>
    </row>
    <row r="210" spans="1:13">
      <c r="A210" s="300">
        <v>201</v>
      </c>
      <c r="B210" s="267" t="s">
        <v>284</v>
      </c>
      <c r="C210" s="267">
        <v>179.25</v>
      </c>
      <c r="D210" s="307">
        <v>179.86666666666667</v>
      </c>
      <c r="E210" s="307">
        <v>177.73333333333335</v>
      </c>
      <c r="F210" s="307">
        <v>176.21666666666667</v>
      </c>
      <c r="G210" s="307">
        <v>174.08333333333334</v>
      </c>
      <c r="H210" s="307">
        <v>181.38333333333335</v>
      </c>
      <c r="I210" s="307">
        <v>183.51666666666668</v>
      </c>
      <c r="J210" s="307">
        <v>185.03333333333336</v>
      </c>
      <c r="K210" s="267">
        <v>182</v>
      </c>
      <c r="L210" s="267">
        <v>178.35</v>
      </c>
      <c r="M210" s="267">
        <v>11.960459999999999</v>
      </c>
    </row>
    <row r="211" spans="1:13">
      <c r="A211" s="300">
        <v>202</v>
      </c>
      <c r="B211" s="267" t="s">
        <v>199</v>
      </c>
      <c r="C211" s="267">
        <v>760.35</v>
      </c>
      <c r="D211" s="307">
        <v>766.69999999999993</v>
      </c>
      <c r="E211" s="307">
        <v>750.54999999999984</v>
      </c>
      <c r="F211" s="307">
        <v>740.74999999999989</v>
      </c>
      <c r="G211" s="307">
        <v>724.5999999999998</v>
      </c>
      <c r="H211" s="307">
        <v>776.49999999999989</v>
      </c>
      <c r="I211" s="307">
        <v>792.65</v>
      </c>
      <c r="J211" s="307">
        <v>802.44999999999993</v>
      </c>
      <c r="K211" s="267">
        <v>782.85</v>
      </c>
      <c r="L211" s="267">
        <v>756.9</v>
      </c>
      <c r="M211" s="267">
        <v>19.270959999999999</v>
      </c>
    </row>
    <row r="212" spans="1:13">
      <c r="A212" s="300">
        <v>203</v>
      </c>
      <c r="B212" s="267" t="s">
        <v>569</v>
      </c>
      <c r="C212" s="267">
        <v>2149.5500000000002</v>
      </c>
      <c r="D212" s="307">
        <v>2133.7833333333333</v>
      </c>
      <c r="E212" s="307">
        <v>2102.8666666666668</v>
      </c>
      <c r="F212" s="307">
        <v>2056.1833333333334</v>
      </c>
      <c r="G212" s="307">
        <v>2025.2666666666669</v>
      </c>
      <c r="H212" s="307">
        <v>2180.4666666666667</v>
      </c>
      <c r="I212" s="307">
        <v>2211.3833333333337</v>
      </c>
      <c r="J212" s="307">
        <v>2258.0666666666666</v>
      </c>
      <c r="K212" s="267">
        <v>2164.6999999999998</v>
      </c>
      <c r="L212" s="267">
        <v>2087.1</v>
      </c>
      <c r="M212" s="267">
        <v>0.84123000000000003</v>
      </c>
    </row>
    <row r="213" spans="1:13">
      <c r="A213" s="300">
        <v>204</v>
      </c>
      <c r="B213" s="267" t="s">
        <v>200</v>
      </c>
      <c r="C213" s="267">
        <v>355.85</v>
      </c>
      <c r="D213" s="307">
        <v>353.08333333333331</v>
      </c>
      <c r="E213" s="307">
        <v>348.76666666666665</v>
      </c>
      <c r="F213" s="307">
        <v>341.68333333333334</v>
      </c>
      <c r="G213" s="307">
        <v>337.36666666666667</v>
      </c>
      <c r="H213" s="307">
        <v>360.16666666666663</v>
      </c>
      <c r="I213" s="307">
        <v>364.48333333333335</v>
      </c>
      <c r="J213" s="307">
        <v>371.56666666666661</v>
      </c>
      <c r="K213" s="267">
        <v>357.4</v>
      </c>
      <c r="L213" s="267">
        <v>346</v>
      </c>
      <c r="M213" s="267">
        <v>103.33347000000001</v>
      </c>
    </row>
    <row r="214" spans="1:13">
      <c r="A214" s="300">
        <v>205</v>
      </c>
      <c r="B214" s="267" t="s">
        <v>202</v>
      </c>
      <c r="C214" s="267">
        <v>187.2</v>
      </c>
      <c r="D214" s="307">
        <v>186.31666666666669</v>
      </c>
      <c r="E214" s="307">
        <v>184.63333333333338</v>
      </c>
      <c r="F214" s="307">
        <v>182.06666666666669</v>
      </c>
      <c r="G214" s="307">
        <v>180.38333333333338</v>
      </c>
      <c r="H214" s="307">
        <v>188.88333333333338</v>
      </c>
      <c r="I214" s="307">
        <v>190.56666666666672</v>
      </c>
      <c r="J214" s="307">
        <v>193.13333333333338</v>
      </c>
      <c r="K214" s="267">
        <v>188</v>
      </c>
      <c r="L214" s="267">
        <v>183.75</v>
      </c>
      <c r="M214" s="267">
        <v>104.09948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11" sqref="B11:M50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6"/>
      <c r="B1" s="59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3" t="s">
        <v>16</v>
      </c>
      <c r="B9" s="594" t="s">
        <v>18</v>
      </c>
      <c r="C9" s="592" t="s">
        <v>19</v>
      </c>
      <c r="D9" s="592" t="s">
        <v>20</v>
      </c>
      <c r="E9" s="592" t="s">
        <v>21</v>
      </c>
      <c r="F9" s="592"/>
      <c r="G9" s="592"/>
      <c r="H9" s="592" t="s">
        <v>22</v>
      </c>
      <c r="I9" s="592"/>
      <c r="J9" s="592"/>
      <c r="K9" s="273"/>
      <c r="L9" s="280"/>
      <c r="M9" s="281"/>
    </row>
    <row r="10" spans="1:15" ht="42.75" customHeight="1">
      <c r="A10" s="588"/>
      <c r="B10" s="590"/>
      <c r="C10" s="595" t="s">
        <v>23</v>
      </c>
      <c r="D10" s="59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22330.2</v>
      </c>
      <c r="D11" s="278">
        <v>22054.916666666668</v>
      </c>
      <c r="E11" s="278">
        <v>21688.833333333336</v>
      </c>
      <c r="F11" s="278">
        <v>21047.466666666667</v>
      </c>
      <c r="G11" s="278">
        <v>20681.383333333335</v>
      </c>
      <c r="H11" s="278">
        <v>22696.283333333336</v>
      </c>
      <c r="I11" s="278">
        <v>23062.366666666672</v>
      </c>
      <c r="J11" s="278">
        <v>23703.733333333337</v>
      </c>
      <c r="K11" s="276">
        <v>22421</v>
      </c>
      <c r="L11" s="276">
        <v>21413.55</v>
      </c>
      <c r="M11" s="276">
        <v>9.9229999999999999E-2</v>
      </c>
    </row>
    <row r="12" spans="1:15" ht="12" customHeight="1">
      <c r="A12" s="267">
        <v>2</v>
      </c>
      <c r="B12" s="276" t="s">
        <v>802</v>
      </c>
      <c r="C12" s="277">
        <v>1135.55</v>
      </c>
      <c r="D12" s="278">
        <v>1132.3333333333333</v>
      </c>
      <c r="E12" s="278">
        <v>1119.6666666666665</v>
      </c>
      <c r="F12" s="278">
        <v>1103.7833333333333</v>
      </c>
      <c r="G12" s="278">
        <v>1091.1166666666666</v>
      </c>
      <c r="H12" s="278">
        <v>1148.2166666666665</v>
      </c>
      <c r="I12" s="278">
        <v>1160.883333333333</v>
      </c>
      <c r="J12" s="278">
        <v>1176.7666666666664</v>
      </c>
      <c r="K12" s="276">
        <v>1145</v>
      </c>
      <c r="L12" s="276">
        <v>1116.45</v>
      </c>
      <c r="M12" s="276">
        <v>1.93753</v>
      </c>
    </row>
    <row r="13" spans="1:15" ht="12" customHeight="1">
      <c r="A13" s="267">
        <v>3</v>
      </c>
      <c r="B13" s="276" t="s">
        <v>294</v>
      </c>
      <c r="C13" s="277">
        <v>1527.4</v>
      </c>
      <c r="D13" s="278">
        <v>1543.8500000000001</v>
      </c>
      <c r="E13" s="278">
        <v>1477.7000000000003</v>
      </c>
      <c r="F13" s="278">
        <v>1428.0000000000002</v>
      </c>
      <c r="G13" s="278">
        <v>1361.8500000000004</v>
      </c>
      <c r="H13" s="278">
        <v>1593.5500000000002</v>
      </c>
      <c r="I13" s="278">
        <v>1659.7000000000003</v>
      </c>
      <c r="J13" s="278">
        <v>1709.4</v>
      </c>
      <c r="K13" s="276">
        <v>1610</v>
      </c>
      <c r="L13" s="276">
        <v>1494.15</v>
      </c>
      <c r="M13" s="276">
        <v>4.1421299999999999</v>
      </c>
    </row>
    <row r="14" spans="1:15" ht="12" customHeight="1">
      <c r="A14" s="267">
        <v>4</v>
      </c>
      <c r="B14" s="276" t="s">
        <v>3119</v>
      </c>
      <c r="C14" s="277">
        <v>1072.75</v>
      </c>
      <c r="D14" s="278">
        <v>1095.25</v>
      </c>
      <c r="E14" s="278">
        <v>1027.5</v>
      </c>
      <c r="F14" s="278">
        <v>982.25</v>
      </c>
      <c r="G14" s="278">
        <v>914.5</v>
      </c>
      <c r="H14" s="278">
        <v>1140.5</v>
      </c>
      <c r="I14" s="278">
        <v>1208.25</v>
      </c>
      <c r="J14" s="278">
        <v>1253.5</v>
      </c>
      <c r="K14" s="276">
        <v>1163</v>
      </c>
      <c r="L14" s="276">
        <v>1050</v>
      </c>
      <c r="M14" s="276">
        <v>1.7690300000000001</v>
      </c>
    </row>
    <row r="15" spans="1:15" ht="12" customHeight="1">
      <c r="A15" s="267">
        <v>5</v>
      </c>
      <c r="B15" s="276" t="s">
        <v>295</v>
      </c>
      <c r="C15" s="277">
        <v>15197.6</v>
      </c>
      <c r="D15" s="278">
        <v>15272.416666666666</v>
      </c>
      <c r="E15" s="278">
        <v>15094.833333333332</v>
      </c>
      <c r="F15" s="278">
        <v>14992.066666666666</v>
      </c>
      <c r="G15" s="278">
        <v>14814.483333333332</v>
      </c>
      <c r="H15" s="278">
        <v>15375.183333333332</v>
      </c>
      <c r="I15" s="278">
        <v>15552.766666666665</v>
      </c>
      <c r="J15" s="278">
        <v>15655.533333333333</v>
      </c>
      <c r="K15" s="276">
        <v>15450</v>
      </c>
      <c r="L15" s="276">
        <v>15169.65</v>
      </c>
      <c r="M15" s="276">
        <v>0.19703000000000001</v>
      </c>
    </row>
    <row r="16" spans="1:15" ht="12" customHeight="1">
      <c r="A16" s="267">
        <v>6</v>
      </c>
      <c r="B16" s="276" t="s">
        <v>227</v>
      </c>
      <c r="C16" s="277">
        <v>84.05</v>
      </c>
      <c r="D16" s="278">
        <v>84.466666666666654</v>
      </c>
      <c r="E16" s="278">
        <v>81.633333333333312</v>
      </c>
      <c r="F16" s="278">
        <v>79.216666666666654</v>
      </c>
      <c r="G16" s="278">
        <v>76.383333333333312</v>
      </c>
      <c r="H16" s="278">
        <v>86.883333333333312</v>
      </c>
      <c r="I16" s="278">
        <v>89.716666666666654</v>
      </c>
      <c r="J16" s="278">
        <v>92.133333333333312</v>
      </c>
      <c r="K16" s="276">
        <v>87.3</v>
      </c>
      <c r="L16" s="276">
        <v>82.05</v>
      </c>
      <c r="M16" s="276">
        <v>51.534970000000001</v>
      </c>
    </row>
    <row r="17" spans="1:13" ht="12" customHeight="1">
      <c r="A17" s="267">
        <v>7</v>
      </c>
      <c r="B17" s="276" t="s">
        <v>228</v>
      </c>
      <c r="C17" s="277">
        <v>156.9</v>
      </c>
      <c r="D17" s="278">
        <v>157.9</v>
      </c>
      <c r="E17" s="278">
        <v>155.4</v>
      </c>
      <c r="F17" s="278">
        <v>153.9</v>
      </c>
      <c r="G17" s="278">
        <v>151.4</v>
      </c>
      <c r="H17" s="278">
        <v>159.4</v>
      </c>
      <c r="I17" s="278">
        <v>161.9</v>
      </c>
      <c r="J17" s="278">
        <v>163.4</v>
      </c>
      <c r="K17" s="276">
        <v>160.4</v>
      </c>
      <c r="L17" s="276">
        <v>156.4</v>
      </c>
      <c r="M17" s="276">
        <v>10.22634</v>
      </c>
    </row>
    <row r="18" spans="1:13" ht="12" customHeight="1">
      <c r="A18" s="267">
        <v>8</v>
      </c>
      <c r="B18" s="276" t="s">
        <v>38</v>
      </c>
      <c r="C18" s="277">
        <v>1725.55</v>
      </c>
      <c r="D18" s="278">
        <v>1726.5166666666667</v>
      </c>
      <c r="E18" s="278">
        <v>1696.0333333333333</v>
      </c>
      <c r="F18" s="278">
        <v>1666.5166666666667</v>
      </c>
      <c r="G18" s="278">
        <v>1636.0333333333333</v>
      </c>
      <c r="H18" s="278">
        <v>1756.0333333333333</v>
      </c>
      <c r="I18" s="278">
        <v>1786.5166666666664</v>
      </c>
      <c r="J18" s="278">
        <v>1816.0333333333333</v>
      </c>
      <c r="K18" s="276">
        <v>1757</v>
      </c>
      <c r="L18" s="276">
        <v>1697</v>
      </c>
      <c r="M18" s="276">
        <v>26.547170000000001</v>
      </c>
    </row>
    <row r="19" spans="1:13" ht="12" customHeight="1">
      <c r="A19" s="267">
        <v>9</v>
      </c>
      <c r="B19" s="276" t="s">
        <v>296</v>
      </c>
      <c r="C19" s="277">
        <v>344.65</v>
      </c>
      <c r="D19" s="278">
        <v>350.45</v>
      </c>
      <c r="E19" s="278">
        <v>335.15</v>
      </c>
      <c r="F19" s="278">
        <v>325.64999999999998</v>
      </c>
      <c r="G19" s="278">
        <v>310.34999999999997</v>
      </c>
      <c r="H19" s="278">
        <v>359.95</v>
      </c>
      <c r="I19" s="278">
        <v>375.25000000000006</v>
      </c>
      <c r="J19" s="278">
        <v>384.75</v>
      </c>
      <c r="K19" s="276">
        <v>365.75</v>
      </c>
      <c r="L19" s="276">
        <v>340.95</v>
      </c>
      <c r="M19" s="276">
        <v>48.842179999999999</v>
      </c>
    </row>
    <row r="20" spans="1:13" ht="12" customHeight="1">
      <c r="A20" s="267">
        <v>10</v>
      </c>
      <c r="B20" s="276" t="s">
        <v>297</v>
      </c>
      <c r="C20" s="277">
        <v>1180.3</v>
      </c>
      <c r="D20" s="278">
        <v>1173.8833333333334</v>
      </c>
      <c r="E20" s="278">
        <v>1156.5166666666669</v>
      </c>
      <c r="F20" s="278">
        <v>1132.7333333333333</v>
      </c>
      <c r="G20" s="278">
        <v>1115.3666666666668</v>
      </c>
      <c r="H20" s="278">
        <v>1197.666666666667</v>
      </c>
      <c r="I20" s="278">
        <v>1215.0333333333333</v>
      </c>
      <c r="J20" s="278">
        <v>1238.8166666666671</v>
      </c>
      <c r="K20" s="276">
        <v>1191.25</v>
      </c>
      <c r="L20" s="276">
        <v>1150.0999999999999</v>
      </c>
      <c r="M20" s="276">
        <v>38.636850000000003</v>
      </c>
    </row>
    <row r="21" spans="1:13" ht="12" customHeight="1">
      <c r="A21" s="267">
        <v>11</v>
      </c>
      <c r="B21" s="276" t="s">
        <v>41</v>
      </c>
      <c r="C21" s="277">
        <v>375.15</v>
      </c>
      <c r="D21" s="278">
        <v>374.93333333333334</v>
      </c>
      <c r="E21" s="278">
        <v>370.51666666666665</v>
      </c>
      <c r="F21" s="278">
        <v>365.88333333333333</v>
      </c>
      <c r="G21" s="278">
        <v>361.46666666666664</v>
      </c>
      <c r="H21" s="278">
        <v>379.56666666666666</v>
      </c>
      <c r="I21" s="278">
        <v>383.98333333333329</v>
      </c>
      <c r="J21" s="278">
        <v>388.61666666666667</v>
      </c>
      <c r="K21" s="276">
        <v>379.35</v>
      </c>
      <c r="L21" s="276">
        <v>370.3</v>
      </c>
      <c r="M21" s="276">
        <v>40.654240000000001</v>
      </c>
    </row>
    <row r="22" spans="1:13" ht="12" customHeight="1">
      <c r="A22" s="267">
        <v>12</v>
      </c>
      <c r="B22" s="276" t="s">
        <v>43</v>
      </c>
      <c r="C22" s="277">
        <v>38.4</v>
      </c>
      <c r="D22" s="278">
        <v>38.5</v>
      </c>
      <c r="E22" s="278">
        <v>38</v>
      </c>
      <c r="F22" s="278">
        <v>37.6</v>
      </c>
      <c r="G22" s="278">
        <v>37.1</v>
      </c>
      <c r="H22" s="278">
        <v>38.9</v>
      </c>
      <c r="I22" s="278">
        <v>39.4</v>
      </c>
      <c r="J22" s="278">
        <v>39.799999999999997</v>
      </c>
      <c r="K22" s="276">
        <v>39</v>
      </c>
      <c r="L22" s="276">
        <v>38.1</v>
      </c>
      <c r="M22" s="276">
        <v>38.488259999999997</v>
      </c>
    </row>
    <row r="23" spans="1:13">
      <c r="A23" s="267">
        <v>13</v>
      </c>
      <c r="B23" s="276" t="s">
        <v>298</v>
      </c>
      <c r="C23" s="277">
        <v>379.65</v>
      </c>
      <c r="D23" s="278">
        <v>381.41666666666669</v>
      </c>
      <c r="E23" s="278">
        <v>373.23333333333335</v>
      </c>
      <c r="F23" s="278">
        <v>366.81666666666666</v>
      </c>
      <c r="G23" s="278">
        <v>358.63333333333333</v>
      </c>
      <c r="H23" s="278">
        <v>387.83333333333337</v>
      </c>
      <c r="I23" s="278">
        <v>396.01666666666665</v>
      </c>
      <c r="J23" s="278">
        <v>402.43333333333339</v>
      </c>
      <c r="K23" s="276">
        <v>389.6</v>
      </c>
      <c r="L23" s="276">
        <v>375</v>
      </c>
      <c r="M23" s="276">
        <v>8.0650399999999998</v>
      </c>
    </row>
    <row r="24" spans="1:13">
      <c r="A24" s="267">
        <v>14</v>
      </c>
      <c r="B24" s="276" t="s">
        <v>299</v>
      </c>
      <c r="C24" s="277">
        <v>337.3</v>
      </c>
      <c r="D24" s="278">
        <v>337.26666666666665</v>
      </c>
      <c r="E24" s="278">
        <v>332.0333333333333</v>
      </c>
      <c r="F24" s="278">
        <v>326.76666666666665</v>
      </c>
      <c r="G24" s="278">
        <v>321.5333333333333</v>
      </c>
      <c r="H24" s="278">
        <v>342.5333333333333</v>
      </c>
      <c r="I24" s="278">
        <v>347.76666666666665</v>
      </c>
      <c r="J24" s="278">
        <v>353.0333333333333</v>
      </c>
      <c r="K24" s="276">
        <v>342.5</v>
      </c>
      <c r="L24" s="276">
        <v>332</v>
      </c>
      <c r="M24" s="276">
        <v>1.7068099999999999</v>
      </c>
    </row>
    <row r="25" spans="1:13">
      <c r="A25" s="267">
        <v>15</v>
      </c>
      <c r="B25" s="276" t="s">
        <v>300</v>
      </c>
      <c r="C25" s="277">
        <v>223</v>
      </c>
      <c r="D25" s="278">
        <v>223.08333333333334</v>
      </c>
      <c r="E25" s="278">
        <v>218.16666666666669</v>
      </c>
      <c r="F25" s="278">
        <v>213.33333333333334</v>
      </c>
      <c r="G25" s="278">
        <v>208.41666666666669</v>
      </c>
      <c r="H25" s="278">
        <v>227.91666666666669</v>
      </c>
      <c r="I25" s="278">
        <v>232.83333333333337</v>
      </c>
      <c r="J25" s="278">
        <v>237.66666666666669</v>
      </c>
      <c r="K25" s="276">
        <v>228</v>
      </c>
      <c r="L25" s="276">
        <v>218.25</v>
      </c>
      <c r="M25" s="276">
        <v>2.5825200000000001</v>
      </c>
    </row>
    <row r="26" spans="1:13">
      <c r="A26" s="267">
        <v>16</v>
      </c>
      <c r="B26" s="276" t="s">
        <v>832</v>
      </c>
      <c r="C26" s="277">
        <v>3303.3</v>
      </c>
      <c r="D26" s="278">
        <v>3282.2000000000003</v>
      </c>
      <c r="E26" s="278">
        <v>3261.1000000000004</v>
      </c>
      <c r="F26" s="278">
        <v>3218.9</v>
      </c>
      <c r="G26" s="278">
        <v>3197.8</v>
      </c>
      <c r="H26" s="278">
        <v>3324.4000000000005</v>
      </c>
      <c r="I26" s="278">
        <v>3345.5</v>
      </c>
      <c r="J26" s="278">
        <v>3387.7000000000007</v>
      </c>
      <c r="K26" s="276">
        <v>3303.3</v>
      </c>
      <c r="L26" s="276">
        <v>3240</v>
      </c>
      <c r="M26" s="276">
        <v>1.92022</v>
      </c>
    </row>
    <row r="27" spans="1:13">
      <c r="A27" s="267">
        <v>17</v>
      </c>
      <c r="B27" s="276" t="s">
        <v>292</v>
      </c>
      <c r="C27" s="277">
        <v>1838.3</v>
      </c>
      <c r="D27" s="278">
        <v>1822.8500000000001</v>
      </c>
      <c r="E27" s="278">
        <v>1800.7000000000003</v>
      </c>
      <c r="F27" s="278">
        <v>1763.1000000000001</v>
      </c>
      <c r="G27" s="278">
        <v>1740.9500000000003</v>
      </c>
      <c r="H27" s="278">
        <v>1860.4500000000003</v>
      </c>
      <c r="I27" s="278">
        <v>1882.6000000000004</v>
      </c>
      <c r="J27" s="278">
        <v>1920.2000000000003</v>
      </c>
      <c r="K27" s="276">
        <v>1845</v>
      </c>
      <c r="L27" s="276">
        <v>1785.25</v>
      </c>
      <c r="M27" s="276">
        <v>0.16508999999999999</v>
      </c>
    </row>
    <row r="28" spans="1:13">
      <c r="A28" s="267">
        <v>18</v>
      </c>
      <c r="B28" s="276" t="s">
        <v>229</v>
      </c>
      <c r="C28" s="277">
        <v>1527.25</v>
      </c>
      <c r="D28" s="278">
        <v>1531.8500000000001</v>
      </c>
      <c r="E28" s="278">
        <v>1520.4000000000003</v>
      </c>
      <c r="F28" s="278">
        <v>1513.5500000000002</v>
      </c>
      <c r="G28" s="278">
        <v>1502.1000000000004</v>
      </c>
      <c r="H28" s="278">
        <v>1538.7000000000003</v>
      </c>
      <c r="I28" s="278">
        <v>1550.15</v>
      </c>
      <c r="J28" s="278">
        <v>1557.0000000000002</v>
      </c>
      <c r="K28" s="276">
        <v>1543.3</v>
      </c>
      <c r="L28" s="276">
        <v>1525</v>
      </c>
      <c r="M28" s="276">
        <v>1.36907</v>
      </c>
    </row>
    <row r="29" spans="1:13">
      <c r="A29" s="267">
        <v>19</v>
      </c>
      <c r="B29" s="276" t="s">
        <v>301</v>
      </c>
      <c r="C29" s="277">
        <v>2111.0500000000002</v>
      </c>
      <c r="D29" s="278">
        <v>2099.1666666666665</v>
      </c>
      <c r="E29" s="278">
        <v>2054.333333333333</v>
      </c>
      <c r="F29" s="278">
        <v>1997.6166666666666</v>
      </c>
      <c r="G29" s="278">
        <v>1952.7833333333331</v>
      </c>
      <c r="H29" s="278">
        <v>2155.8833333333332</v>
      </c>
      <c r="I29" s="278">
        <v>2200.7166666666662</v>
      </c>
      <c r="J29" s="278">
        <v>2257.4333333333329</v>
      </c>
      <c r="K29" s="276">
        <v>2144</v>
      </c>
      <c r="L29" s="276">
        <v>2042.45</v>
      </c>
      <c r="M29" s="276">
        <v>0.11686000000000001</v>
      </c>
    </row>
    <row r="30" spans="1:13">
      <c r="A30" s="267">
        <v>20</v>
      </c>
      <c r="B30" s="276" t="s">
        <v>230</v>
      </c>
      <c r="C30" s="277">
        <v>2760.5</v>
      </c>
      <c r="D30" s="278">
        <v>2738.5333333333333</v>
      </c>
      <c r="E30" s="278">
        <v>2702.0666666666666</v>
      </c>
      <c r="F30" s="278">
        <v>2643.6333333333332</v>
      </c>
      <c r="G30" s="278">
        <v>2607.1666666666665</v>
      </c>
      <c r="H30" s="278">
        <v>2796.9666666666667</v>
      </c>
      <c r="I30" s="278">
        <v>2833.4333333333329</v>
      </c>
      <c r="J30" s="278">
        <v>2891.8666666666668</v>
      </c>
      <c r="K30" s="276">
        <v>2775</v>
      </c>
      <c r="L30" s="276">
        <v>2680.1</v>
      </c>
      <c r="M30" s="276">
        <v>1.9972700000000001</v>
      </c>
    </row>
    <row r="31" spans="1:13">
      <c r="A31" s="267">
        <v>21</v>
      </c>
      <c r="B31" s="276" t="s">
        <v>870</v>
      </c>
      <c r="C31" s="277">
        <v>3746.6</v>
      </c>
      <c r="D31" s="278">
        <v>3657.4</v>
      </c>
      <c r="E31" s="278">
        <v>3525.25</v>
      </c>
      <c r="F31" s="278">
        <v>3303.9</v>
      </c>
      <c r="G31" s="278">
        <v>3171.75</v>
      </c>
      <c r="H31" s="278">
        <v>3878.75</v>
      </c>
      <c r="I31" s="278">
        <v>4010.9000000000005</v>
      </c>
      <c r="J31" s="278">
        <v>4232.25</v>
      </c>
      <c r="K31" s="276">
        <v>3789.55</v>
      </c>
      <c r="L31" s="276">
        <v>3436.05</v>
      </c>
      <c r="M31" s="276">
        <v>1.6545799999999999</v>
      </c>
    </row>
    <row r="32" spans="1:13">
      <c r="A32" s="267">
        <v>22</v>
      </c>
      <c r="B32" s="276" t="s">
        <v>303</v>
      </c>
      <c r="C32" s="277">
        <v>122.8</v>
      </c>
      <c r="D32" s="278">
        <v>123.28333333333335</v>
      </c>
      <c r="E32" s="278">
        <v>121.86666666666669</v>
      </c>
      <c r="F32" s="278">
        <v>120.93333333333334</v>
      </c>
      <c r="G32" s="278">
        <v>119.51666666666668</v>
      </c>
      <c r="H32" s="278">
        <v>124.2166666666667</v>
      </c>
      <c r="I32" s="278">
        <v>125.63333333333335</v>
      </c>
      <c r="J32" s="278">
        <v>126.56666666666671</v>
      </c>
      <c r="K32" s="276">
        <v>124.7</v>
      </c>
      <c r="L32" s="276">
        <v>122.35</v>
      </c>
      <c r="M32" s="276">
        <v>1.2115</v>
      </c>
    </row>
    <row r="33" spans="1:13">
      <c r="A33" s="267">
        <v>23</v>
      </c>
      <c r="B33" s="276" t="s">
        <v>45</v>
      </c>
      <c r="C33" s="277">
        <v>874.4</v>
      </c>
      <c r="D33" s="278">
        <v>872.13333333333333</v>
      </c>
      <c r="E33" s="278">
        <v>865.26666666666665</v>
      </c>
      <c r="F33" s="278">
        <v>856.13333333333333</v>
      </c>
      <c r="G33" s="278">
        <v>849.26666666666665</v>
      </c>
      <c r="H33" s="278">
        <v>881.26666666666665</v>
      </c>
      <c r="I33" s="278">
        <v>888.13333333333321</v>
      </c>
      <c r="J33" s="278">
        <v>897.26666666666665</v>
      </c>
      <c r="K33" s="276">
        <v>879</v>
      </c>
      <c r="L33" s="276">
        <v>863</v>
      </c>
      <c r="M33" s="276">
        <v>10.58661</v>
      </c>
    </row>
    <row r="34" spans="1:13">
      <c r="A34" s="267">
        <v>24</v>
      </c>
      <c r="B34" s="276" t="s">
        <v>304</v>
      </c>
      <c r="C34" s="277">
        <v>2230.25</v>
      </c>
      <c r="D34" s="278">
        <v>2215.4166666666665</v>
      </c>
      <c r="E34" s="278">
        <v>2190.833333333333</v>
      </c>
      <c r="F34" s="278">
        <v>2151.4166666666665</v>
      </c>
      <c r="G34" s="278">
        <v>2126.833333333333</v>
      </c>
      <c r="H34" s="278">
        <v>2254.833333333333</v>
      </c>
      <c r="I34" s="278">
        <v>2279.4166666666661</v>
      </c>
      <c r="J34" s="278">
        <v>2318.833333333333</v>
      </c>
      <c r="K34" s="276">
        <v>2240</v>
      </c>
      <c r="L34" s="276">
        <v>2176</v>
      </c>
      <c r="M34" s="276">
        <v>2.00386</v>
      </c>
    </row>
    <row r="35" spans="1:13">
      <c r="A35" s="267">
        <v>25</v>
      </c>
      <c r="B35" s="276" t="s">
        <v>46</v>
      </c>
      <c r="C35" s="277">
        <v>258.14999999999998</v>
      </c>
      <c r="D35" s="278">
        <v>259.38333333333333</v>
      </c>
      <c r="E35" s="278">
        <v>256.26666666666665</v>
      </c>
      <c r="F35" s="278">
        <v>254.38333333333333</v>
      </c>
      <c r="G35" s="278">
        <v>251.26666666666665</v>
      </c>
      <c r="H35" s="278">
        <v>261.26666666666665</v>
      </c>
      <c r="I35" s="278">
        <v>264.38333333333333</v>
      </c>
      <c r="J35" s="278">
        <v>266.26666666666665</v>
      </c>
      <c r="K35" s="276">
        <v>262.5</v>
      </c>
      <c r="L35" s="276">
        <v>257.5</v>
      </c>
      <c r="M35" s="276">
        <v>67.276979999999995</v>
      </c>
    </row>
    <row r="36" spans="1:13">
      <c r="A36" s="267">
        <v>26</v>
      </c>
      <c r="B36" s="276" t="s">
        <v>293</v>
      </c>
      <c r="C36" s="277">
        <v>3247.45</v>
      </c>
      <c r="D36" s="278">
        <v>3238.1833333333329</v>
      </c>
      <c r="E36" s="278">
        <v>3206.3666666666659</v>
      </c>
      <c r="F36" s="278">
        <v>3165.2833333333328</v>
      </c>
      <c r="G36" s="278">
        <v>3133.4666666666658</v>
      </c>
      <c r="H36" s="278">
        <v>3279.266666666666</v>
      </c>
      <c r="I36" s="278">
        <v>3311.0833333333326</v>
      </c>
      <c r="J36" s="278">
        <v>3352.1666666666661</v>
      </c>
      <c r="K36" s="276">
        <v>3270</v>
      </c>
      <c r="L36" s="276">
        <v>3197.1</v>
      </c>
      <c r="M36" s="276">
        <v>0.84570000000000001</v>
      </c>
    </row>
    <row r="37" spans="1:13">
      <c r="A37" s="267">
        <v>27</v>
      </c>
      <c r="B37" s="276" t="s">
        <v>302</v>
      </c>
      <c r="C37" s="277">
        <v>993.2</v>
      </c>
      <c r="D37" s="278">
        <v>987.23333333333323</v>
      </c>
      <c r="E37" s="278">
        <v>974.46666666666647</v>
      </c>
      <c r="F37" s="278">
        <v>955.73333333333323</v>
      </c>
      <c r="G37" s="278">
        <v>942.96666666666647</v>
      </c>
      <c r="H37" s="278">
        <v>1005.9666666666665</v>
      </c>
      <c r="I37" s="278">
        <v>1018.7333333333331</v>
      </c>
      <c r="J37" s="278">
        <v>1037.4666666666665</v>
      </c>
      <c r="K37" s="276">
        <v>1000</v>
      </c>
      <c r="L37" s="276">
        <v>968.5</v>
      </c>
      <c r="M37" s="276">
        <v>2.7153100000000001</v>
      </c>
    </row>
    <row r="38" spans="1:13">
      <c r="A38" s="267">
        <v>28</v>
      </c>
      <c r="B38" s="276" t="s">
        <v>47</v>
      </c>
      <c r="C38" s="277">
        <v>2375.35</v>
      </c>
      <c r="D38" s="278">
        <v>2368.9</v>
      </c>
      <c r="E38" s="278">
        <v>2334.9500000000003</v>
      </c>
      <c r="F38" s="278">
        <v>2294.5500000000002</v>
      </c>
      <c r="G38" s="278">
        <v>2260.6000000000004</v>
      </c>
      <c r="H38" s="278">
        <v>2409.3000000000002</v>
      </c>
      <c r="I38" s="278">
        <v>2443.25</v>
      </c>
      <c r="J38" s="278">
        <v>2483.65</v>
      </c>
      <c r="K38" s="276">
        <v>2402.85</v>
      </c>
      <c r="L38" s="276">
        <v>2328.5</v>
      </c>
      <c r="M38" s="276">
        <v>16.931260000000002</v>
      </c>
    </row>
    <row r="39" spans="1:13">
      <c r="A39" s="267">
        <v>29</v>
      </c>
      <c r="B39" s="276" t="s">
        <v>48</v>
      </c>
      <c r="C39" s="277">
        <v>174</v>
      </c>
      <c r="D39" s="278">
        <v>175.1</v>
      </c>
      <c r="E39" s="278">
        <v>172.14999999999998</v>
      </c>
      <c r="F39" s="278">
        <v>170.29999999999998</v>
      </c>
      <c r="G39" s="278">
        <v>167.34999999999997</v>
      </c>
      <c r="H39" s="278">
        <v>176.95</v>
      </c>
      <c r="I39" s="278">
        <v>179.89999999999998</v>
      </c>
      <c r="J39" s="278">
        <v>181.75</v>
      </c>
      <c r="K39" s="276">
        <v>178.05</v>
      </c>
      <c r="L39" s="276">
        <v>173.25</v>
      </c>
      <c r="M39" s="276">
        <v>78.656390000000002</v>
      </c>
    </row>
    <row r="40" spans="1:13">
      <c r="A40" s="267">
        <v>30</v>
      </c>
      <c r="B40" s="276" t="s">
        <v>305</v>
      </c>
      <c r="C40" s="277">
        <v>134.75</v>
      </c>
      <c r="D40" s="278">
        <v>135.95000000000002</v>
      </c>
      <c r="E40" s="278">
        <v>132.90000000000003</v>
      </c>
      <c r="F40" s="278">
        <v>131.05000000000001</v>
      </c>
      <c r="G40" s="278">
        <v>128.00000000000003</v>
      </c>
      <c r="H40" s="278">
        <v>137.80000000000004</v>
      </c>
      <c r="I40" s="278">
        <v>140.85000000000005</v>
      </c>
      <c r="J40" s="278">
        <v>142.70000000000005</v>
      </c>
      <c r="K40" s="276">
        <v>139</v>
      </c>
      <c r="L40" s="276">
        <v>134.1</v>
      </c>
      <c r="M40" s="276">
        <v>1.9828399999999999</v>
      </c>
    </row>
    <row r="41" spans="1:13">
      <c r="A41" s="267">
        <v>31</v>
      </c>
      <c r="B41" s="276" t="s">
        <v>937</v>
      </c>
      <c r="C41" s="277">
        <v>241.45</v>
      </c>
      <c r="D41" s="278">
        <v>241.35</v>
      </c>
      <c r="E41" s="278">
        <v>239.14999999999998</v>
      </c>
      <c r="F41" s="278">
        <v>236.85</v>
      </c>
      <c r="G41" s="278">
        <v>234.64999999999998</v>
      </c>
      <c r="H41" s="278">
        <v>243.64999999999998</v>
      </c>
      <c r="I41" s="278">
        <v>245.84999999999997</v>
      </c>
      <c r="J41" s="278">
        <v>248.14999999999998</v>
      </c>
      <c r="K41" s="276">
        <v>243.55</v>
      </c>
      <c r="L41" s="276">
        <v>239.05</v>
      </c>
      <c r="M41" s="276">
        <v>0.43307000000000001</v>
      </c>
    </row>
    <row r="42" spans="1:13">
      <c r="A42" s="267">
        <v>32</v>
      </c>
      <c r="B42" s="276" t="s">
        <v>306</v>
      </c>
      <c r="C42" s="277">
        <v>73.599999999999994</v>
      </c>
      <c r="D42" s="278">
        <v>73.566666666666677</v>
      </c>
      <c r="E42" s="278">
        <v>72.183333333333351</v>
      </c>
      <c r="F42" s="278">
        <v>70.76666666666668</v>
      </c>
      <c r="G42" s="278">
        <v>69.383333333333354</v>
      </c>
      <c r="H42" s="278">
        <v>74.983333333333348</v>
      </c>
      <c r="I42" s="278">
        <v>76.366666666666674</v>
      </c>
      <c r="J42" s="278">
        <v>77.783333333333346</v>
      </c>
      <c r="K42" s="276">
        <v>74.95</v>
      </c>
      <c r="L42" s="276">
        <v>72.150000000000006</v>
      </c>
      <c r="M42" s="276">
        <v>13.134930000000001</v>
      </c>
    </row>
    <row r="43" spans="1:13">
      <c r="A43" s="267">
        <v>33</v>
      </c>
      <c r="B43" s="276" t="s">
        <v>49</v>
      </c>
      <c r="C43" s="277">
        <v>91.25</v>
      </c>
      <c r="D43" s="278">
        <v>91.166666666666671</v>
      </c>
      <c r="E43" s="278">
        <v>89.88333333333334</v>
      </c>
      <c r="F43" s="278">
        <v>88.516666666666666</v>
      </c>
      <c r="G43" s="278">
        <v>87.233333333333334</v>
      </c>
      <c r="H43" s="278">
        <v>92.533333333333346</v>
      </c>
      <c r="I43" s="278">
        <v>93.816666666666677</v>
      </c>
      <c r="J43" s="278">
        <v>95.183333333333351</v>
      </c>
      <c r="K43" s="276">
        <v>92.45</v>
      </c>
      <c r="L43" s="276">
        <v>89.8</v>
      </c>
      <c r="M43" s="276">
        <v>348.56234999999998</v>
      </c>
    </row>
    <row r="44" spans="1:13">
      <c r="A44" s="267">
        <v>34</v>
      </c>
      <c r="B44" s="276" t="s">
        <v>51</v>
      </c>
      <c r="C44" s="277">
        <v>2186.25</v>
      </c>
      <c r="D44" s="278">
        <v>2174</v>
      </c>
      <c r="E44" s="278">
        <v>2151.0500000000002</v>
      </c>
      <c r="F44" s="278">
        <v>2115.8500000000004</v>
      </c>
      <c r="G44" s="278">
        <v>2092.9000000000005</v>
      </c>
      <c r="H44" s="278">
        <v>2209.1999999999998</v>
      </c>
      <c r="I44" s="278">
        <v>2232.1499999999996</v>
      </c>
      <c r="J44" s="278">
        <v>2267.3499999999995</v>
      </c>
      <c r="K44" s="276">
        <v>2196.9499999999998</v>
      </c>
      <c r="L44" s="276">
        <v>2138.8000000000002</v>
      </c>
      <c r="M44" s="276">
        <v>40.026090000000003</v>
      </c>
    </row>
    <row r="45" spans="1:13">
      <c r="A45" s="267">
        <v>35</v>
      </c>
      <c r="B45" s="276" t="s">
        <v>307</v>
      </c>
      <c r="C45" s="277">
        <v>166.3</v>
      </c>
      <c r="D45" s="278">
        <v>167.31666666666669</v>
      </c>
      <c r="E45" s="278">
        <v>162.98333333333338</v>
      </c>
      <c r="F45" s="278">
        <v>159.66666666666669</v>
      </c>
      <c r="G45" s="278">
        <v>155.33333333333337</v>
      </c>
      <c r="H45" s="278">
        <v>170.63333333333338</v>
      </c>
      <c r="I45" s="278">
        <v>174.9666666666667</v>
      </c>
      <c r="J45" s="278">
        <v>178.28333333333339</v>
      </c>
      <c r="K45" s="276">
        <v>171.65</v>
      </c>
      <c r="L45" s="276">
        <v>164</v>
      </c>
      <c r="M45" s="276">
        <v>3.4867900000000001</v>
      </c>
    </row>
    <row r="46" spans="1:13">
      <c r="A46" s="267">
        <v>36</v>
      </c>
      <c r="B46" s="276" t="s">
        <v>309</v>
      </c>
      <c r="C46" s="277">
        <v>1400.4</v>
      </c>
      <c r="D46" s="278">
        <v>1398.8</v>
      </c>
      <c r="E46" s="278">
        <v>1372.6</v>
      </c>
      <c r="F46" s="278">
        <v>1344.8</v>
      </c>
      <c r="G46" s="278">
        <v>1318.6</v>
      </c>
      <c r="H46" s="278">
        <v>1426.6</v>
      </c>
      <c r="I46" s="278">
        <v>1452.8000000000002</v>
      </c>
      <c r="J46" s="278">
        <v>1480.6</v>
      </c>
      <c r="K46" s="276">
        <v>1425</v>
      </c>
      <c r="L46" s="276">
        <v>1371</v>
      </c>
      <c r="M46" s="276">
        <v>0.95709</v>
      </c>
    </row>
    <row r="47" spans="1:13">
      <c r="A47" s="267">
        <v>37</v>
      </c>
      <c r="B47" s="276" t="s">
        <v>308</v>
      </c>
      <c r="C47" s="277">
        <v>4451.6000000000004</v>
      </c>
      <c r="D47" s="278">
        <v>4472.5333333333338</v>
      </c>
      <c r="E47" s="278">
        <v>4384.0666666666675</v>
      </c>
      <c r="F47" s="278">
        <v>4316.5333333333338</v>
      </c>
      <c r="G47" s="278">
        <v>4228.0666666666675</v>
      </c>
      <c r="H47" s="278">
        <v>4540.0666666666675</v>
      </c>
      <c r="I47" s="278">
        <v>4628.5333333333328</v>
      </c>
      <c r="J47" s="278">
        <v>4696.0666666666675</v>
      </c>
      <c r="K47" s="276">
        <v>4561</v>
      </c>
      <c r="L47" s="276">
        <v>4405</v>
      </c>
      <c r="M47" s="276">
        <v>1.72824</v>
      </c>
    </row>
    <row r="48" spans="1:13">
      <c r="A48" s="267">
        <v>38</v>
      </c>
      <c r="B48" s="276" t="s">
        <v>310</v>
      </c>
      <c r="C48" s="277">
        <v>6394.5</v>
      </c>
      <c r="D48" s="278">
        <v>6450.833333333333</v>
      </c>
      <c r="E48" s="278">
        <v>6306.7166666666662</v>
      </c>
      <c r="F48" s="278">
        <v>6218.9333333333334</v>
      </c>
      <c r="G48" s="278">
        <v>6074.8166666666666</v>
      </c>
      <c r="H48" s="278">
        <v>6538.6166666666659</v>
      </c>
      <c r="I48" s="278">
        <v>6682.7333333333327</v>
      </c>
      <c r="J48" s="278">
        <v>6770.5166666666655</v>
      </c>
      <c r="K48" s="276">
        <v>6594.95</v>
      </c>
      <c r="L48" s="276">
        <v>6363.05</v>
      </c>
      <c r="M48" s="276">
        <v>0.16245999999999999</v>
      </c>
    </row>
    <row r="49" spans="1:13">
      <c r="A49" s="267">
        <v>39</v>
      </c>
      <c r="B49" s="276" t="s">
        <v>226</v>
      </c>
      <c r="C49" s="277">
        <v>869.65</v>
      </c>
      <c r="D49" s="278">
        <v>875.98333333333323</v>
      </c>
      <c r="E49" s="278">
        <v>859.21666666666647</v>
      </c>
      <c r="F49" s="278">
        <v>848.78333333333319</v>
      </c>
      <c r="G49" s="278">
        <v>832.01666666666642</v>
      </c>
      <c r="H49" s="278">
        <v>886.41666666666652</v>
      </c>
      <c r="I49" s="278">
        <v>903.18333333333317</v>
      </c>
      <c r="J49" s="278">
        <v>913.61666666666656</v>
      </c>
      <c r="K49" s="276">
        <v>892.75</v>
      </c>
      <c r="L49" s="276">
        <v>865.55</v>
      </c>
      <c r="M49" s="276">
        <v>2.99844</v>
      </c>
    </row>
    <row r="50" spans="1:13">
      <c r="A50" s="267">
        <v>40</v>
      </c>
      <c r="B50" s="276" t="s">
        <v>53</v>
      </c>
      <c r="C50" s="277">
        <v>848.5</v>
      </c>
      <c r="D50" s="278">
        <v>849.13333333333333</v>
      </c>
      <c r="E50" s="278">
        <v>834.4666666666667</v>
      </c>
      <c r="F50" s="278">
        <v>820.43333333333339</v>
      </c>
      <c r="G50" s="278">
        <v>805.76666666666677</v>
      </c>
      <c r="H50" s="278">
        <v>863.16666666666663</v>
      </c>
      <c r="I50" s="278">
        <v>877.83333333333337</v>
      </c>
      <c r="J50" s="278">
        <v>891.86666666666656</v>
      </c>
      <c r="K50" s="276">
        <v>863.8</v>
      </c>
      <c r="L50" s="276">
        <v>835.1</v>
      </c>
      <c r="M50" s="276">
        <v>34.557340000000003</v>
      </c>
    </row>
    <row r="51" spans="1:13">
      <c r="A51" s="267">
        <v>41</v>
      </c>
      <c r="B51" s="276" t="s">
        <v>311</v>
      </c>
      <c r="C51" s="277">
        <v>498.4</v>
      </c>
      <c r="D51" s="278">
        <v>499.2</v>
      </c>
      <c r="E51" s="278">
        <v>495.79999999999995</v>
      </c>
      <c r="F51" s="278">
        <v>493.2</v>
      </c>
      <c r="G51" s="278">
        <v>489.79999999999995</v>
      </c>
      <c r="H51" s="278">
        <v>501.79999999999995</v>
      </c>
      <c r="I51" s="278">
        <v>505.19999999999993</v>
      </c>
      <c r="J51" s="278">
        <v>507.79999999999995</v>
      </c>
      <c r="K51" s="276">
        <v>502.6</v>
      </c>
      <c r="L51" s="276">
        <v>496.6</v>
      </c>
      <c r="M51" s="276">
        <v>2.1056300000000001</v>
      </c>
    </row>
    <row r="52" spans="1:13">
      <c r="A52" s="267">
        <v>42</v>
      </c>
      <c r="B52" s="276" t="s">
        <v>55</v>
      </c>
      <c r="C52" s="277">
        <v>595.6</v>
      </c>
      <c r="D52" s="278">
        <v>600.30000000000007</v>
      </c>
      <c r="E52" s="278">
        <v>588.00000000000011</v>
      </c>
      <c r="F52" s="278">
        <v>580.40000000000009</v>
      </c>
      <c r="G52" s="278">
        <v>568.10000000000014</v>
      </c>
      <c r="H52" s="278">
        <v>607.90000000000009</v>
      </c>
      <c r="I52" s="278">
        <v>620.20000000000005</v>
      </c>
      <c r="J52" s="278">
        <v>627.80000000000007</v>
      </c>
      <c r="K52" s="276">
        <v>612.6</v>
      </c>
      <c r="L52" s="276">
        <v>592.70000000000005</v>
      </c>
      <c r="M52" s="276">
        <v>237.28765000000001</v>
      </c>
    </row>
    <row r="53" spans="1:13">
      <c r="A53" s="267">
        <v>43</v>
      </c>
      <c r="B53" s="276" t="s">
        <v>56</v>
      </c>
      <c r="C53" s="277">
        <v>3077.75</v>
      </c>
      <c r="D53" s="278">
        <v>3064.4500000000003</v>
      </c>
      <c r="E53" s="278">
        <v>3043.9000000000005</v>
      </c>
      <c r="F53" s="278">
        <v>3010.05</v>
      </c>
      <c r="G53" s="278">
        <v>2989.5000000000005</v>
      </c>
      <c r="H53" s="278">
        <v>3098.3000000000006</v>
      </c>
      <c r="I53" s="278">
        <v>3118.8500000000008</v>
      </c>
      <c r="J53" s="278">
        <v>3152.7000000000007</v>
      </c>
      <c r="K53" s="276">
        <v>3085</v>
      </c>
      <c r="L53" s="276">
        <v>3030.6</v>
      </c>
      <c r="M53" s="276">
        <v>4.9359999999999999</v>
      </c>
    </row>
    <row r="54" spans="1:13">
      <c r="A54" s="267">
        <v>44</v>
      </c>
      <c r="B54" s="276" t="s">
        <v>315</v>
      </c>
      <c r="C54" s="277">
        <v>186.7</v>
      </c>
      <c r="D54" s="278">
        <v>186.30000000000004</v>
      </c>
      <c r="E54" s="278">
        <v>184.95000000000007</v>
      </c>
      <c r="F54" s="278">
        <v>183.20000000000005</v>
      </c>
      <c r="G54" s="278">
        <v>181.85000000000008</v>
      </c>
      <c r="H54" s="278">
        <v>188.05000000000007</v>
      </c>
      <c r="I54" s="278">
        <v>189.40000000000003</v>
      </c>
      <c r="J54" s="278">
        <v>191.15000000000006</v>
      </c>
      <c r="K54" s="276">
        <v>187.65</v>
      </c>
      <c r="L54" s="276">
        <v>184.55</v>
      </c>
      <c r="M54" s="276">
        <v>3.2569900000000001</v>
      </c>
    </row>
    <row r="55" spans="1:13">
      <c r="A55" s="267">
        <v>45</v>
      </c>
      <c r="B55" s="276" t="s">
        <v>316</v>
      </c>
      <c r="C55" s="277">
        <v>553.70000000000005</v>
      </c>
      <c r="D55" s="278">
        <v>557.63333333333333</v>
      </c>
      <c r="E55" s="278">
        <v>538.7166666666667</v>
      </c>
      <c r="F55" s="278">
        <v>523.73333333333335</v>
      </c>
      <c r="G55" s="278">
        <v>504.81666666666672</v>
      </c>
      <c r="H55" s="278">
        <v>572.61666666666667</v>
      </c>
      <c r="I55" s="278">
        <v>591.53333333333342</v>
      </c>
      <c r="J55" s="278">
        <v>606.51666666666665</v>
      </c>
      <c r="K55" s="276">
        <v>576.54999999999995</v>
      </c>
      <c r="L55" s="276">
        <v>542.65</v>
      </c>
      <c r="M55" s="276">
        <v>3.7019000000000002</v>
      </c>
    </row>
    <row r="56" spans="1:13">
      <c r="A56" s="267">
        <v>46</v>
      </c>
      <c r="B56" s="276" t="s">
        <v>58</v>
      </c>
      <c r="C56" s="277">
        <v>8774.35</v>
      </c>
      <c r="D56" s="278">
        <v>8792.6666666666661</v>
      </c>
      <c r="E56" s="278">
        <v>8602.6833333333325</v>
      </c>
      <c r="F56" s="278">
        <v>8431.0166666666664</v>
      </c>
      <c r="G56" s="278">
        <v>8241.0333333333328</v>
      </c>
      <c r="H56" s="278">
        <v>8964.3333333333321</v>
      </c>
      <c r="I56" s="278">
        <v>9154.3166666666657</v>
      </c>
      <c r="J56" s="278">
        <v>9325.9833333333318</v>
      </c>
      <c r="K56" s="276">
        <v>8982.65</v>
      </c>
      <c r="L56" s="276">
        <v>8621</v>
      </c>
      <c r="M56" s="276">
        <v>36.075870000000002</v>
      </c>
    </row>
    <row r="57" spans="1:13">
      <c r="A57" s="267">
        <v>47</v>
      </c>
      <c r="B57" s="276" t="s">
        <v>232</v>
      </c>
      <c r="C57" s="277">
        <v>3246.9</v>
      </c>
      <c r="D57" s="278">
        <v>3184.4333333333329</v>
      </c>
      <c r="E57" s="278">
        <v>3089.8666666666659</v>
      </c>
      <c r="F57" s="278">
        <v>2932.833333333333</v>
      </c>
      <c r="G57" s="278">
        <v>2838.266666666666</v>
      </c>
      <c r="H57" s="278">
        <v>3341.4666666666658</v>
      </c>
      <c r="I57" s="278">
        <v>3436.0333333333324</v>
      </c>
      <c r="J57" s="278">
        <v>3593.0666666666657</v>
      </c>
      <c r="K57" s="276">
        <v>3279</v>
      </c>
      <c r="L57" s="276">
        <v>3027.4</v>
      </c>
      <c r="M57" s="276">
        <v>4.6740300000000001</v>
      </c>
    </row>
    <row r="58" spans="1:13">
      <c r="A58" s="267">
        <v>48</v>
      </c>
      <c r="B58" s="276" t="s">
        <v>59</v>
      </c>
      <c r="C58" s="277">
        <v>4811.45</v>
      </c>
      <c r="D58" s="278">
        <v>4804.7666666666664</v>
      </c>
      <c r="E58" s="278">
        <v>4740.2333333333327</v>
      </c>
      <c r="F58" s="278">
        <v>4669.0166666666664</v>
      </c>
      <c r="G58" s="278">
        <v>4604.4833333333327</v>
      </c>
      <c r="H58" s="278">
        <v>4875.9833333333327</v>
      </c>
      <c r="I58" s="278">
        <v>4940.5166666666655</v>
      </c>
      <c r="J58" s="278">
        <v>5011.7333333333327</v>
      </c>
      <c r="K58" s="276">
        <v>4869.3</v>
      </c>
      <c r="L58" s="276">
        <v>4733.55</v>
      </c>
      <c r="M58" s="276">
        <v>73.250389999999996</v>
      </c>
    </row>
    <row r="59" spans="1:13">
      <c r="A59" s="267">
        <v>49</v>
      </c>
      <c r="B59" s="276" t="s">
        <v>60</v>
      </c>
      <c r="C59" s="277">
        <v>1676.9</v>
      </c>
      <c r="D59" s="278">
        <v>1663.9666666666665</v>
      </c>
      <c r="E59" s="278">
        <v>1637.9333333333329</v>
      </c>
      <c r="F59" s="278">
        <v>1598.9666666666665</v>
      </c>
      <c r="G59" s="278">
        <v>1572.9333333333329</v>
      </c>
      <c r="H59" s="278">
        <v>1702.9333333333329</v>
      </c>
      <c r="I59" s="278">
        <v>1728.9666666666662</v>
      </c>
      <c r="J59" s="278">
        <v>1767.9333333333329</v>
      </c>
      <c r="K59" s="276">
        <v>1690</v>
      </c>
      <c r="L59" s="276">
        <v>1625</v>
      </c>
      <c r="M59" s="276">
        <v>18.335270000000001</v>
      </c>
    </row>
    <row r="60" spans="1:13" ht="12" customHeight="1">
      <c r="A60" s="267">
        <v>50</v>
      </c>
      <c r="B60" s="276" t="s">
        <v>317</v>
      </c>
      <c r="C60" s="277">
        <v>102.4</v>
      </c>
      <c r="D60" s="278">
        <v>102.45</v>
      </c>
      <c r="E60" s="278">
        <v>101.75</v>
      </c>
      <c r="F60" s="278">
        <v>101.1</v>
      </c>
      <c r="G60" s="278">
        <v>100.39999999999999</v>
      </c>
      <c r="H60" s="278">
        <v>103.10000000000001</v>
      </c>
      <c r="I60" s="278">
        <v>103.80000000000003</v>
      </c>
      <c r="J60" s="278">
        <v>104.45000000000002</v>
      </c>
      <c r="K60" s="276">
        <v>103.15</v>
      </c>
      <c r="L60" s="276">
        <v>101.8</v>
      </c>
      <c r="M60" s="276">
        <v>1.7043699999999999</v>
      </c>
    </row>
    <row r="61" spans="1:13">
      <c r="A61" s="267">
        <v>51</v>
      </c>
      <c r="B61" s="276" t="s">
        <v>318</v>
      </c>
      <c r="C61" s="277">
        <v>155.6</v>
      </c>
      <c r="D61" s="278">
        <v>155.11666666666667</v>
      </c>
      <c r="E61" s="278">
        <v>153.98333333333335</v>
      </c>
      <c r="F61" s="278">
        <v>152.36666666666667</v>
      </c>
      <c r="G61" s="278">
        <v>151.23333333333335</v>
      </c>
      <c r="H61" s="278">
        <v>156.73333333333335</v>
      </c>
      <c r="I61" s="278">
        <v>157.86666666666667</v>
      </c>
      <c r="J61" s="278">
        <v>159.48333333333335</v>
      </c>
      <c r="K61" s="276">
        <v>156.25</v>
      </c>
      <c r="L61" s="276">
        <v>153.5</v>
      </c>
      <c r="M61" s="276">
        <v>9.3577100000000009</v>
      </c>
    </row>
    <row r="62" spans="1:13">
      <c r="A62" s="267">
        <v>52</v>
      </c>
      <c r="B62" s="276" t="s">
        <v>233</v>
      </c>
      <c r="C62" s="277">
        <v>353.9</v>
      </c>
      <c r="D62" s="278">
        <v>355.48333333333335</v>
      </c>
      <c r="E62" s="278">
        <v>350.41666666666669</v>
      </c>
      <c r="F62" s="278">
        <v>346.93333333333334</v>
      </c>
      <c r="G62" s="278">
        <v>341.86666666666667</v>
      </c>
      <c r="H62" s="278">
        <v>358.9666666666667</v>
      </c>
      <c r="I62" s="278">
        <v>364.0333333333333</v>
      </c>
      <c r="J62" s="278">
        <v>367.51666666666671</v>
      </c>
      <c r="K62" s="276">
        <v>360.55</v>
      </c>
      <c r="L62" s="276">
        <v>352</v>
      </c>
      <c r="M62" s="276">
        <v>114.10317000000001</v>
      </c>
    </row>
    <row r="63" spans="1:13">
      <c r="A63" s="267">
        <v>53</v>
      </c>
      <c r="B63" s="276" t="s">
        <v>61</v>
      </c>
      <c r="C63" s="277">
        <v>46.9</v>
      </c>
      <c r="D63" s="278">
        <v>47.266666666666673</v>
      </c>
      <c r="E63" s="278">
        <v>46.333333333333343</v>
      </c>
      <c r="F63" s="278">
        <v>45.766666666666673</v>
      </c>
      <c r="G63" s="278">
        <v>44.833333333333343</v>
      </c>
      <c r="H63" s="278">
        <v>47.833333333333343</v>
      </c>
      <c r="I63" s="278">
        <v>48.766666666666666</v>
      </c>
      <c r="J63" s="278">
        <v>49.333333333333343</v>
      </c>
      <c r="K63" s="276">
        <v>48.2</v>
      </c>
      <c r="L63" s="276">
        <v>46.7</v>
      </c>
      <c r="M63" s="276">
        <v>204.54971</v>
      </c>
    </row>
    <row r="64" spans="1:13">
      <c r="A64" s="267">
        <v>54</v>
      </c>
      <c r="B64" s="276" t="s">
        <v>62</v>
      </c>
      <c r="C64" s="277">
        <v>43.5</v>
      </c>
      <c r="D64" s="278">
        <v>43.666666666666664</v>
      </c>
      <c r="E64" s="278">
        <v>42.583333333333329</v>
      </c>
      <c r="F64" s="278">
        <v>41.666666666666664</v>
      </c>
      <c r="G64" s="278">
        <v>40.583333333333329</v>
      </c>
      <c r="H64" s="278">
        <v>44.583333333333329</v>
      </c>
      <c r="I64" s="278">
        <v>45.666666666666657</v>
      </c>
      <c r="J64" s="278">
        <v>46.583333333333329</v>
      </c>
      <c r="K64" s="276">
        <v>44.75</v>
      </c>
      <c r="L64" s="276">
        <v>42.75</v>
      </c>
      <c r="M64" s="276">
        <v>30.345680000000002</v>
      </c>
    </row>
    <row r="65" spans="1:13">
      <c r="A65" s="267">
        <v>55</v>
      </c>
      <c r="B65" s="276" t="s">
        <v>312</v>
      </c>
      <c r="C65" s="277">
        <v>1587.25</v>
      </c>
      <c r="D65" s="278">
        <v>1576.8833333333332</v>
      </c>
      <c r="E65" s="278">
        <v>1542.5166666666664</v>
      </c>
      <c r="F65" s="278">
        <v>1497.7833333333333</v>
      </c>
      <c r="G65" s="278">
        <v>1463.4166666666665</v>
      </c>
      <c r="H65" s="278">
        <v>1621.6166666666663</v>
      </c>
      <c r="I65" s="278">
        <v>1655.9833333333331</v>
      </c>
      <c r="J65" s="278">
        <v>1700.7166666666662</v>
      </c>
      <c r="K65" s="276">
        <v>1611.25</v>
      </c>
      <c r="L65" s="276">
        <v>1532.15</v>
      </c>
      <c r="M65" s="276">
        <v>1.1535500000000001</v>
      </c>
    </row>
    <row r="66" spans="1:13">
      <c r="A66" s="267">
        <v>56</v>
      </c>
      <c r="B66" s="276" t="s">
        <v>63</v>
      </c>
      <c r="C66" s="277">
        <v>1504.2</v>
      </c>
      <c r="D66" s="278">
        <v>1490.9166666666667</v>
      </c>
      <c r="E66" s="278">
        <v>1473.8333333333335</v>
      </c>
      <c r="F66" s="278">
        <v>1443.4666666666667</v>
      </c>
      <c r="G66" s="278">
        <v>1426.3833333333334</v>
      </c>
      <c r="H66" s="278">
        <v>1521.2833333333335</v>
      </c>
      <c r="I66" s="278">
        <v>1538.366666666667</v>
      </c>
      <c r="J66" s="278">
        <v>1568.7333333333336</v>
      </c>
      <c r="K66" s="276">
        <v>1508</v>
      </c>
      <c r="L66" s="276">
        <v>1460.55</v>
      </c>
      <c r="M66" s="276">
        <v>9.3574199999999994</v>
      </c>
    </row>
    <row r="67" spans="1:13">
      <c r="A67" s="267">
        <v>57</v>
      </c>
      <c r="B67" s="276" t="s">
        <v>320</v>
      </c>
      <c r="C67" s="277">
        <v>5132.3999999999996</v>
      </c>
      <c r="D67" s="278">
        <v>5107.5999999999995</v>
      </c>
      <c r="E67" s="278">
        <v>5039.1999999999989</v>
      </c>
      <c r="F67" s="278">
        <v>4945.9999999999991</v>
      </c>
      <c r="G67" s="278">
        <v>4877.5999999999985</v>
      </c>
      <c r="H67" s="278">
        <v>5200.7999999999993</v>
      </c>
      <c r="I67" s="278">
        <v>5269.1999999999989</v>
      </c>
      <c r="J67" s="278">
        <v>5362.4</v>
      </c>
      <c r="K67" s="276">
        <v>5176</v>
      </c>
      <c r="L67" s="276">
        <v>5014.3999999999996</v>
      </c>
      <c r="M67" s="276">
        <v>0.28262999999999999</v>
      </c>
    </row>
    <row r="68" spans="1:13">
      <c r="A68" s="267">
        <v>58</v>
      </c>
      <c r="B68" s="276" t="s">
        <v>234</v>
      </c>
      <c r="C68" s="277">
        <v>1329.9</v>
      </c>
      <c r="D68" s="278">
        <v>1334.0666666666666</v>
      </c>
      <c r="E68" s="278">
        <v>1319.3333333333333</v>
      </c>
      <c r="F68" s="278">
        <v>1308.7666666666667</v>
      </c>
      <c r="G68" s="278">
        <v>1294.0333333333333</v>
      </c>
      <c r="H68" s="278">
        <v>1344.6333333333332</v>
      </c>
      <c r="I68" s="278">
        <v>1359.3666666666668</v>
      </c>
      <c r="J68" s="278">
        <v>1369.9333333333332</v>
      </c>
      <c r="K68" s="276">
        <v>1348.8</v>
      </c>
      <c r="L68" s="276">
        <v>1323.5</v>
      </c>
      <c r="M68" s="276">
        <v>0.91671999999999998</v>
      </c>
    </row>
    <row r="69" spans="1:13">
      <c r="A69" s="267">
        <v>59</v>
      </c>
      <c r="B69" s="276" t="s">
        <v>321</v>
      </c>
      <c r="C69" s="277">
        <v>308.55</v>
      </c>
      <c r="D69" s="278">
        <v>310.25</v>
      </c>
      <c r="E69" s="278">
        <v>305.5</v>
      </c>
      <c r="F69" s="278">
        <v>302.45</v>
      </c>
      <c r="G69" s="278">
        <v>297.7</v>
      </c>
      <c r="H69" s="278">
        <v>313.3</v>
      </c>
      <c r="I69" s="278">
        <v>318.05</v>
      </c>
      <c r="J69" s="278">
        <v>321.10000000000002</v>
      </c>
      <c r="K69" s="276">
        <v>315</v>
      </c>
      <c r="L69" s="276">
        <v>307.2</v>
      </c>
      <c r="M69" s="276">
        <v>1.9803500000000001</v>
      </c>
    </row>
    <row r="70" spans="1:13">
      <c r="A70" s="267">
        <v>60</v>
      </c>
      <c r="B70" s="276" t="s">
        <v>65</v>
      </c>
      <c r="C70" s="277">
        <v>106</v>
      </c>
      <c r="D70" s="278">
        <v>106.51666666666667</v>
      </c>
      <c r="E70" s="278">
        <v>103.98333333333333</v>
      </c>
      <c r="F70" s="278">
        <v>101.96666666666667</v>
      </c>
      <c r="G70" s="278">
        <v>99.433333333333337</v>
      </c>
      <c r="H70" s="278">
        <v>108.53333333333333</v>
      </c>
      <c r="I70" s="278">
        <v>111.06666666666666</v>
      </c>
      <c r="J70" s="278">
        <v>113.08333333333333</v>
      </c>
      <c r="K70" s="276">
        <v>109.05</v>
      </c>
      <c r="L70" s="276">
        <v>104.5</v>
      </c>
      <c r="M70" s="276">
        <v>109.06565000000001</v>
      </c>
    </row>
    <row r="71" spans="1:13">
      <c r="A71" s="267">
        <v>61</v>
      </c>
      <c r="B71" s="276" t="s">
        <v>313</v>
      </c>
      <c r="C71" s="277">
        <v>671.1</v>
      </c>
      <c r="D71" s="278">
        <v>669.36666666666667</v>
      </c>
      <c r="E71" s="278">
        <v>663.98333333333335</v>
      </c>
      <c r="F71" s="278">
        <v>656.86666666666667</v>
      </c>
      <c r="G71" s="278">
        <v>651.48333333333335</v>
      </c>
      <c r="H71" s="278">
        <v>676.48333333333335</v>
      </c>
      <c r="I71" s="278">
        <v>681.86666666666679</v>
      </c>
      <c r="J71" s="278">
        <v>688.98333333333335</v>
      </c>
      <c r="K71" s="276">
        <v>674.75</v>
      </c>
      <c r="L71" s="276">
        <v>662.25</v>
      </c>
      <c r="M71" s="276">
        <v>4.3893000000000004</v>
      </c>
    </row>
    <row r="72" spans="1:13">
      <c r="A72" s="267">
        <v>62</v>
      </c>
      <c r="B72" s="276" t="s">
        <v>66</v>
      </c>
      <c r="C72" s="277">
        <v>644.29999999999995</v>
      </c>
      <c r="D72" s="278">
        <v>641.9666666666667</v>
      </c>
      <c r="E72" s="278">
        <v>635.93333333333339</v>
      </c>
      <c r="F72" s="278">
        <v>627.56666666666672</v>
      </c>
      <c r="G72" s="278">
        <v>621.53333333333342</v>
      </c>
      <c r="H72" s="278">
        <v>650.33333333333337</v>
      </c>
      <c r="I72" s="278">
        <v>656.36666666666667</v>
      </c>
      <c r="J72" s="278">
        <v>664.73333333333335</v>
      </c>
      <c r="K72" s="276">
        <v>648</v>
      </c>
      <c r="L72" s="276">
        <v>633.6</v>
      </c>
      <c r="M72" s="276">
        <v>9.2110400000000006</v>
      </c>
    </row>
    <row r="73" spans="1:13">
      <c r="A73" s="267">
        <v>63</v>
      </c>
      <c r="B73" s="276" t="s">
        <v>67</v>
      </c>
      <c r="C73" s="277">
        <v>499.2</v>
      </c>
      <c r="D73" s="278">
        <v>497.8</v>
      </c>
      <c r="E73" s="278">
        <v>492.6</v>
      </c>
      <c r="F73" s="278">
        <v>486</v>
      </c>
      <c r="G73" s="278">
        <v>480.8</v>
      </c>
      <c r="H73" s="278">
        <v>504.40000000000003</v>
      </c>
      <c r="I73" s="278">
        <v>509.59999999999997</v>
      </c>
      <c r="J73" s="278">
        <v>516.20000000000005</v>
      </c>
      <c r="K73" s="276">
        <v>503</v>
      </c>
      <c r="L73" s="276">
        <v>491.2</v>
      </c>
      <c r="M73" s="276">
        <v>22.235510000000001</v>
      </c>
    </row>
    <row r="74" spans="1:13">
      <c r="A74" s="267">
        <v>64</v>
      </c>
      <c r="B74" s="276" t="s">
        <v>1045</v>
      </c>
      <c r="C74" s="277">
        <v>8675.9500000000007</v>
      </c>
      <c r="D74" s="278">
        <v>8708.6666666666661</v>
      </c>
      <c r="E74" s="278">
        <v>8592.2833333333328</v>
      </c>
      <c r="F74" s="278">
        <v>8508.6166666666668</v>
      </c>
      <c r="G74" s="278">
        <v>8392.2333333333336</v>
      </c>
      <c r="H74" s="278">
        <v>8792.3333333333321</v>
      </c>
      <c r="I74" s="278">
        <v>8908.7166666666672</v>
      </c>
      <c r="J74" s="278">
        <v>8992.3833333333314</v>
      </c>
      <c r="K74" s="276">
        <v>8825.0499999999993</v>
      </c>
      <c r="L74" s="276">
        <v>8625</v>
      </c>
      <c r="M74" s="276">
        <v>2.4340000000000001E-2</v>
      </c>
    </row>
    <row r="75" spans="1:13">
      <c r="A75" s="267">
        <v>65</v>
      </c>
      <c r="B75" s="276" t="s">
        <v>69</v>
      </c>
      <c r="C75" s="277">
        <v>477.25</v>
      </c>
      <c r="D75" s="278">
        <v>479.7</v>
      </c>
      <c r="E75" s="278">
        <v>472.65</v>
      </c>
      <c r="F75" s="278">
        <v>468.05</v>
      </c>
      <c r="G75" s="278">
        <v>461</v>
      </c>
      <c r="H75" s="278">
        <v>484.29999999999995</v>
      </c>
      <c r="I75" s="278">
        <v>491.35</v>
      </c>
      <c r="J75" s="278">
        <v>495.94999999999993</v>
      </c>
      <c r="K75" s="276">
        <v>486.75</v>
      </c>
      <c r="L75" s="276">
        <v>475.1</v>
      </c>
      <c r="M75" s="276">
        <v>100.05674999999999</v>
      </c>
    </row>
    <row r="76" spans="1:13" s="16" customFormat="1">
      <c r="A76" s="267">
        <v>66</v>
      </c>
      <c r="B76" s="276" t="s">
        <v>70</v>
      </c>
      <c r="C76" s="277">
        <v>31.35</v>
      </c>
      <c r="D76" s="278">
        <v>30.716666666666669</v>
      </c>
      <c r="E76" s="278">
        <v>29.883333333333336</v>
      </c>
      <c r="F76" s="278">
        <v>28.416666666666668</v>
      </c>
      <c r="G76" s="278">
        <v>27.583333333333336</v>
      </c>
      <c r="H76" s="278">
        <v>32.183333333333337</v>
      </c>
      <c r="I76" s="278">
        <v>33.016666666666666</v>
      </c>
      <c r="J76" s="278">
        <v>34.483333333333334</v>
      </c>
      <c r="K76" s="276">
        <v>31.55</v>
      </c>
      <c r="L76" s="276">
        <v>29.25</v>
      </c>
      <c r="M76" s="276">
        <v>949.09249</v>
      </c>
    </row>
    <row r="77" spans="1:13" s="16" customFormat="1">
      <c r="A77" s="267">
        <v>67</v>
      </c>
      <c r="B77" s="276" t="s">
        <v>71</v>
      </c>
      <c r="C77" s="277">
        <v>420.25</v>
      </c>
      <c r="D77" s="278">
        <v>421.05</v>
      </c>
      <c r="E77" s="278">
        <v>416.8</v>
      </c>
      <c r="F77" s="278">
        <v>413.35</v>
      </c>
      <c r="G77" s="278">
        <v>409.1</v>
      </c>
      <c r="H77" s="278">
        <v>424.5</v>
      </c>
      <c r="I77" s="278">
        <v>428.75</v>
      </c>
      <c r="J77" s="278">
        <v>432.2</v>
      </c>
      <c r="K77" s="276">
        <v>425.3</v>
      </c>
      <c r="L77" s="276">
        <v>417.6</v>
      </c>
      <c r="M77" s="276">
        <v>77.777199999999993</v>
      </c>
    </row>
    <row r="78" spans="1:13" s="16" customFormat="1">
      <c r="A78" s="267">
        <v>68</v>
      </c>
      <c r="B78" s="276" t="s">
        <v>322</v>
      </c>
      <c r="C78" s="277">
        <v>737.85</v>
      </c>
      <c r="D78" s="278">
        <v>743.65</v>
      </c>
      <c r="E78" s="278">
        <v>729.65</v>
      </c>
      <c r="F78" s="278">
        <v>721.45</v>
      </c>
      <c r="G78" s="278">
        <v>707.45</v>
      </c>
      <c r="H78" s="278">
        <v>751.84999999999991</v>
      </c>
      <c r="I78" s="278">
        <v>765.84999999999991</v>
      </c>
      <c r="J78" s="278">
        <v>774.04999999999984</v>
      </c>
      <c r="K78" s="276">
        <v>757.65</v>
      </c>
      <c r="L78" s="276">
        <v>735.45</v>
      </c>
      <c r="M78" s="276">
        <v>1.3025199999999999</v>
      </c>
    </row>
    <row r="79" spans="1:13" s="16" customFormat="1">
      <c r="A79" s="267">
        <v>69</v>
      </c>
      <c r="B79" s="276" t="s">
        <v>324</v>
      </c>
      <c r="C79" s="277">
        <v>162.55000000000001</v>
      </c>
      <c r="D79" s="278">
        <v>162.71666666666667</v>
      </c>
      <c r="E79" s="278">
        <v>159.83333333333334</v>
      </c>
      <c r="F79" s="278">
        <v>157.11666666666667</v>
      </c>
      <c r="G79" s="278">
        <v>154.23333333333335</v>
      </c>
      <c r="H79" s="278">
        <v>165.43333333333334</v>
      </c>
      <c r="I79" s="278">
        <v>168.31666666666666</v>
      </c>
      <c r="J79" s="278">
        <v>171.03333333333333</v>
      </c>
      <c r="K79" s="276">
        <v>165.6</v>
      </c>
      <c r="L79" s="276">
        <v>160</v>
      </c>
      <c r="M79" s="276">
        <v>3.6504799999999999</v>
      </c>
    </row>
    <row r="80" spans="1:13" s="16" customFormat="1">
      <c r="A80" s="267">
        <v>70</v>
      </c>
      <c r="B80" s="276" t="s">
        <v>325</v>
      </c>
      <c r="C80" s="277">
        <v>3986.05</v>
      </c>
      <c r="D80" s="278">
        <v>4007.5666666666671</v>
      </c>
      <c r="E80" s="278">
        <v>3943.483333333334</v>
      </c>
      <c r="F80" s="278">
        <v>3900.916666666667</v>
      </c>
      <c r="G80" s="278">
        <v>3836.8333333333339</v>
      </c>
      <c r="H80" s="278">
        <v>4050.1333333333341</v>
      </c>
      <c r="I80" s="278">
        <v>4114.2166666666672</v>
      </c>
      <c r="J80" s="278">
        <v>4156.7833333333347</v>
      </c>
      <c r="K80" s="276">
        <v>4071.65</v>
      </c>
      <c r="L80" s="276">
        <v>3965</v>
      </c>
      <c r="M80" s="276">
        <v>0.14258000000000001</v>
      </c>
    </row>
    <row r="81" spans="1:13" s="16" customFormat="1">
      <c r="A81" s="267">
        <v>71</v>
      </c>
      <c r="B81" s="276" t="s">
        <v>326</v>
      </c>
      <c r="C81" s="277">
        <v>760.95</v>
      </c>
      <c r="D81" s="278">
        <v>755.63333333333333</v>
      </c>
      <c r="E81" s="278">
        <v>747.26666666666665</v>
      </c>
      <c r="F81" s="278">
        <v>733.58333333333337</v>
      </c>
      <c r="G81" s="278">
        <v>725.2166666666667</v>
      </c>
      <c r="H81" s="278">
        <v>769.31666666666661</v>
      </c>
      <c r="I81" s="278">
        <v>777.68333333333317</v>
      </c>
      <c r="J81" s="278">
        <v>791.36666666666656</v>
      </c>
      <c r="K81" s="276">
        <v>764</v>
      </c>
      <c r="L81" s="276">
        <v>741.95</v>
      </c>
      <c r="M81" s="276">
        <v>1.4414100000000001</v>
      </c>
    </row>
    <row r="82" spans="1:13" s="16" customFormat="1">
      <c r="A82" s="267">
        <v>72</v>
      </c>
      <c r="B82" s="276" t="s">
        <v>327</v>
      </c>
      <c r="C82" s="277">
        <v>69.400000000000006</v>
      </c>
      <c r="D82" s="278">
        <v>69.416666666666671</v>
      </c>
      <c r="E82" s="278">
        <v>68.13333333333334</v>
      </c>
      <c r="F82" s="278">
        <v>66.866666666666674</v>
      </c>
      <c r="G82" s="278">
        <v>65.583333333333343</v>
      </c>
      <c r="H82" s="278">
        <v>70.683333333333337</v>
      </c>
      <c r="I82" s="278">
        <v>71.966666666666669</v>
      </c>
      <c r="J82" s="278">
        <v>73.233333333333334</v>
      </c>
      <c r="K82" s="276">
        <v>70.7</v>
      </c>
      <c r="L82" s="276">
        <v>68.150000000000006</v>
      </c>
      <c r="M82" s="276">
        <v>23.833410000000001</v>
      </c>
    </row>
    <row r="83" spans="1:13" s="16" customFormat="1">
      <c r="A83" s="267">
        <v>73</v>
      </c>
      <c r="B83" s="276" t="s">
        <v>72</v>
      </c>
      <c r="C83" s="277">
        <v>11819.5</v>
      </c>
      <c r="D83" s="278">
        <v>11847.166666666666</v>
      </c>
      <c r="E83" s="278">
        <v>11704.333333333332</v>
      </c>
      <c r="F83" s="278">
        <v>11589.166666666666</v>
      </c>
      <c r="G83" s="278">
        <v>11446.333333333332</v>
      </c>
      <c r="H83" s="278">
        <v>11962.333333333332</v>
      </c>
      <c r="I83" s="278">
        <v>12105.166666666664</v>
      </c>
      <c r="J83" s="278">
        <v>12220.333333333332</v>
      </c>
      <c r="K83" s="276">
        <v>11990</v>
      </c>
      <c r="L83" s="276">
        <v>11732</v>
      </c>
      <c r="M83" s="276">
        <v>0.67710000000000004</v>
      </c>
    </row>
    <row r="84" spans="1:13" s="16" customFormat="1">
      <c r="A84" s="267">
        <v>74</v>
      </c>
      <c r="B84" s="276" t="s">
        <v>74</v>
      </c>
      <c r="C84" s="277">
        <v>394.45</v>
      </c>
      <c r="D84" s="278">
        <v>391</v>
      </c>
      <c r="E84" s="278">
        <v>386.45</v>
      </c>
      <c r="F84" s="278">
        <v>378.45</v>
      </c>
      <c r="G84" s="278">
        <v>373.9</v>
      </c>
      <c r="H84" s="278">
        <v>399</v>
      </c>
      <c r="I84" s="278">
        <v>403.54999999999995</v>
      </c>
      <c r="J84" s="278">
        <v>411.55</v>
      </c>
      <c r="K84" s="276">
        <v>395.55</v>
      </c>
      <c r="L84" s="276">
        <v>383</v>
      </c>
      <c r="M84" s="276">
        <v>91.851889999999997</v>
      </c>
    </row>
    <row r="85" spans="1:13" s="16" customFormat="1">
      <c r="A85" s="267">
        <v>75</v>
      </c>
      <c r="B85" s="276" t="s">
        <v>328</v>
      </c>
      <c r="C85" s="277">
        <v>218.5</v>
      </c>
      <c r="D85" s="278">
        <v>218.88333333333333</v>
      </c>
      <c r="E85" s="278">
        <v>216.46666666666664</v>
      </c>
      <c r="F85" s="278">
        <v>214.43333333333331</v>
      </c>
      <c r="G85" s="278">
        <v>212.01666666666662</v>
      </c>
      <c r="H85" s="278">
        <v>220.91666666666666</v>
      </c>
      <c r="I85" s="278">
        <v>223.33333333333334</v>
      </c>
      <c r="J85" s="278">
        <v>225.36666666666667</v>
      </c>
      <c r="K85" s="276">
        <v>221.3</v>
      </c>
      <c r="L85" s="276">
        <v>216.85</v>
      </c>
      <c r="M85" s="276">
        <v>0.52341000000000004</v>
      </c>
    </row>
    <row r="86" spans="1:13" s="16" customFormat="1">
      <c r="A86" s="267">
        <v>76</v>
      </c>
      <c r="B86" s="276" t="s">
        <v>75</v>
      </c>
      <c r="C86" s="277">
        <v>3557.4</v>
      </c>
      <c r="D86" s="278">
        <v>3569.4666666666667</v>
      </c>
      <c r="E86" s="278">
        <v>3539.9333333333334</v>
      </c>
      <c r="F86" s="278">
        <v>3522.4666666666667</v>
      </c>
      <c r="G86" s="278">
        <v>3492.9333333333334</v>
      </c>
      <c r="H86" s="278">
        <v>3586.9333333333334</v>
      </c>
      <c r="I86" s="278">
        <v>3616.4666666666672</v>
      </c>
      <c r="J86" s="278">
        <v>3633.9333333333334</v>
      </c>
      <c r="K86" s="276">
        <v>3599</v>
      </c>
      <c r="L86" s="276">
        <v>3552</v>
      </c>
      <c r="M86" s="276">
        <v>9.5275800000000004</v>
      </c>
    </row>
    <row r="87" spans="1:13" s="16" customFormat="1">
      <c r="A87" s="267">
        <v>77</v>
      </c>
      <c r="B87" s="276" t="s">
        <v>314</v>
      </c>
      <c r="C87" s="277">
        <v>571.9</v>
      </c>
      <c r="D87" s="278">
        <v>574.9666666666667</v>
      </c>
      <c r="E87" s="278">
        <v>561.93333333333339</v>
      </c>
      <c r="F87" s="278">
        <v>551.9666666666667</v>
      </c>
      <c r="G87" s="278">
        <v>538.93333333333339</v>
      </c>
      <c r="H87" s="278">
        <v>584.93333333333339</v>
      </c>
      <c r="I87" s="278">
        <v>597.9666666666667</v>
      </c>
      <c r="J87" s="278">
        <v>607.93333333333339</v>
      </c>
      <c r="K87" s="276">
        <v>588</v>
      </c>
      <c r="L87" s="276">
        <v>565</v>
      </c>
      <c r="M87" s="276">
        <v>12.499280000000001</v>
      </c>
    </row>
    <row r="88" spans="1:13" s="16" customFormat="1">
      <c r="A88" s="267">
        <v>78</v>
      </c>
      <c r="B88" s="276" t="s">
        <v>323</v>
      </c>
      <c r="C88" s="277">
        <v>193</v>
      </c>
      <c r="D88" s="278">
        <v>191.33333333333334</v>
      </c>
      <c r="E88" s="278">
        <v>184.66666666666669</v>
      </c>
      <c r="F88" s="278">
        <v>176.33333333333334</v>
      </c>
      <c r="G88" s="278">
        <v>169.66666666666669</v>
      </c>
      <c r="H88" s="278">
        <v>199.66666666666669</v>
      </c>
      <c r="I88" s="278">
        <v>206.33333333333337</v>
      </c>
      <c r="J88" s="278">
        <v>214.66666666666669</v>
      </c>
      <c r="K88" s="276">
        <v>198</v>
      </c>
      <c r="L88" s="276">
        <v>183</v>
      </c>
      <c r="M88" s="276">
        <v>22.244759999999999</v>
      </c>
    </row>
    <row r="89" spans="1:13" s="16" customFormat="1">
      <c r="A89" s="267">
        <v>79</v>
      </c>
      <c r="B89" s="276" t="s">
        <v>76</v>
      </c>
      <c r="C89" s="277">
        <v>432.85</v>
      </c>
      <c r="D89" s="278">
        <v>431.93333333333339</v>
      </c>
      <c r="E89" s="278">
        <v>426.01666666666677</v>
      </c>
      <c r="F89" s="278">
        <v>419.18333333333339</v>
      </c>
      <c r="G89" s="278">
        <v>413.26666666666677</v>
      </c>
      <c r="H89" s="278">
        <v>438.76666666666677</v>
      </c>
      <c r="I89" s="278">
        <v>444.68333333333339</v>
      </c>
      <c r="J89" s="278">
        <v>451.51666666666677</v>
      </c>
      <c r="K89" s="276">
        <v>437.85</v>
      </c>
      <c r="L89" s="276">
        <v>425.1</v>
      </c>
      <c r="M89" s="276">
        <v>37.443770000000001</v>
      </c>
    </row>
    <row r="90" spans="1:13" s="16" customFormat="1">
      <c r="A90" s="267">
        <v>80</v>
      </c>
      <c r="B90" s="276" t="s">
        <v>77</v>
      </c>
      <c r="C90" s="277">
        <v>93.85</v>
      </c>
      <c r="D90" s="278">
        <v>93.65000000000002</v>
      </c>
      <c r="E90" s="278">
        <v>92.850000000000037</v>
      </c>
      <c r="F90" s="278">
        <v>91.850000000000023</v>
      </c>
      <c r="G90" s="278">
        <v>91.05000000000004</v>
      </c>
      <c r="H90" s="278">
        <v>94.650000000000034</v>
      </c>
      <c r="I90" s="278">
        <v>95.450000000000017</v>
      </c>
      <c r="J90" s="278">
        <v>96.450000000000031</v>
      </c>
      <c r="K90" s="276">
        <v>94.45</v>
      </c>
      <c r="L90" s="276">
        <v>92.65</v>
      </c>
      <c r="M90" s="276">
        <v>60.898969999999998</v>
      </c>
    </row>
    <row r="91" spans="1:13" s="16" customFormat="1">
      <c r="A91" s="267">
        <v>81</v>
      </c>
      <c r="B91" s="276" t="s">
        <v>332</v>
      </c>
      <c r="C91" s="277">
        <v>469.8</v>
      </c>
      <c r="D91" s="278">
        <v>471.25</v>
      </c>
      <c r="E91" s="278">
        <v>465.55</v>
      </c>
      <c r="F91" s="278">
        <v>461.3</v>
      </c>
      <c r="G91" s="278">
        <v>455.6</v>
      </c>
      <c r="H91" s="278">
        <v>475.5</v>
      </c>
      <c r="I91" s="278">
        <v>481.20000000000005</v>
      </c>
      <c r="J91" s="278">
        <v>485.45</v>
      </c>
      <c r="K91" s="276">
        <v>476.95</v>
      </c>
      <c r="L91" s="276">
        <v>467</v>
      </c>
      <c r="M91" s="276">
        <v>6.6387099999999997</v>
      </c>
    </row>
    <row r="92" spans="1:13" s="16" customFormat="1">
      <c r="A92" s="267">
        <v>82</v>
      </c>
      <c r="B92" s="276" t="s">
        <v>333</v>
      </c>
      <c r="C92" s="277">
        <v>498.85</v>
      </c>
      <c r="D92" s="278">
        <v>492.75</v>
      </c>
      <c r="E92" s="278">
        <v>481.1</v>
      </c>
      <c r="F92" s="278">
        <v>463.35</v>
      </c>
      <c r="G92" s="278">
        <v>451.70000000000005</v>
      </c>
      <c r="H92" s="278">
        <v>510.5</v>
      </c>
      <c r="I92" s="278">
        <v>522.15</v>
      </c>
      <c r="J92" s="278">
        <v>539.9</v>
      </c>
      <c r="K92" s="276">
        <v>504.4</v>
      </c>
      <c r="L92" s="276">
        <v>475</v>
      </c>
      <c r="M92" s="276">
        <v>4.9861300000000002</v>
      </c>
    </row>
    <row r="93" spans="1:13" s="16" customFormat="1">
      <c r="A93" s="267">
        <v>83</v>
      </c>
      <c r="B93" s="276" t="s">
        <v>335</v>
      </c>
      <c r="C93" s="277">
        <v>344.95</v>
      </c>
      <c r="D93" s="278">
        <v>349.93333333333339</v>
      </c>
      <c r="E93" s="278">
        <v>336.11666666666679</v>
      </c>
      <c r="F93" s="278">
        <v>327.28333333333342</v>
      </c>
      <c r="G93" s="278">
        <v>313.46666666666681</v>
      </c>
      <c r="H93" s="278">
        <v>358.76666666666677</v>
      </c>
      <c r="I93" s="278">
        <v>372.58333333333337</v>
      </c>
      <c r="J93" s="278">
        <v>381.41666666666674</v>
      </c>
      <c r="K93" s="276">
        <v>363.75</v>
      </c>
      <c r="L93" s="276">
        <v>341.1</v>
      </c>
      <c r="M93" s="276">
        <v>3.1943100000000002</v>
      </c>
    </row>
    <row r="94" spans="1:13" s="16" customFormat="1">
      <c r="A94" s="267">
        <v>84</v>
      </c>
      <c r="B94" s="276" t="s">
        <v>329</v>
      </c>
      <c r="C94" s="277">
        <v>446.15</v>
      </c>
      <c r="D94" s="278">
        <v>443.5</v>
      </c>
      <c r="E94" s="278">
        <v>436.15</v>
      </c>
      <c r="F94" s="278">
        <v>426.15</v>
      </c>
      <c r="G94" s="278">
        <v>418.79999999999995</v>
      </c>
      <c r="H94" s="278">
        <v>453.5</v>
      </c>
      <c r="I94" s="278">
        <v>460.85</v>
      </c>
      <c r="J94" s="278">
        <v>470.85</v>
      </c>
      <c r="K94" s="276">
        <v>450.85</v>
      </c>
      <c r="L94" s="276">
        <v>433.5</v>
      </c>
      <c r="M94" s="276">
        <v>2.3679399999999999</v>
      </c>
    </row>
    <row r="95" spans="1:13" s="16" customFormat="1">
      <c r="A95" s="267">
        <v>85</v>
      </c>
      <c r="B95" s="276" t="s">
        <v>78</v>
      </c>
      <c r="C95" s="277">
        <v>124</v>
      </c>
      <c r="D95" s="278">
        <v>124.36666666666667</v>
      </c>
      <c r="E95" s="278">
        <v>122.83333333333334</v>
      </c>
      <c r="F95" s="278">
        <v>121.66666666666667</v>
      </c>
      <c r="G95" s="278">
        <v>120.13333333333334</v>
      </c>
      <c r="H95" s="278">
        <v>125.53333333333335</v>
      </c>
      <c r="I95" s="278">
        <v>127.06666666666668</v>
      </c>
      <c r="J95" s="278">
        <v>128.23333333333335</v>
      </c>
      <c r="K95" s="276">
        <v>125.9</v>
      </c>
      <c r="L95" s="276">
        <v>123.2</v>
      </c>
      <c r="M95" s="276">
        <v>17.490549999999999</v>
      </c>
    </row>
    <row r="96" spans="1:13" s="16" customFormat="1">
      <c r="A96" s="267">
        <v>86</v>
      </c>
      <c r="B96" s="276" t="s">
        <v>330</v>
      </c>
      <c r="C96" s="277">
        <v>264.05</v>
      </c>
      <c r="D96" s="278">
        <v>264.4666666666667</v>
      </c>
      <c r="E96" s="278">
        <v>259.88333333333338</v>
      </c>
      <c r="F96" s="278">
        <v>255.7166666666667</v>
      </c>
      <c r="G96" s="278">
        <v>251.13333333333338</v>
      </c>
      <c r="H96" s="278">
        <v>268.63333333333338</v>
      </c>
      <c r="I96" s="278">
        <v>273.21666666666664</v>
      </c>
      <c r="J96" s="278">
        <v>277.38333333333338</v>
      </c>
      <c r="K96" s="276">
        <v>269.05</v>
      </c>
      <c r="L96" s="276">
        <v>260.3</v>
      </c>
      <c r="M96" s="276">
        <v>1.99034</v>
      </c>
    </row>
    <row r="97" spans="1:13" s="16" customFormat="1">
      <c r="A97" s="267">
        <v>87</v>
      </c>
      <c r="B97" s="276" t="s">
        <v>338</v>
      </c>
      <c r="C97" s="277">
        <v>490.4</v>
      </c>
      <c r="D97" s="278">
        <v>493.73333333333329</v>
      </c>
      <c r="E97" s="278">
        <v>484.76666666666659</v>
      </c>
      <c r="F97" s="278">
        <v>479.13333333333333</v>
      </c>
      <c r="G97" s="278">
        <v>470.16666666666663</v>
      </c>
      <c r="H97" s="278">
        <v>499.36666666666656</v>
      </c>
      <c r="I97" s="278">
        <v>508.33333333333326</v>
      </c>
      <c r="J97" s="278">
        <v>513.96666666666647</v>
      </c>
      <c r="K97" s="276">
        <v>502.7</v>
      </c>
      <c r="L97" s="276">
        <v>488.1</v>
      </c>
      <c r="M97" s="276">
        <v>9.7214200000000002</v>
      </c>
    </row>
    <row r="98" spans="1:13" s="16" customFormat="1">
      <c r="A98" s="267">
        <v>88</v>
      </c>
      <c r="B98" s="276" t="s">
        <v>336</v>
      </c>
      <c r="C98" s="277">
        <v>1128.3499999999999</v>
      </c>
      <c r="D98" s="278">
        <v>1137.4166666666667</v>
      </c>
      <c r="E98" s="278">
        <v>1114.9333333333334</v>
      </c>
      <c r="F98" s="278">
        <v>1101.5166666666667</v>
      </c>
      <c r="G98" s="278">
        <v>1079.0333333333333</v>
      </c>
      <c r="H98" s="278">
        <v>1150.8333333333335</v>
      </c>
      <c r="I98" s="278">
        <v>1173.3166666666666</v>
      </c>
      <c r="J98" s="278">
        <v>1186.7333333333336</v>
      </c>
      <c r="K98" s="276">
        <v>1159.9000000000001</v>
      </c>
      <c r="L98" s="276">
        <v>1124</v>
      </c>
      <c r="M98" s="276">
        <v>1.2938099999999999</v>
      </c>
    </row>
    <row r="99" spans="1:13" s="16" customFormat="1">
      <c r="A99" s="267">
        <v>89</v>
      </c>
      <c r="B99" s="276" t="s">
        <v>337</v>
      </c>
      <c r="C99" s="277">
        <v>11.8</v>
      </c>
      <c r="D99" s="278">
        <v>11.766666666666666</v>
      </c>
      <c r="E99" s="278">
        <v>11.683333333333332</v>
      </c>
      <c r="F99" s="278">
        <v>11.566666666666666</v>
      </c>
      <c r="G99" s="278">
        <v>11.483333333333333</v>
      </c>
      <c r="H99" s="278">
        <v>11.883333333333331</v>
      </c>
      <c r="I99" s="278">
        <v>11.966666666666667</v>
      </c>
      <c r="J99" s="278">
        <v>12.08333333333333</v>
      </c>
      <c r="K99" s="276">
        <v>11.85</v>
      </c>
      <c r="L99" s="276">
        <v>11.65</v>
      </c>
      <c r="M99" s="276">
        <v>45.235610000000001</v>
      </c>
    </row>
    <row r="100" spans="1:13" s="16" customFormat="1">
      <c r="A100" s="267">
        <v>90</v>
      </c>
      <c r="B100" s="276" t="s">
        <v>339</v>
      </c>
      <c r="C100" s="277">
        <v>200.15</v>
      </c>
      <c r="D100" s="278">
        <v>201.04999999999998</v>
      </c>
      <c r="E100" s="278">
        <v>198.09999999999997</v>
      </c>
      <c r="F100" s="278">
        <v>196.04999999999998</v>
      </c>
      <c r="G100" s="278">
        <v>193.09999999999997</v>
      </c>
      <c r="H100" s="278">
        <v>203.09999999999997</v>
      </c>
      <c r="I100" s="278">
        <v>206.04999999999995</v>
      </c>
      <c r="J100" s="278">
        <v>208.09999999999997</v>
      </c>
      <c r="K100" s="276">
        <v>204</v>
      </c>
      <c r="L100" s="276">
        <v>199</v>
      </c>
      <c r="M100" s="276">
        <v>1.38609</v>
      </c>
    </row>
    <row r="101" spans="1:13">
      <c r="A101" s="267">
        <v>91</v>
      </c>
      <c r="B101" s="276" t="s">
        <v>80</v>
      </c>
      <c r="C101" s="277">
        <v>332.95</v>
      </c>
      <c r="D101" s="278">
        <v>333.71666666666664</v>
      </c>
      <c r="E101" s="278">
        <v>329.5333333333333</v>
      </c>
      <c r="F101" s="278">
        <v>326.11666666666667</v>
      </c>
      <c r="G101" s="278">
        <v>321.93333333333334</v>
      </c>
      <c r="H101" s="278">
        <v>337.13333333333327</v>
      </c>
      <c r="I101" s="278">
        <v>341.31666666666655</v>
      </c>
      <c r="J101" s="278">
        <v>344.73333333333323</v>
      </c>
      <c r="K101" s="276">
        <v>337.9</v>
      </c>
      <c r="L101" s="276">
        <v>330.3</v>
      </c>
      <c r="M101" s="276">
        <v>7.3792600000000004</v>
      </c>
    </row>
    <row r="102" spans="1:13">
      <c r="A102" s="267">
        <v>92</v>
      </c>
      <c r="B102" s="276" t="s">
        <v>340</v>
      </c>
      <c r="C102" s="277">
        <v>3024.75</v>
      </c>
      <c r="D102" s="278">
        <v>3032.9500000000003</v>
      </c>
      <c r="E102" s="278">
        <v>2991.8000000000006</v>
      </c>
      <c r="F102" s="278">
        <v>2958.8500000000004</v>
      </c>
      <c r="G102" s="278">
        <v>2917.7000000000007</v>
      </c>
      <c r="H102" s="278">
        <v>3065.9000000000005</v>
      </c>
      <c r="I102" s="278">
        <v>3107.05</v>
      </c>
      <c r="J102" s="278">
        <v>3140.0000000000005</v>
      </c>
      <c r="K102" s="276">
        <v>3074.1</v>
      </c>
      <c r="L102" s="276">
        <v>3000</v>
      </c>
      <c r="M102" s="276">
        <v>5.645E-2</v>
      </c>
    </row>
    <row r="103" spans="1:13">
      <c r="A103" s="267">
        <v>93</v>
      </c>
      <c r="B103" s="276" t="s">
        <v>81</v>
      </c>
      <c r="C103" s="277">
        <v>574.4</v>
      </c>
      <c r="D103" s="278">
        <v>574.25</v>
      </c>
      <c r="E103" s="278">
        <v>571.25</v>
      </c>
      <c r="F103" s="278">
        <v>568.1</v>
      </c>
      <c r="G103" s="278">
        <v>565.1</v>
      </c>
      <c r="H103" s="278">
        <v>577.4</v>
      </c>
      <c r="I103" s="278">
        <v>580.4</v>
      </c>
      <c r="J103" s="278">
        <v>583.54999999999995</v>
      </c>
      <c r="K103" s="276">
        <v>577.25</v>
      </c>
      <c r="L103" s="276">
        <v>571.1</v>
      </c>
      <c r="M103" s="276">
        <v>1.25145</v>
      </c>
    </row>
    <row r="104" spans="1:13">
      <c r="A104" s="267">
        <v>94</v>
      </c>
      <c r="B104" s="276" t="s">
        <v>334</v>
      </c>
      <c r="C104" s="277">
        <v>285.60000000000002</v>
      </c>
      <c r="D104" s="278">
        <v>281.45</v>
      </c>
      <c r="E104" s="278">
        <v>276.89999999999998</v>
      </c>
      <c r="F104" s="278">
        <v>268.2</v>
      </c>
      <c r="G104" s="278">
        <v>263.64999999999998</v>
      </c>
      <c r="H104" s="278">
        <v>290.14999999999998</v>
      </c>
      <c r="I104" s="278">
        <v>294.70000000000005</v>
      </c>
      <c r="J104" s="278">
        <v>303.39999999999998</v>
      </c>
      <c r="K104" s="276">
        <v>286</v>
      </c>
      <c r="L104" s="276">
        <v>272.75</v>
      </c>
      <c r="M104" s="276">
        <v>1.1604399999999999</v>
      </c>
    </row>
    <row r="105" spans="1:13">
      <c r="A105" s="267">
        <v>95</v>
      </c>
      <c r="B105" s="276" t="s">
        <v>342</v>
      </c>
      <c r="C105" s="277">
        <v>186.1</v>
      </c>
      <c r="D105" s="278">
        <v>186.2166666666667</v>
      </c>
      <c r="E105" s="278">
        <v>182.93333333333339</v>
      </c>
      <c r="F105" s="278">
        <v>179.76666666666671</v>
      </c>
      <c r="G105" s="278">
        <v>176.48333333333341</v>
      </c>
      <c r="H105" s="278">
        <v>189.38333333333338</v>
      </c>
      <c r="I105" s="278">
        <v>192.66666666666669</v>
      </c>
      <c r="J105" s="278">
        <v>195.83333333333337</v>
      </c>
      <c r="K105" s="276">
        <v>189.5</v>
      </c>
      <c r="L105" s="276">
        <v>183.05</v>
      </c>
      <c r="M105" s="276">
        <v>4.9816399999999996</v>
      </c>
    </row>
    <row r="106" spans="1:13">
      <c r="A106" s="267">
        <v>96</v>
      </c>
      <c r="B106" s="276" t="s">
        <v>343</v>
      </c>
      <c r="C106" s="277">
        <v>84.3</v>
      </c>
      <c r="D106" s="278">
        <v>83.75</v>
      </c>
      <c r="E106" s="278">
        <v>82.05</v>
      </c>
      <c r="F106" s="278">
        <v>79.8</v>
      </c>
      <c r="G106" s="278">
        <v>78.099999999999994</v>
      </c>
      <c r="H106" s="278">
        <v>86</v>
      </c>
      <c r="I106" s="278">
        <v>87.699999999999989</v>
      </c>
      <c r="J106" s="278">
        <v>89.95</v>
      </c>
      <c r="K106" s="276">
        <v>85.45</v>
      </c>
      <c r="L106" s="276">
        <v>81.5</v>
      </c>
      <c r="M106" s="276">
        <v>10.606120000000001</v>
      </c>
    </row>
    <row r="107" spans="1:13">
      <c r="A107" s="267">
        <v>97</v>
      </c>
      <c r="B107" s="276" t="s">
        <v>82</v>
      </c>
      <c r="C107" s="277">
        <v>351.7</v>
      </c>
      <c r="D107" s="278">
        <v>348.9666666666667</v>
      </c>
      <c r="E107" s="278">
        <v>342.73333333333341</v>
      </c>
      <c r="F107" s="278">
        <v>333.76666666666671</v>
      </c>
      <c r="G107" s="278">
        <v>327.53333333333342</v>
      </c>
      <c r="H107" s="278">
        <v>357.93333333333339</v>
      </c>
      <c r="I107" s="278">
        <v>364.16666666666674</v>
      </c>
      <c r="J107" s="278">
        <v>373.13333333333338</v>
      </c>
      <c r="K107" s="276">
        <v>355.2</v>
      </c>
      <c r="L107" s="276">
        <v>340</v>
      </c>
      <c r="M107" s="276">
        <v>79.419179999999997</v>
      </c>
    </row>
    <row r="108" spans="1:13">
      <c r="A108" s="267">
        <v>98</v>
      </c>
      <c r="B108" s="284" t="s">
        <v>344</v>
      </c>
      <c r="C108" s="277">
        <v>502.6</v>
      </c>
      <c r="D108" s="278">
        <v>522.96666666666658</v>
      </c>
      <c r="E108" s="278">
        <v>465.93333333333317</v>
      </c>
      <c r="F108" s="278">
        <v>429.26666666666659</v>
      </c>
      <c r="G108" s="278">
        <v>372.23333333333318</v>
      </c>
      <c r="H108" s="278">
        <v>559.63333333333321</v>
      </c>
      <c r="I108" s="278">
        <v>616.66666666666674</v>
      </c>
      <c r="J108" s="278">
        <v>653.33333333333314</v>
      </c>
      <c r="K108" s="276">
        <v>580</v>
      </c>
      <c r="L108" s="276">
        <v>486.3</v>
      </c>
      <c r="M108" s="276">
        <v>5.0609799999999998</v>
      </c>
    </row>
    <row r="109" spans="1:13">
      <c r="A109" s="267">
        <v>99</v>
      </c>
      <c r="B109" s="276" t="s">
        <v>83</v>
      </c>
      <c r="C109" s="277">
        <v>746.3</v>
      </c>
      <c r="D109" s="278">
        <v>747.91666666666663</v>
      </c>
      <c r="E109" s="278">
        <v>737.7833333333333</v>
      </c>
      <c r="F109" s="278">
        <v>729.26666666666665</v>
      </c>
      <c r="G109" s="278">
        <v>719.13333333333333</v>
      </c>
      <c r="H109" s="278">
        <v>756.43333333333328</v>
      </c>
      <c r="I109" s="278">
        <v>766.56666666666672</v>
      </c>
      <c r="J109" s="278">
        <v>775.08333333333326</v>
      </c>
      <c r="K109" s="276">
        <v>758.05</v>
      </c>
      <c r="L109" s="276">
        <v>739.4</v>
      </c>
      <c r="M109" s="276">
        <v>86.906800000000004</v>
      </c>
    </row>
    <row r="110" spans="1:13">
      <c r="A110" s="267">
        <v>100</v>
      </c>
      <c r="B110" s="276" t="s">
        <v>84</v>
      </c>
      <c r="C110" s="277">
        <v>122.75</v>
      </c>
      <c r="D110" s="278">
        <v>121.98333333333333</v>
      </c>
      <c r="E110" s="278">
        <v>120.51666666666667</v>
      </c>
      <c r="F110" s="278">
        <v>118.28333333333333</v>
      </c>
      <c r="G110" s="278">
        <v>116.81666666666666</v>
      </c>
      <c r="H110" s="278">
        <v>124.21666666666667</v>
      </c>
      <c r="I110" s="278">
        <v>125.68333333333334</v>
      </c>
      <c r="J110" s="278">
        <v>127.91666666666667</v>
      </c>
      <c r="K110" s="276">
        <v>123.45</v>
      </c>
      <c r="L110" s="276">
        <v>119.75</v>
      </c>
      <c r="M110" s="276">
        <v>172.69542999999999</v>
      </c>
    </row>
    <row r="111" spans="1:13">
      <c r="A111" s="267">
        <v>101</v>
      </c>
      <c r="B111" s="276" t="s">
        <v>345</v>
      </c>
      <c r="C111" s="277">
        <v>355</v>
      </c>
      <c r="D111" s="278">
        <v>352</v>
      </c>
      <c r="E111" s="278">
        <v>345</v>
      </c>
      <c r="F111" s="278">
        <v>335</v>
      </c>
      <c r="G111" s="278">
        <v>328</v>
      </c>
      <c r="H111" s="278">
        <v>362</v>
      </c>
      <c r="I111" s="278">
        <v>369</v>
      </c>
      <c r="J111" s="278">
        <v>379</v>
      </c>
      <c r="K111" s="276">
        <v>359</v>
      </c>
      <c r="L111" s="276">
        <v>342</v>
      </c>
      <c r="M111" s="276">
        <v>6.8943500000000002</v>
      </c>
    </row>
    <row r="112" spans="1:13">
      <c r="A112" s="267">
        <v>102</v>
      </c>
      <c r="B112" s="276" t="s">
        <v>3634</v>
      </c>
      <c r="C112" s="277">
        <v>2424.65</v>
      </c>
      <c r="D112" s="278">
        <v>2407.6666666666665</v>
      </c>
      <c r="E112" s="278">
        <v>2366.333333333333</v>
      </c>
      <c r="F112" s="278">
        <v>2308.0166666666664</v>
      </c>
      <c r="G112" s="278">
        <v>2266.6833333333329</v>
      </c>
      <c r="H112" s="278">
        <v>2465.9833333333331</v>
      </c>
      <c r="I112" s="278">
        <v>2507.3166666666662</v>
      </c>
      <c r="J112" s="278">
        <v>2565.6333333333332</v>
      </c>
      <c r="K112" s="276">
        <v>2449</v>
      </c>
      <c r="L112" s="276">
        <v>2349.35</v>
      </c>
      <c r="M112" s="276">
        <v>6.04392</v>
      </c>
    </row>
    <row r="113" spans="1:13">
      <c r="A113" s="267">
        <v>103</v>
      </c>
      <c r="B113" s="276" t="s">
        <v>85</v>
      </c>
      <c r="C113" s="277">
        <v>1567.1</v>
      </c>
      <c r="D113" s="278">
        <v>1560.6666666666667</v>
      </c>
      <c r="E113" s="278">
        <v>1546.3833333333334</v>
      </c>
      <c r="F113" s="278">
        <v>1525.6666666666667</v>
      </c>
      <c r="G113" s="278">
        <v>1511.3833333333334</v>
      </c>
      <c r="H113" s="278">
        <v>1581.3833333333334</v>
      </c>
      <c r="I113" s="278">
        <v>1595.6666666666667</v>
      </c>
      <c r="J113" s="278">
        <v>1616.3833333333334</v>
      </c>
      <c r="K113" s="276">
        <v>1574.95</v>
      </c>
      <c r="L113" s="276">
        <v>1539.95</v>
      </c>
      <c r="M113" s="276">
        <v>15.23218</v>
      </c>
    </row>
    <row r="114" spans="1:13">
      <c r="A114" s="267">
        <v>104</v>
      </c>
      <c r="B114" s="276" t="s">
        <v>86</v>
      </c>
      <c r="C114" s="277">
        <v>412.35</v>
      </c>
      <c r="D114" s="278">
        <v>413.7</v>
      </c>
      <c r="E114" s="278">
        <v>408.54999999999995</v>
      </c>
      <c r="F114" s="278">
        <v>404.74999999999994</v>
      </c>
      <c r="G114" s="278">
        <v>399.59999999999991</v>
      </c>
      <c r="H114" s="278">
        <v>417.5</v>
      </c>
      <c r="I114" s="278">
        <v>422.65</v>
      </c>
      <c r="J114" s="278">
        <v>426.45000000000005</v>
      </c>
      <c r="K114" s="276">
        <v>418.85</v>
      </c>
      <c r="L114" s="276">
        <v>409.9</v>
      </c>
      <c r="M114" s="276">
        <v>16.01718</v>
      </c>
    </row>
    <row r="115" spans="1:13">
      <c r="A115" s="267">
        <v>105</v>
      </c>
      <c r="B115" s="276" t="s">
        <v>236</v>
      </c>
      <c r="C115" s="277">
        <v>786.3</v>
      </c>
      <c r="D115" s="278">
        <v>784.31666666666661</v>
      </c>
      <c r="E115" s="278">
        <v>777.98333333333323</v>
      </c>
      <c r="F115" s="278">
        <v>769.66666666666663</v>
      </c>
      <c r="G115" s="278">
        <v>763.33333333333326</v>
      </c>
      <c r="H115" s="278">
        <v>792.63333333333321</v>
      </c>
      <c r="I115" s="278">
        <v>798.9666666666667</v>
      </c>
      <c r="J115" s="278">
        <v>807.28333333333319</v>
      </c>
      <c r="K115" s="276">
        <v>790.65</v>
      </c>
      <c r="L115" s="276">
        <v>776</v>
      </c>
      <c r="M115" s="276">
        <v>2.5435500000000002</v>
      </c>
    </row>
    <row r="116" spans="1:13">
      <c r="A116" s="267">
        <v>106</v>
      </c>
      <c r="B116" s="276" t="s">
        <v>346</v>
      </c>
      <c r="C116" s="277">
        <v>742.65</v>
      </c>
      <c r="D116" s="278">
        <v>745.56666666666661</v>
      </c>
      <c r="E116" s="278">
        <v>734.13333333333321</v>
      </c>
      <c r="F116" s="278">
        <v>725.61666666666656</v>
      </c>
      <c r="G116" s="278">
        <v>714.18333333333317</v>
      </c>
      <c r="H116" s="278">
        <v>754.08333333333326</v>
      </c>
      <c r="I116" s="278">
        <v>765.51666666666665</v>
      </c>
      <c r="J116" s="278">
        <v>774.0333333333333</v>
      </c>
      <c r="K116" s="276">
        <v>757</v>
      </c>
      <c r="L116" s="276">
        <v>737.05</v>
      </c>
      <c r="M116" s="276">
        <v>1.39096</v>
      </c>
    </row>
    <row r="117" spans="1:13">
      <c r="A117" s="267">
        <v>107</v>
      </c>
      <c r="B117" s="276" t="s">
        <v>331</v>
      </c>
      <c r="C117" s="277">
        <v>1990.35</v>
      </c>
      <c r="D117" s="278">
        <v>2002.6666666666667</v>
      </c>
      <c r="E117" s="278">
        <v>1964.3333333333335</v>
      </c>
      <c r="F117" s="278">
        <v>1938.3166666666668</v>
      </c>
      <c r="G117" s="278">
        <v>1899.9833333333336</v>
      </c>
      <c r="H117" s="278">
        <v>2028.6833333333334</v>
      </c>
      <c r="I117" s="278">
        <v>2067.0166666666669</v>
      </c>
      <c r="J117" s="278">
        <v>2093.0333333333333</v>
      </c>
      <c r="K117" s="276">
        <v>2041</v>
      </c>
      <c r="L117" s="276">
        <v>1976.65</v>
      </c>
      <c r="M117" s="276">
        <v>0.45942</v>
      </c>
    </row>
    <row r="118" spans="1:13">
      <c r="A118" s="267">
        <v>108</v>
      </c>
      <c r="B118" s="276" t="s">
        <v>237</v>
      </c>
      <c r="C118" s="277">
        <v>307.85000000000002</v>
      </c>
      <c r="D118" s="278">
        <v>304.33333333333331</v>
      </c>
      <c r="E118" s="278">
        <v>299.76666666666665</v>
      </c>
      <c r="F118" s="278">
        <v>291.68333333333334</v>
      </c>
      <c r="G118" s="278">
        <v>287.11666666666667</v>
      </c>
      <c r="H118" s="278">
        <v>312.41666666666663</v>
      </c>
      <c r="I118" s="278">
        <v>316.98333333333335</v>
      </c>
      <c r="J118" s="278">
        <v>325.06666666666661</v>
      </c>
      <c r="K118" s="276">
        <v>308.89999999999998</v>
      </c>
      <c r="L118" s="276">
        <v>296.25</v>
      </c>
      <c r="M118" s="276">
        <v>14.574769999999999</v>
      </c>
    </row>
    <row r="119" spans="1:13">
      <c r="A119" s="267">
        <v>109</v>
      </c>
      <c r="B119" s="276" t="s">
        <v>2995</v>
      </c>
      <c r="C119" s="277">
        <v>253.95</v>
      </c>
      <c r="D119" s="278">
        <v>255.53333333333333</v>
      </c>
      <c r="E119" s="278">
        <v>246.06666666666666</v>
      </c>
      <c r="F119" s="278">
        <v>238.18333333333334</v>
      </c>
      <c r="G119" s="278">
        <v>228.71666666666667</v>
      </c>
      <c r="H119" s="278">
        <v>263.41666666666663</v>
      </c>
      <c r="I119" s="278">
        <v>272.88333333333333</v>
      </c>
      <c r="J119" s="278">
        <v>280.76666666666665</v>
      </c>
      <c r="K119" s="276">
        <v>265</v>
      </c>
      <c r="L119" s="276">
        <v>247.65</v>
      </c>
      <c r="M119" s="276">
        <v>1.3515200000000001</v>
      </c>
    </row>
    <row r="120" spans="1:13">
      <c r="A120" s="267">
        <v>110</v>
      </c>
      <c r="B120" s="276" t="s">
        <v>235</v>
      </c>
      <c r="C120" s="277">
        <v>183.75</v>
      </c>
      <c r="D120" s="278">
        <v>183.96666666666667</v>
      </c>
      <c r="E120" s="278">
        <v>180.93333333333334</v>
      </c>
      <c r="F120" s="278">
        <v>178.11666666666667</v>
      </c>
      <c r="G120" s="278">
        <v>175.08333333333334</v>
      </c>
      <c r="H120" s="278">
        <v>186.78333333333333</v>
      </c>
      <c r="I120" s="278">
        <v>189.81666666666669</v>
      </c>
      <c r="J120" s="278">
        <v>192.63333333333333</v>
      </c>
      <c r="K120" s="276">
        <v>187</v>
      </c>
      <c r="L120" s="276">
        <v>181.15</v>
      </c>
      <c r="M120" s="276">
        <v>13.675610000000001</v>
      </c>
    </row>
    <row r="121" spans="1:13">
      <c r="A121" s="267">
        <v>111</v>
      </c>
      <c r="B121" s="276" t="s">
        <v>87</v>
      </c>
      <c r="C121" s="277">
        <v>512.4</v>
      </c>
      <c r="D121" s="278">
        <v>513.66666666666663</v>
      </c>
      <c r="E121" s="278">
        <v>505.73333333333323</v>
      </c>
      <c r="F121" s="278">
        <v>499.06666666666661</v>
      </c>
      <c r="G121" s="278">
        <v>491.13333333333321</v>
      </c>
      <c r="H121" s="278">
        <v>520.33333333333326</v>
      </c>
      <c r="I121" s="278">
        <v>528.26666666666665</v>
      </c>
      <c r="J121" s="278">
        <v>534.93333333333328</v>
      </c>
      <c r="K121" s="276">
        <v>521.6</v>
      </c>
      <c r="L121" s="276">
        <v>507</v>
      </c>
      <c r="M121" s="276">
        <v>9.6236800000000002</v>
      </c>
    </row>
    <row r="122" spans="1:13">
      <c r="A122" s="267">
        <v>112</v>
      </c>
      <c r="B122" s="276" t="s">
        <v>347</v>
      </c>
      <c r="C122" s="277">
        <v>485.45</v>
      </c>
      <c r="D122" s="278">
        <v>477.11666666666662</v>
      </c>
      <c r="E122" s="278">
        <v>461.33333333333326</v>
      </c>
      <c r="F122" s="278">
        <v>437.21666666666664</v>
      </c>
      <c r="G122" s="278">
        <v>421.43333333333328</v>
      </c>
      <c r="H122" s="278">
        <v>501.23333333333323</v>
      </c>
      <c r="I122" s="278">
        <v>517.01666666666665</v>
      </c>
      <c r="J122" s="278">
        <v>541.13333333333321</v>
      </c>
      <c r="K122" s="276">
        <v>492.9</v>
      </c>
      <c r="L122" s="276">
        <v>453</v>
      </c>
      <c r="M122" s="276">
        <v>8.3455300000000001</v>
      </c>
    </row>
    <row r="123" spans="1:13">
      <c r="A123" s="267">
        <v>113</v>
      </c>
      <c r="B123" s="276" t="s">
        <v>88</v>
      </c>
      <c r="C123" s="277">
        <v>509.1</v>
      </c>
      <c r="D123" s="278">
        <v>508.5333333333333</v>
      </c>
      <c r="E123" s="278">
        <v>505.66666666666663</v>
      </c>
      <c r="F123" s="278">
        <v>502.23333333333335</v>
      </c>
      <c r="G123" s="278">
        <v>499.36666666666667</v>
      </c>
      <c r="H123" s="278">
        <v>511.96666666666658</v>
      </c>
      <c r="I123" s="278">
        <v>514.83333333333326</v>
      </c>
      <c r="J123" s="278">
        <v>518.26666666666654</v>
      </c>
      <c r="K123" s="276">
        <v>511.4</v>
      </c>
      <c r="L123" s="276">
        <v>505.1</v>
      </c>
      <c r="M123" s="276">
        <v>31.82272</v>
      </c>
    </row>
    <row r="124" spans="1:13">
      <c r="A124" s="267">
        <v>114</v>
      </c>
      <c r="B124" s="276" t="s">
        <v>238</v>
      </c>
      <c r="C124" s="277">
        <v>1031.4000000000001</v>
      </c>
      <c r="D124" s="278">
        <v>1022.7333333333332</v>
      </c>
      <c r="E124" s="278">
        <v>996.46666666666647</v>
      </c>
      <c r="F124" s="278">
        <v>961.53333333333319</v>
      </c>
      <c r="G124" s="278">
        <v>935.26666666666642</v>
      </c>
      <c r="H124" s="278">
        <v>1057.6666666666665</v>
      </c>
      <c r="I124" s="278">
        <v>1083.9333333333332</v>
      </c>
      <c r="J124" s="278">
        <v>1118.8666666666666</v>
      </c>
      <c r="K124" s="276">
        <v>1049</v>
      </c>
      <c r="L124" s="276">
        <v>987.8</v>
      </c>
      <c r="M124" s="276">
        <v>3.6716099999999998</v>
      </c>
    </row>
    <row r="125" spans="1:13">
      <c r="A125" s="267">
        <v>115</v>
      </c>
      <c r="B125" s="276" t="s">
        <v>348</v>
      </c>
      <c r="C125" s="277">
        <v>79.650000000000006</v>
      </c>
      <c r="D125" s="278">
        <v>80.149999999999991</v>
      </c>
      <c r="E125" s="278">
        <v>78.699999999999989</v>
      </c>
      <c r="F125" s="278">
        <v>77.75</v>
      </c>
      <c r="G125" s="278">
        <v>76.3</v>
      </c>
      <c r="H125" s="278">
        <v>81.09999999999998</v>
      </c>
      <c r="I125" s="278">
        <v>82.55</v>
      </c>
      <c r="J125" s="278">
        <v>83.499999999999972</v>
      </c>
      <c r="K125" s="276">
        <v>81.599999999999994</v>
      </c>
      <c r="L125" s="276">
        <v>79.2</v>
      </c>
      <c r="M125" s="276">
        <v>2.0438800000000001</v>
      </c>
    </row>
    <row r="126" spans="1:13">
      <c r="A126" s="267">
        <v>116</v>
      </c>
      <c r="B126" s="276" t="s">
        <v>355</v>
      </c>
      <c r="C126" s="277">
        <v>354.6</v>
      </c>
      <c r="D126" s="278">
        <v>356.41666666666669</v>
      </c>
      <c r="E126" s="278">
        <v>351.43333333333339</v>
      </c>
      <c r="F126" s="278">
        <v>348.26666666666671</v>
      </c>
      <c r="G126" s="278">
        <v>343.28333333333342</v>
      </c>
      <c r="H126" s="278">
        <v>359.58333333333337</v>
      </c>
      <c r="I126" s="278">
        <v>364.56666666666661</v>
      </c>
      <c r="J126" s="278">
        <v>367.73333333333335</v>
      </c>
      <c r="K126" s="276">
        <v>361.4</v>
      </c>
      <c r="L126" s="276">
        <v>353.25</v>
      </c>
      <c r="M126" s="276">
        <v>1.31325</v>
      </c>
    </row>
    <row r="127" spans="1:13">
      <c r="A127" s="267">
        <v>117</v>
      </c>
      <c r="B127" s="276" t="s">
        <v>356</v>
      </c>
      <c r="C127" s="277">
        <v>148</v>
      </c>
      <c r="D127" s="278">
        <v>150.66666666666666</v>
      </c>
      <c r="E127" s="278">
        <v>143.63333333333333</v>
      </c>
      <c r="F127" s="278">
        <v>139.26666666666668</v>
      </c>
      <c r="G127" s="278">
        <v>132.23333333333335</v>
      </c>
      <c r="H127" s="278">
        <v>155.0333333333333</v>
      </c>
      <c r="I127" s="278">
        <v>162.06666666666666</v>
      </c>
      <c r="J127" s="278">
        <v>166.43333333333328</v>
      </c>
      <c r="K127" s="276">
        <v>157.69999999999999</v>
      </c>
      <c r="L127" s="276">
        <v>146.30000000000001</v>
      </c>
      <c r="M127" s="276">
        <v>9.9815000000000005</v>
      </c>
    </row>
    <row r="128" spans="1:13">
      <c r="A128" s="267">
        <v>118</v>
      </c>
      <c r="B128" s="276" t="s">
        <v>349</v>
      </c>
      <c r="C128" s="277">
        <v>94.85</v>
      </c>
      <c r="D128" s="278">
        <v>94.833333333333329</v>
      </c>
      <c r="E128" s="278">
        <v>93.666666666666657</v>
      </c>
      <c r="F128" s="278">
        <v>92.483333333333334</v>
      </c>
      <c r="G128" s="278">
        <v>91.316666666666663</v>
      </c>
      <c r="H128" s="278">
        <v>96.016666666666652</v>
      </c>
      <c r="I128" s="278">
        <v>97.183333333333309</v>
      </c>
      <c r="J128" s="278">
        <v>98.366666666666646</v>
      </c>
      <c r="K128" s="276">
        <v>96</v>
      </c>
      <c r="L128" s="276">
        <v>93.65</v>
      </c>
      <c r="M128" s="276">
        <v>17.012440000000002</v>
      </c>
    </row>
    <row r="129" spans="1:13">
      <c r="A129" s="267">
        <v>119</v>
      </c>
      <c r="B129" s="276" t="s">
        <v>350</v>
      </c>
      <c r="C129" s="277">
        <v>359.35</v>
      </c>
      <c r="D129" s="278">
        <v>359.2166666666667</v>
      </c>
      <c r="E129" s="278">
        <v>349.43333333333339</v>
      </c>
      <c r="F129" s="278">
        <v>339.51666666666671</v>
      </c>
      <c r="G129" s="278">
        <v>329.73333333333341</v>
      </c>
      <c r="H129" s="278">
        <v>369.13333333333338</v>
      </c>
      <c r="I129" s="278">
        <v>378.91666666666669</v>
      </c>
      <c r="J129" s="278">
        <v>388.83333333333337</v>
      </c>
      <c r="K129" s="276">
        <v>369</v>
      </c>
      <c r="L129" s="276">
        <v>349.3</v>
      </c>
      <c r="M129" s="276">
        <v>2.50285</v>
      </c>
    </row>
    <row r="130" spans="1:13">
      <c r="A130" s="267">
        <v>120</v>
      </c>
      <c r="B130" s="276" t="s">
        <v>351</v>
      </c>
      <c r="C130" s="277">
        <v>818.05</v>
      </c>
      <c r="D130" s="278">
        <v>819.05000000000007</v>
      </c>
      <c r="E130" s="278">
        <v>807.10000000000014</v>
      </c>
      <c r="F130" s="278">
        <v>796.15000000000009</v>
      </c>
      <c r="G130" s="278">
        <v>784.20000000000016</v>
      </c>
      <c r="H130" s="278">
        <v>830.00000000000011</v>
      </c>
      <c r="I130" s="278">
        <v>841.95000000000016</v>
      </c>
      <c r="J130" s="278">
        <v>852.90000000000009</v>
      </c>
      <c r="K130" s="276">
        <v>831</v>
      </c>
      <c r="L130" s="276">
        <v>808.1</v>
      </c>
      <c r="M130" s="276">
        <v>9.0152099999999997</v>
      </c>
    </row>
    <row r="131" spans="1:13">
      <c r="A131" s="267">
        <v>121</v>
      </c>
      <c r="B131" s="276" t="s">
        <v>352</v>
      </c>
      <c r="C131" s="277">
        <v>127.9</v>
      </c>
      <c r="D131" s="278">
        <v>128.83333333333334</v>
      </c>
      <c r="E131" s="278">
        <v>126.16666666666669</v>
      </c>
      <c r="F131" s="278">
        <v>124.43333333333334</v>
      </c>
      <c r="G131" s="278">
        <v>121.76666666666668</v>
      </c>
      <c r="H131" s="278">
        <v>130.56666666666669</v>
      </c>
      <c r="I131" s="278">
        <v>133.23333333333338</v>
      </c>
      <c r="J131" s="278">
        <v>134.9666666666667</v>
      </c>
      <c r="K131" s="276">
        <v>131.5</v>
      </c>
      <c r="L131" s="276">
        <v>127.1</v>
      </c>
      <c r="M131" s="276">
        <v>16.730499999999999</v>
      </c>
    </row>
    <row r="132" spans="1:13">
      <c r="A132" s="267">
        <v>122</v>
      </c>
      <c r="B132" s="276" t="s">
        <v>1220</v>
      </c>
      <c r="C132" s="277">
        <v>697.45</v>
      </c>
      <c r="D132" s="278">
        <v>700.15</v>
      </c>
      <c r="E132" s="278">
        <v>685.34999999999991</v>
      </c>
      <c r="F132" s="278">
        <v>673.24999999999989</v>
      </c>
      <c r="G132" s="278">
        <v>658.44999999999982</v>
      </c>
      <c r="H132" s="278">
        <v>712.25</v>
      </c>
      <c r="I132" s="278">
        <v>727.05</v>
      </c>
      <c r="J132" s="278">
        <v>739.15000000000009</v>
      </c>
      <c r="K132" s="276">
        <v>714.95</v>
      </c>
      <c r="L132" s="276">
        <v>688.05</v>
      </c>
      <c r="M132" s="276">
        <v>0.71687999999999996</v>
      </c>
    </row>
    <row r="133" spans="1:13">
      <c r="A133" s="267">
        <v>123</v>
      </c>
      <c r="B133" s="276" t="s">
        <v>90</v>
      </c>
      <c r="C133" s="277">
        <v>10.25</v>
      </c>
      <c r="D133" s="278">
        <v>10.316666666666668</v>
      </c>
      <c r="E133" s="278">
        <v>10.083333333333336</v>
      </c>
      <c r="F133" s="278">
        <v>9.9166666666666679</v>
      </c>
      <c r="G133" s="278">
        <v>9.6833333333333353</v>
      </c>
      <c r="H133" s="278">
        <v>10.483333333333336</v>
      </c>
      <c r="I133" s="278">
        <v>10.716666666666667</v>
      </c>
      <c r="J133" s="278">
        <v>10.883333333333336</v>
      </c>
      <c r="K133" s="276">
        <v>10.55</v>
      </c>
      <c r="L133" s="276">
        <v>10.15</v>
      </c>
      <c r="M133" s="276">
        <v>75.105090000000004</v>
      </c>
    </row>
    <row r="134" spans="1:13">
      <c r="A134" s="267">
        <v>124</v>
      </c>
      <c r="B134" s="276" t="s">
        <v>91</v>
      </c>
      <c r="C134" s="277">
        <v>3546.3</v>
      </c>
      <c r="D134" s="278">
        <v>3551.5333333333333</v>
      </c>
      <c r="E134" s="278">
        <v>3465.2666666666664</v>
      </c>
      <c r="F134" s="278">
        <v>3384.2333333333331</v>
      </c>
      <c r="G134" s="278">
        <v>3297.9666666666662</v>
      </c>
      <c r="H134" s="278">
        <v>3632.5666666666666</v>
      </c>
      <c r="I134" s="278">
        <v>3718.8333333333339</v>
      </c>
      <c r="J134" s="278">
        <v>3799.8666666666668</v>
      </c>
      <c r="K134" s="276">
        <v>3637.8</v>
      </c>
      <c r="L134" s="276">
        <v>3470.5</v>
      </c>
      <c r="M134" s="276">
        <v>23.065390000000001</v>
      </c>
    </row>
    <row r="135" spans="1:13">
      <c r="A135" s="267">
        <v>125</v>
      </c>
      <c r="B135" s="276" t="s">
        <v>357</v>
      </c>
      <c r="C135" s="277">
        <v>10709.3</v>
      </c>
      <c r="D135" s="278">
        <v>10646.15</v>
      </c>
      <c r="E135" s="278">
        <v>10463.199999999999</v>
      </c>
      <c r="F135" s="278">
        <v>10217.099999999999</v>
      </c>
      <c r="G135" s="278">
        <v>10034.149999999998</v>
      </c>
      <c r="H135" s="278">
        <v>10892.25</v>
      </c>
      <c r="I135" s="278">
        <v>11075.2</v>
      </c>
      <c r="J135" s="278">
        <v>11321.300000000001</v>
      </c>
      <c r="K135" s="276">
        <v>10829.1</v>
      </c>
      <c r="L135" s="276">
        <v>10400.049999999999</v>
      </c>
      <c r="M135" s="276">
        <v>0.66693999999999998</v>
      </c>
    </row>
    <row r="136" spans="1:13">
      <c r="A136" s="267">
        <v>126</v>
      </c>
      <c r="B136" s="276" t="s">
        <v>93</v>
      </c>
      <c r="C136" s="277">
        <v>186.1</v>
      </c>
      <c r="D136" s="278">
        <v>184.86666666666667</v>
      </c>
      <c r="E136" s="278">
        <v>182.33333333333334</v>
      </c>
      <c r="F136" s="278">
        <v>178.56666666666666</v>
      </c>
      <c r="G136" s="278">
        <v>176.03333333333333</v>
      </c>
      <c r="H136" s="278">
        <v>188.63333333333335</v>
      </c>
      <c r="I136" s="278">
        <v>191.16666666666666</v>
      </c>
      <c r="J136" s="278">
        <v>194.93333333333337</v>
      </c>
      <c r="K136" s="276">
        <v>187.4</v>
      </c>
      <c r="L136" s="276">
        <v>181.1</v>
      </c>
      <c r="M136" s="276">
        <v>112.22797</v>
      </c>
    </row>
    <row r="137" spans="1:13">
      <c r="A137" s="267">
        <v>127</v>
      </c>
      <c r="B137" s="276" t="s">
        <v>231</v>
      </c>
      <c r="C137" s="277">
        <v>2360.4</v>
      </c>
      <c r="D137" s="278">
        <v>2364.1833333333334</v>
      </c>
      <c r="E137" s="278">
        <v>2348.4666666666667</v>
      </c>
      <c r="F137" s="278">
        <v>2336.5333333333333</v>
      </c>
      <c r="G137" s="278">
        <v>2320.8166666666666</v>
      </c>
      <c r="H137" s="278">
        <v>2376.1166666666668</v>
      </c>
      <c r="I137" s="278">
        <v>2391.8333333333339</v>
      </c>
      <c r="J137" s="278">
        <v>2403.7666666666669</v>
      </c>
      <c r="K137" s="276">
        <v>2379.9</v>
      </c>
      <c r="L137" s="276">
        <v>2352.25</v>
      </c>
      <c r="M137" s="276">
        <v>2.3465500000000001</v>
      </c>
    </row>
    <row r="138" spans="1:13">
      <c r="A138" s="267">
        <v>128</v>
      </c>
      <c r="B138" s="276" t="s">
        <v>94</v>
      </c>
      <c r="C138" s="277">
        <v>4828.75</v>
      </c>
      <c r="D138" s="278">
        <v>4789.95</v>
      </c>
      <c r="E138" s="278">
        <v>4709.8999999999996</v>
      </c>
      <c r="F138" s="278">
        <v>4591.05</v>
      </c>
      <c r="G138" s="278">
        <v>4511</v>
      </c>
      <c r="H138" s="278">
        <v>4908.7999999999993</v>
      </c>
      <c r="I138" s="278">
        <v>4988.8500000000004</v>
      </c>
      <c r="J138" s="278">
        <v>5107.6999999999989</v>
      </c>
      <c r="K138" s="276">
        <v>4870</v>
      </c>
      <c r="L138" s="276">
        <v>4671.1000000000004</v>
      </c>
      <c r="M138" s="276">
        <v>21.526029999999999</v>
      </c>
    </row>
    <row r="139" spans="1:13">
      <c r="A139" s="267">
        <v>129</v>
      </c>
      <c r="B139" s="276" t="s">
        <v>1263</v>
      </c>
      <c r="C139" s="277">
        <v>716.5</v>
      </c>
      <c r="D139" s="278">
        <v>719.48333333333323</v>
      </c>
      <c r="E139" s="278">
        <v>711.06666666666649</v>
      </c>
      <c r="F139" s="278">
        <v>705.63333333333321</v>
      </c>
      <c r="G139" s="278">
        <v>697.21666666666647</v>
      </c>
      <c r="H139" s="278">
        <v>724.91666666666652</v>
      </c>
      <c r="I139" s="278">
        <v>733.33333333333326</v>
      </c>
      <c r="J139" s="278">
        <v>738.76666666666654</v>
      </c>
      <c r="K139" s="276">
        <v>727.9</v>
      </c>
      <c r="L139" s="276">
        <v>714.05</v>
      </c>
      <c r="M139" s="276">
        <v>0.55220000000000002</v>
      </c>
    </row>
    <row r="140" spans="1:13">
      <c r="A140" s="267">
        <v>130</v>
      </c>
      <c r="B140" s="276" t="s">
        <v>239</v>
      </c>
      <c r="C140" s="277">
        <v>62.7</v>
      </c>
      <c r="D140" s="278">
        <v>62.4</v>
      </c>
      <c r="E140" s="278">
        <v>61.8</v>
      </c>
      <c r="F140" s="278">
        <v>60.9</v>
      </c>
      <c r="G140" s="278">
        <v>60.3</v>
      </c>
      <c r="H140" s="278">
        <v>63.3</v>
      </c>
      <c r="I140" s="278">
        <v>63.900000000000006</v>
      </c>
      <c r="J140" s="278">
        <v>64.8</v>
      </c>
      <c r="K140" s="276">
        <v>63</v>
      </c>
      <c r="L140" s="276">
        <v>61.5</v>
      </c>
      <c r="M140" s="276">
        <v>14.76261</v>
      </c>
    </row>
    <row r="141" spans="1:13">
      <c r="A141" s="267">
        <v>131</v>
      </c>
      <c r="B141" s="276" t="s">
        <v>95</v>
      </c>
      <c r="C141" s="277">
        <v>2597.35</v>
      </c>
      <c r="D141" s="278">
        <v>2587.9666666666667</v>
      </c>
      <c r="E141" s="278">
        <v>2569.3833333333332</v>
      </c>
      <c r="F141" s="278">
        <v>2541.4166666666665</v>
      </c>
      <c r="G141" s="278">
        <v>2522.833333333333</v>
      </c>
      <c r="H141" s="278">
        <v>2615.9333333333334</v>
      </c>
      <c r="I141" s="278">
        <v>2634.5166666666664</v>
      </c>
      <c r="J141" s="278">
        <v>2662.4833333333336</v>
      </c>
      <c r="K141" s="276">
        <v>2606.5500000000002</v>
      </c>
      <c r="L141" s="276">
        <v>2560</v>
      </c>
      <c r="M141" s="276">
        <v>8.2323799999999991</v>
      </c>
    </row>
    <row r="142" spans="1:13">
      <c r="A142" s="267">
        <v>132</v>
      </c>
      <c r="B142" s="276" t="s">
        <v>359</v>
      </c>
      <c r="C142" s="277">
        <v>323.3</v>
      </c>
      <c r="D142" s="278">
        <v>319.7</v>
      </c>
      <c r="E142" s="278">
        <v>314.39999999999998</v>
      </c>
      <c r="F142" s="278">
        <v>305.5</v>
      </c>
      <c r="G142" s="278">
        <v>300.2</v>
      </c>
      <c r="H142" s="278">
        <v>328.59999999999997</v>
      </c>
      <c r="I142" s="278">
        <v>333.90000000000003</v>
      </c>
      <c r="J142" s="278">
        <v>342.79999999999995</v>
      </c>
      <c r="K142" s="276">
        <v>325</v>
      </c>
      <c r="L142" s="276">
        <v>310.8</v>
      </c>
      <c r="M142" s="276">
        <v>10.06349</v>
      </c>
    </row>
    <row r="143" spans="1:13">
      <c r="A143" s="267">
        <v>133</v>
      </c>
      <c r="B143" s="276" t="s">
        <v>360</v>
      </c>
      <c r="C143" s="277">
        <v>86.6</v>
      </c>
      <c r="D143" s="278">
        <v>87.59999999999998</v>
      </c>
      <c r="E143" s="278">
        <v>85.349999999999966</v>
      </c>
      <c r="F143" s="278">
        <v>84.09999999999998</v>
      </c>
      <c r="G143" s="278">
        <v>81.849999999999966</v>
      </c>
      <c r="H143" s="278">
        <v>88.849999999999966</v>
      </c>
      <c r="I143" s="278">
        <v>91.1</v>
      </c>
      <c r="J143" s="278">
        <v>92.349999999999966</v>
      </c>
      <c r="K143" s="276">
        <v>89.85</v>
      </c>
      <c r="L143" s="276">
        <v>86.35</v>
      </c>
      <c r="M143" s="276">
        <v>6.1820599999999999</v>
      </c>
    </row>
    <row r="144" spans="1:13">
      <c r="A144" s="267">
        <v>134</v>
      </c>
      <c r="B144" s="276" t="s">
        <v>361</v>
      </c>
      <c r="C144" s="277">
        <v>128.05000000000001</v>
      </c>
      <c r="D144" s="278">
        <v>127.58333333333333</v>
      </c>
      <c r="E144" s="278">
        <v>126.56666666666666</v>
      </c>
      <c r="F144" s="278">
        <v>125.08333333333333</v>
      </c>
      <c r="G144" s="278">
        <v>124.06666666666666</v>
      </c>
      <c r="H144" s="278">
        <v>129.06666666666666</v>
      </c>
      <c r="I144" s="278">
        <v>130.08333333333334</v>
      </c>
      <c r="J144" s="278">
        <v>131.56666666666666</v>
      </c>
      <c r="K144" s="276">
        <v>128.6</v>
      </c>
      <c r="L144" s="276">
        <v>126.1</v>
      </c>
      <c r="M144" s="276">
        <v>0.76198999999999995</v>
      </c>
    </row>
    <row r="145" spans="1:13">
      <c r="A145" s="267">
        <v>135</v>
      </c>
      <c r="B145" s="276" t="s">
        <v>240</v>
      </c>
      <c r="C145" s="277">
        <v>400.5</v>
      </c>
      <c r="D145" s="278">
        <v>398.3</v>
      </c>
      <c r="E145" s="278">
        <v>393.75</v>
      </c>
      <c r="F145" s="278">
        <v>387</v>
      </c>
      <c r="G145" s="278">
        <v>382.45</v>
      </c>
      <c r="H145" s="278">
        <v>405.05</v>
      </c>
      <c r="I145" s="278">
        <v>409.60000000000008</v>
      </c>
      <c r="J145" s="278">
        <v>416.35</v>
      </c>
      <c r="K145" s="276">
        <v>402.85</v>
      </c>
      <c r="L145" s="276">
        <v>391.55</v>
      </c>
      <c r="M145" s="276">
        <v>7.1774800000000001</v>
      </c>
    </row>
    <row r="146" spans="1:13">
      <c r="A146" s="267">
        <v>136</v>
      </c>
      <c r="B146" s="276" t="s">
        <v>241</v>
      </c>
      <c r="C146" s="277">
        <v>1162.8</v>
      </c>
      <c r="D146" s="278">
        <v>1141.8666666666668</v>
      </c>
      <c r="E146" s="278">
        <v>1112.7333333333336</v>
      </c>
      <c r="F146" s="278">
        <v>1062.6666666666667</v>
      </c>
      <c r="G146" s="278">
        <v>1033.5333333333335</v>
      </c>
      <c r="H146" s="278">
        <v>1191.9333333333336</v>
      </c>
      <c r="I146" s="278">
        <v>1221.0666666666668</v>
      </c>
      <c r="J146" s="278">
        <v>1271.1333333333337</v>
      </c>
      <c r="K146" s="276">
        <v>1171</v>
      </c>
      <c r="L146" s="276">
        <v>1091.8</v>
      </c>
      <c r="M146" s="276">
        <v>2.91106</v>
      </c>
    </row>
    <row r="147" spans="1:13">
      <c r="A147" s="267">
        <v>137</v>
      </c>
      <c r="B147" s="276" t="s">
        <v>242</v>
      </c>
      <c r="C147" s="277">
        <v>73.349999999999994</v>
      </c>
      <c r="D147" s="278">
        <v>72.600000000000009</v>
      </c>
      <c r="E147" s="278">
        <v>71.250000000000014</v>
      </c>
      <c r="F147" s="278">
        <v>69.150000000000006</v>
      </c>
      <c r="G147" s="278">
        <v>67.800000000000011</v>
      </c>
      <c r="H147" s="278">
        <v>74.700000000000017</v>
      </c>
      <c r="I147" s="278">
        <v>76.050000000000011</v>
      </c>
      <c r="J147" s="278">
        <v>78.15000000000002</v>
      </c>
      <c r="K147" s="276">
        <v>73.95</v>
      </c>
      <c r="L147" s="276">
        <v>70.5</v>
      </c>
      <c r="M147" s="276">
        <v>43.80789</v>
      </c>
    </row>
    <row r="148" spans="1:13">
      <c r="A148" s="267">
        <v>138</v>
      </c>
      <c r="B148" s="276" t="s">
        <v>96</v>
      </c>
      <c r="C148" s="277">
        <v>63.4</v>
      </c>
      <c r="D148" s="278">
        <v>62.666666666666664</v>
      </c>
      <c r="E148" s="278">
        <v>61.93333333333333</v>
      </c>
      <c r="F148" s="278">
        <v>60.466666666666669</v>
      </c>
      <c r="G148" s="278">
        <v>59.733333333333334</v>
      </c>
      <c r="H148" s="278">
        <v>64.133333333333326</v>
      </c>
      <c r="I148" s="278">
        <v>64.86666666666666</v>
      </c>
      <c r="J148" s="278">
        <v>66.333333333333314</v>
      </c>
      <c r="K148" s="276">
        <v>63.4</v>
      </c>
      <c r="L148" s="276">
        <v>61.2</v>
      </c>
      <c r="M148" s="276">
        <v>83.629429999999999</v>
      </c>
    </row>
    <row r="149" spans="1:13">
      <c r="A149" s="267">
        <v>139</v>
      </c>
      <c r="B149" s="276" t="s">
        <v>362</v>
      </c>
      <c r="C149" s="277">
        <v>524.5</v>
      </c>
      <c r="D149" s="278">
        <v>524.56666666666672</v>
      </c>
      <c r="E149" s="278">
        <v>519.93333333333339</v>
      </c>
      <c r="F149" s="278">
        <v>515.36666666666667</v>
      </c>
      <c r="G149" s="278">
        <v>510.73333333333335</v>
      </c>
      <c r="H149" s="278">
        <v>529.13333333333344</v>
      </c>
      <c r="I149" s="278">
        <v>533.76666666666688</v>
      </c>
      <c r="J149" s="278">
        <v>538.33333333333348</v>
      </c>
      <c r="K149" s="276">
        <v>529.20000000000005</v>
      </c>
      <c r="L149" s="276">
        <v>520</v>
      </c>
      <c r="M149" s="276">
        <v>0.57974000000000003</v>
      </c>
    </row>
    <row r="150" spans="1:13">
      <c r="A150" s="267">
        <v>140</v>
      </c>
      <c r="B150" s="276" t="s">
        <v>1297</v>
      </c>
      <c r="C150" s="277">
        <v>1362.45</v>
      </c>
      <c r="D150" s="278">
        <v>1367.9666666666665</v>
      </c>
      <c r="E150" s="278">
        <v>1349.9833333333329</v>
      </c>
      <c r="F150" s="278">
        <v>1337.5166666666664</v>
      </c>
      <c r="G150" s="278">
        <v>1319.5333333333328</v>
      </c>
      <c r="H150" s="278">
        <v>1380.4333333333329</v>
      </c>
      <c r="I150" s="278">
        <v>1398.4166666666665</v>
      </c>
      <c r="J150" s="278">
        <v>1410.883333333333</v>
      </c>
      <c r="K150" s="276">
        <v>1385.95</v>
      </c>
      <c r="L150" s="276">
        <v>1355.5</v>
      </c>
      <c r="M150" s="276">
        <v>3.3230000000000003E-2</v>
      </c>
    </row>
    <row r="151" spans="1:13">
      <c r="A151" s="267">
        <v>141</v>
      </c>
      <c r="B151" s="276" t="s">
        <v>97</v>
      </c>
      <c r="C151" s="277">
        <v>1402.55</v>
      </c>
      <c r="D151" s="278">
        <v>1407.1833333333334</v>
      </c>
      <c r="E151" s="278">
        <v>1384.3666666666668</v>
      </c>
      <c r="F151" s="278">
        <v>1366.1833333333334</v>
      </c>
      <c r="G151" s="278">
        <v>1343.3666666666668</v>
      </c>
      <c r="H151" s="278">
        <v>1425.3666666666668</v>
      </c>
      <c r="I151" s="278">
        <v>1448.1833333333334</v>
      </c>
      <c r="J151" s="278">
        <v>1466.3666666666668</v>
      </c>
      <c r="K151" s="276">
        <v>1430</v>
      </c>
      <c r="L151" s="276">
        <v>1389</v>
      </c>
      <c r="M151" s="276">
        <v>9.4036299999999997</v>
      </c>
    </row>
    <row r="152" spans="1:13">
      <c r="A152" s="267">
        <v>143</v>
      </c>
      <c r="B152" s="276" t="s">
        <v>98</v>
      </c>
      <c r="C152" s="277">
        <v>173.95</v>
      </c>
      <c r="D152" s="278">
        <v>174.18333333333331</v>
      </c>
      <c r="E152" s="278">
        <v>172.81666666666661</v>
      </c>
      <c r="F152" s="278">
        <v>171.68333333333331</v>
      </c>
      <c r="G152" s="278">
        <v>170.31666666666661</v>
      </c>
      <c r="H152" s="278">
        <v>175.31666666666661</v>
      </c>
      <c r="I152" s="278">
        <v>176.68333333333334</v>
      </c>
      <c r="J152" s="278">
        <v>177.81666666666661</v>
      </c>
      <c r="K152" s="276">
        <v>175.55</v>
      </c>
      <c r="L152" s="276">
        <v>173.05</v>
      </c>
      <c r="M152" s="276">
        <v>51.968649999999997</v>
      </c>
    </row>
    <row r="153" spans="1:13">
      <c r="A153" s="267">
        <v>144</v>
      </c>
      <c r="B153" s="276" t="s">
        <v>243</v>
      </c>
      <c r="C153" s="277">
        <v>8.25</v>
      </c>
      <c r="D153" s="278">
        <v>8.25</v>
      </c>
      <c r="E153" s="278">
        <v>8.25</v>
      </c>
      <c r="F153" s="278">
        <v>8.25</v>
      </c>
      <c r="G153" s="278">
        <v>8.25</v>
      </c>
      <c r="H153" s="278">
        <v>8.25</v>
      </c>
      <c r="I153" s="278">
        <v>8.25</v>
      </c>
      <c r="J153" s="278">
        <v>8.25</v>
      </c>
      <c r="K153" s="276">
        <v>8.25</v>
      </c>
      <c r="L153" s="276">
        <v>8.25</v>
      </c>
      <c r="M153" s="276">
        <v>10.562060000000001</v>
      </c>
    </row>
    <row r="154" spans="1:13">
      <c r="A154" s="267">
        <v>145</v>
      </c>
      <c r="B154" s="276" t="s">
        <v>364</v>
      </c>
      <c r="C154" s="277">
        <v>329.05</v>
      </c>
      <c r="D154" s="278">
        <v>329.1</v>
      </c>
      <c r="E154" s="278">
        <v>324.30000000000007</v>
      </c>
      <c r="F154" s="278">
        <v>319.55000000000007</v>
      </c>
      <c r="G154" s="278">
        <v>314.75000000000011</v>
      </c>
      <c r="H154" s="278">
        <v>333.85</v>
      </c>
      <c r="I154" s="278">
        <v>338.65</v>
      </c>
      <c r="J154" s="278">
        <v>343.4</v>
      </c>
      <c r="K154" s="276">
        <v>333.9</v>
      </c>
      <c r="L154" s="276">
        <v>324.35000000000002</v>
      </c>
      <c r="M154" s="276">
        <v>2.5750000000000002</v>
      </c>
    </row>
    <row r="155" spans="1:13">
      <c r="A155" s="267">
        <v>146</v>
      </c>
      <c r="B155" s="276" t="s">
        <v>99</v>
      </c>
      <c r="C155" s="277">
        <v>58.3</v>
      </c>
      <c r="D155" s="278">
        <v>58.566666666666663</v>
      </c>
      <c r="E155" s="278">
        <v>57.583333333333329</v>
      </c>
      <c r="F155" s="278">
        <v>56.866666666666667</v>
      </c>
      <c r="G155" s="278">
        <v>55.883333333333333</v>
      </c>
      <c r="H155" s="278">
        <v>59.283333333333324</v>
      </c>
      <c r="I155" s="278">
        <v>60.266666666666659</v>
      </c>
      <c r="J155" s="278">
        <v>60.98333333333332</v>
      </c>
      <c r="K155" s="276">
        <v>59.55</v>
      </c>
      <c r="L155" s="276">
        <v>57.85</v>
      </c>
      <c r="M155" s="276">
        <v>295.14760000000001</v>
      </c>
    </row>
    <row r="156" spans="1:13">
      <c r="A156" s="267">
        <v>147</v>
      </c>
      <c r="B156" s="276" t="s">
        <v>367</v>
      </c>
      <c r="C156" s="277">
        <v>288.7</v>
      </c>
      <c r="D156" s="278">
        <v>287.8</v>
      </c>
      <c r="E156" s="278">
        <v>285.90000000000003</v>
      </c>
      <c r="F156" s="278">
        <v>283.10000000000002</v>
      </c>
      <c r="G156" s="278">
        <v>281.20000000000005</v>
      </c>
      <c r="H156" s="278">
        <v>290.60000000000002</v>
      </c>
      <c r="I156" s="278">
        <v>292.5</v>
      </c>
      <c r="J156" s="278">
        <v>295.3</v>
      </c>
      <c r="K156" s="276">
        <v>289.7</v>
      </c>
      <c r="L156" s="276">
        <v>285</v>
      </c>
      <c r="M156" s="276">
        <v>0.95887999999999995</v>
      </c>
    </row>
    <row r="157" spans="1:13">
      <c r="A157" s="267">
        <v>148</v>
      </c>
      <c r="B157" s="276" t="s">
        <v>366</v>
      </c>
      <c r="C157" s="277">
        <v>2615.8000000000002</v>
      </c>
      <c r="D157" s="278">
        <v>2631.5833333333335</v>
      </c>
      <c r="E157" s="278">
        <v>2582.5666666666671</v>
      </c>
      <c r="F157" s="278">
        <v>2549.3333333333335</v>
      </c>
      <c r="G157" s="278">
        <v>2500.3166666666671</v>
      </c>
      <c r="H157" s="278">
        <v>2664.8166666666671</v>
      </c>
      <c r="I157" s="278">
        <v>2713.8333333333335</v>
      </c>
      <c r="J157" s="278">
        <v>2747.0666666666671</v>
      </c>
      <c r="K157" s="276">
        <v>2680.6</v>
      </c>
      <c r="L157" s="276">
        <v>2598.35</v>
      </c>
      <c r="M157" s="276">
        <v>0.34423999999999999</v>
      </c>
    </row>
    <row r="158" spans="1:13">
      <c r="A158" s="267">
        <v>149</v>
      </c>
      <c r="B158" s="276" t="s">
        <v>368</v>
      </c>
      <c r="C158" s="277">
        <v>621.6</v>
      </c>
      <c r="D158" s="278">
        <v>618.0333333333333</v>
      </c>
      <c r="E158" s="278">
        <v>610.06666666666661</v>
      </c>
      <c r="F158" s="278">
        <v>598.5333333333333</v>
      </c>
      <c r="G158" s="278">
        <v>590.56666666666661</v>
      </c>
      <c r="H158" s="278">
        <v>629.56666666666661</v>
      </c>
      <c r="I158" s="278">
        <v>637.5333333333333</v>
      </c>
      <c r="J158" s="278">
        <v>649.06666666666661</v>
      </c>
      <c r="K158" s="276">
        <v>626</v>
      </c>
      <c r="L158" s="276">
        <v>606.5</v>
      </c>
      <c r="M158" s="276">
        <v>2.1781100000000002</v>
      </c>
    </row>
    <row r="159" spans="1:13">
      <c r="A159" s="267">
        <v>150</v>
      </c>
      <c r="B159" s="276" t="s">
        <v>2940</v>
      </c>
      <c r="C159" s="277">
        <v>519.54999999999995</v>
      </c>
      <c r="D159" s="278">
        <v>517.84999999999991</v>
      </c>
      <c r="E159" s="278">
        <v>511.79999999999984</v>
      </c>
      <c r="F159" s="278">
        <v>504.04999999999995</v>
      </c>
      <c r="G159" s="278">
        <v>497.99999999999989</v>
      </c>
      <c r="H159" s="278">
        <v>525.5999999999998</v>
      </c>
      <c r="I159" s="278">
        <v>531.65</v>
      </c>
      <c r="J159" s="278">
        <v>539.39999999999975</v>
      </c>
      <c r="K159" s="276">
        <v>523.9</v>
      </c>
      <c r="L159" s="276">
        <v>510.1</v>
      </c>
      <c r="M159" s="276">
        <v>1.75105</v>
      </c>
    </row>
    <row r="160" spans="1:13">
      <c r="A160" s="267">
        <v>151</v>
      </c>
      <c r="B160" s="276" t="s">
        <v>370</v>
      </c>
      <c r="C160" s="277">
        <v>142.30000000000001</v>
      </c>
      <c r="D160" s="278">
        <v>141.29999999999998</v>
      </c>
      <c r="E160" s="278">
        <v>139.24999999999997</v>
      </c>
      <c r="F160" s="278">
        <v>136.19999999999999</v>
      </c>
      <c r="G160" s="278">
        <v>134.14999999999998</v>
      </c>
      <c r="H160" s="278">
        <v>144.34999999999997</v>
      </c>
      <c r="I160" s="278">
        <v>146.39999999999998</v>
      </c>
      <c r="J160" s="278">
        <v>149.44999999999996</v>
      </c>
      <c r="K160" s="276">
        <v>143.35</v>
      </c>
      <c r="L160" s="276">
        <v>138.25</v>
      </c>
      <c r="M160" s="276">
        <v>17.58239</v>
      </c>
    </row>
    <row r="161" spans="1:13">
      <c r="A161" s="267">
        <v>152</v>
      </c>
      <c r="B161" s="276" t="s">
        <v>244</v>
      </c>
      <c r="C161" s="277">
        <v>79.25</v>
      </c>
      <c r="D161" s="278">
        <v>78.86666666666666</v>
      </c>
      <c r="E161" s="278">
        <v>78.48333333333332</v>
      </c>
      <c r="F161" s="278">
        <v>77.716666666666654</v>
      </c>
      <c r="G161" s="278">
        <v>77.333333333333314</v>
      </c>
      <c r="H161" s="278">
        <v>79.633333333333326</v>
      </c>
      <c r="I161" s="278">
        <v>80.01666666666668</v>
      </c>
      <c r="J161" s="278">
        <v>80.783333333333331</v>
      </c>
      <c r="K161" s="276">
        <v>79.25</v>
      </c>
      <c r="L161" s="276">
        <v>78.099999999999994</v>
      </c>
      <c r="M161" s="276">
        <v>105.37993</v>
      </c>
    </row>
    <row r="162" spans="1:13">
      <c r="A162" s="267">
        <v>153</v>
      </c>
      <c r="B162" s="276" t="s">
        <v>369</v>
      </c>
      <c r="C162" s="277">
        <v>76.55</v>
      </c>
      <c r="D162" s="278">
        <v>77.25</v>
      </c>
      <c r="E162" s="278">
        <v>75</v>
      </c>
      <c r="F162" s="278">
        <v>73.45</v>
      </c>
      <c r="G162" s="278">
        <v>71.2</v>
      </c>
      <c r="H162" s="278">
        <v>78.8</v>
      </c>
      <c r="I162" s="278">
        <v>81.05</v>
      </c>
      <c r="J162" s="278">
        <v>82.6</v>
      </c>
      <c r="K162" s="276">
        <v>79.5</v>
      </c>
      <c r="L162" s="276">
        <v>75.7</v>
      </c>
      <c r="M162" s="276">
        <v>60.333469999999998</v>
      </c>
    </row>
    <row r="163" spans="1:13">
      <c r="A163" s="267">
        <v>154</v>
      </c>
      <c r="B163" s="276" t="s">
        <v>100</v>
      </c>
      <c r="C163" s="277">
        <v>100.9</v>
      </c>
      <c r="D163" s="278">
        <v>100</v>
      </c>
      <c r="E163" s="278">
        <v>98.5</v>
      </c>
      <c r="F163" s="278">
        <v>96.1</v>
      </c>
      <c r="G163" s="278">
        <v>94.6</v>
      </c>
      <c r="H163" s="278">
        <v>102.4</v>
      </c>
      <c r="I163" s="278">
        <v>103.9</v>
      </c>
      <c r="J163" s="278">
        <v>106.30000000000001</v>
      </c>
      <c r="K163" s="276">
        <v>101.5</v>
      </c>
      <c r="L163" s="276">
        <v>97.6</v>
      </c>
      <c r="M163" s="276">
        <v>296.87033000000002</v>
      </c>
    </row>
    <row r="164" spans="1:13">
      <c r="A164" s="267">
        <v>155</v>
      </c>
      <c r="B164" s="276" t="s">
        <v>375</v>
      </c>
      <c r="C164" s="277">
        <v>1924.75</v>
      </c>
      <c r="D164" s="278">
        <v>1930.5666666666666</v>
      </c>
      <c r="E164" s="278">
        <v>1893.1833333333332</v>
      </c>
      <c r="F164" s="278">
        <v>1861.6166666666666</v>
      </c>
      <c r="G164" s="278">
        <v>1824.2333333333331</v>
      </c>
      <c r="H164" s="278">
        <v>1962.1333333333332</v>
      </c>
      <c r="I164" s="278">
        <v>1999.5166666666664</v>
      </c>
      <c r="J164" s="278">
        <v>2031.0833333333333</v>
      </c>
      <c r="K164" s="276">
        <v>1967.95</v>
      </c>
      <c r="L164" s="276">
        <v>1899</v>
      </c>
      <c r="M164" s="276">
        <v>0.15129999999999999</v>
      </c>
    </row>
    <row r="165" spans="1:13">
      <c r="A165" s="267">
        <v>156</v>
      </c>
      <c r="B165" s="276" t="s">
        <v>376</v>
      </c>
      <c r="C165" s="277">
        <v>2165.8000000000002</v>
      </c>
      <c r="D165" s="278">
        <v>2157.2333333333331</v>
      </c>
      <c r="E165" s="278">
        <v>2124.5166666666664</v>
      </c>
      <c r="F165" s="278">
        <v>2083.2333333333331</v>
      </c>
      <c r="G165" s="278">
        <v>2050.5166666666664</v>
      </c>
      <c r="H165" s="278">
        <v>2198.5166666666664</v>
      </c>
      <c r="I165" s="278">
        <v>2231.2333333333327</v>
      </c>
      <c r="J165" s="278">
        <v>2272.5166666666664</v>
      </c>
      <c r="K165" s="276">
        <v>2189.9499999999998</v>
      </c>
      <c r="L165" s="276">
        <v>2115.9499999999998</v>
      </c>
      <c r="M165" s="276">
        <v>0.35826999999999998</v>
      </c>
    </row>
    <row r="166" spans="1:13">
      <c r="A166" s="267">
        <v>157</v>
      </c>
      <c r="B166" s="276" t="s">
        <v>372</v>
      </c>
      <c r="C166" s="277">
        <v>334.3</v>
      </c>
      <c r="D166" s="278">
        <v>334.3</v>
      </c>
      <c r="E166" s="278">
        <v>334.3</v>
      </c>
      <c r="F166" s="278">
        <v>334.3</v>
      </c>
      <c r="G166" s="278">
        <v>334.3</v>
      </c>
      <c r="H166" s="278">
        <v>334.3</v>
      </c>
      <c r="I166" s="278">
        <v>334.3</v>
      </c>
      <c r="J166" s="278">
        <v>334.3</v>
      </c>
      <c r="K166" s="276">
        <v>334.3</v>
      </c>
      <c r="L166" s="276">
        <v>334.3</v>
      </c>
      <c r="M166" s="276">
        <v>0.29732999999999998</v>
      </c>
    </row>
    <row r="167" spans="1:13">
      <c r="A167" s="267">
        <v>158</v>
      </c>
      <c r="B167" s="276" t="s">
        <v>382</v>
      </c>
      <c r="C167" s="277">
        <v>252.1</v>
      </c>
      <c r="D167" s="278">
        <v>251.88333333333335</v>
      </c>
      <c r="E167" s="278">
        <v>248.76666666666671</v>
      </c>
      <c r="F167" s="278">
        <v>245.43333333333337</v>
      </c>
      <c r="G167" s="278">
        <v>242.31666666666672</v>
      </c>
      <c r="H167" s="278">
        <v>255.2166666666667</v>
      </c>
      <c r="I167" s="278">
        <v>258.33333333333331</v>
      </c>
      <c r="J167" s="278">
        <v>261.66666666666669</v>
      </c>
      <c r="K167" s="276">
        <v>255</v>
      </c>
      <c r="L167" s="276">
        <v>248.55</v>
      </c>
      <c r="M167" s="276">
        <v>1.6517299999999999</v>
      </c>
    </row>
    <row r="168" spans="1:13">
      <c r="A168" s="267">
        <v>159</v>
      </c>
      <c r="B168" s="276" t="s">
        <v>373</v>
      </c>
      <c r="C168" s="277">
        <v>100.85</v>
      </c>
      <c r="D168" s="278">
        <v>101.25</v>
      </c>
      <c r="E168" s="278">
        <v>98.8</v>
      </c>
      <c r="F168" s="278">
        <v>96.75</v>
      </c>
      <c r="G168" s="278">
        <v>94.3</v>
      </c>
      <c r="H168" s="278">
        <v>103.3</v>
      </c>
      <c r="I168" s="278">
        <v>105.74999999999999</v>
      </c>
      <c r="J168" s="278">
        <v>107.8</v>
      </c>
      <c r="K168" s="276">
        <v>103.7</v>
      </c>
      <c r="L168" s="276">
        <v>99.2</v>
      </c>
      <c r="M168" s="276">
        <v>0.40412999999999999</v>
      </c>
    </row>
    <row r="169" spans="1:13">
      <c r="A169" s="267">
        <v>160</v>
      </c>
      <c r="B169" s="276" t="s">
        <v>374</v>
      </c>
      <c r="C169" s="277">
        <v>166.75</v>
      </c>
      <c r="D169" s="278">
        <v>165.93333333333334</v>
      </c>
      <c r="E169" s="278">
        <v>162.36666666666667</v>
      </c>
      <c r="F169" s="278">
        <v>157.98333333333335</v>
      </c>
      <c r="G169" s="278">
        <v>154.41666666666669</v>
      </c>
      <c r="H169" s="278">
        <v>170.31666666666666</v>
      </c>
      <c r="I169" s="278">
        <v>173.88333333333333</v>
      </c>
      <c r="J169" s="278">
        <v>178.26666666666665</v>
      </c>
      <c r="K169" s="276">
        <v>169.5</v>
      </c>
      <c r="L169" s="276">
        <v>161.55000000000001</v>
      </c>
      <c r="M169" s="276">
        <v>1.99444</v>
      </c>
    </row>
    <row r="170" spans="1:13">
      <c r="A170" s="267">
        <v>161</v>
      </c>
      <c r="B170" s="276" t="s">
        <v>245</v>
      </c>
      <c r="C170" s="277">
        <v>130.55000000000001</v>
      </c>
      <c r="D170" s="278">
        <v>129.29999999999998</v>
      </c>
      <c r="E170" s="278">
        <v>126.89999999999998</v>
      </c>
      <c r="F170" s="278">
        <v>123.25</v>
      </c>
      <c r="G170" s="278">
        <v>120.85</v>
      </c>
      <c r="H170" s="278">
        <v>132.94999999999996</v>
      </c>
      <c r="I170" s="278">
        <v>135.35</v>
      </c>
      <c r="J170" s="278">
        <v>138.99999999999994</v>
      </c>
      <c r="K170" s="276">
        <v>131.69999999999999</v>
      </c>
      <c r="L170" s="276">
        <v>125.65</v>
      </c>
      <c r="M170" s="276">
        <v>4.7968599999999997</v>
      </c>
    </row>
    <row r="171" spans="1:13">
      <c r="A171" s="267">
        <v>162</v>
      </c>
      <c r="B171" s="276" t="s">
        <v>378</v>
      </c>
      <c r="C171" s="277">
        <v>5724.4</v>
      </c>
      <c r="D171" s="278">
        <v>5759.8</v>
      </c>
      <c r="E171" s="278">
        <v>5669.6</v>
      </c>
      <c r="F171" s="278">
        <v>5614.8</v>
      </c>
      <c r="G171" s="278">
        <v>5524.6</v>
      </c>
      <c r="H171" s="278">
        <v>5814.6</v>
      </c>
      <c r="I171" s="278">
        <v>5904.7999999999993</v>
      </c>
      <c r="J171" s="278">
        <v>5959.6</v>
      </c>
      <c r="K171" s="276">
        <v>5850</v>
      </c>
      <c r="L171" s="276">
        <v>5705</v>
      </c>
      <c r="M171" s="276">
        <v>6.0720000000000003E-2</v>
      </c>
    </row>
    <row r="172" spans="1:13">
      <c r="A172" s="267">
        <v>163</v>
      </c>
      <c r="B172" s="276" t="s">
        <v>379</v>
      </c>
      <c r="C172" s="277">
        <v>1525.7</v>
      </c>
      <c r="D172" s="278">
        <v>1528.1833333333334</v>
      </c>
      <c r="E172" s="278">
        <v>1518.5166666666669</v>
      </c>
      <c r="F172" s="278">
        <v>1511.3333333333335</v>
      </c>
      <c r="G172" s="278">
        <v>1501.666666666667</v>
      </c>
      <c r="H172" s="278">
        <v>1535.3666666666668</v>
      </c>
      <c r="I172" s="278">
        <v>1545.0333333333333</v>
      </c>
      <c r="J172" s="278">
        <v>1552.2166666666667</v>
      </c>
      <c r="K172" s="276">
        <v>1537.85</v>
      </c>
      <c r="L172" s="276">
        <v>1521</v>
      </c>
      <c r="M172" s="276">
        <v>0.57494000000000001</v>
      </c>
    </row>
    <row r="173" spans="1:13">
      <c r="A173" s="267">
        <v>164</v>
      </c>
      <c r="B173" s="276" t="s">
        <v>101</v>
      </c>
      <c r="C173" s="277">
        <v>479.85</v>
      </c>
      <c r="D173" s="278">
        <v>481.48333333333335</v>
      </c>
      <c r="E173" s="278">
        <v>473.56666666666672</v>
      </c>
      <c r="F173" s="278">
        <v>467.28333333333336</v>
      </c>
      <c r="G173" s="278">
        <v>459.36666666666673</v>
      </c>
      <c r="H173" s="278">
        <v>487.76666666666671</v>
      </c>
      <c r="I173" s="278">
        <v>495.68333333333334</v>
      </c>
      <c r="J173" s="278">
        <v>501.9666666666667</v>
      </c>
      <c r="K173" s="276">
        <v>489.4</v>
      </c>
      <c r="L173" s="276">
        <v>475.2</v>
      </c>
      <c r="M173" s="276">
        <v>29.98394</v>
      </c>
    </row>
    <row r="174" spans="1:13">
      <c r="A174" s="267">
        <v>165</v>
      </c>
      <c r="B174" s="276" t="s">
        <v>387</v>
      </c>
      <c r="C174" s="277">
        <v>45.4</v>
      </c>
      <c r="D174" s="278">
        <v>45.550000000000004</v>
      </c>
      <c r="E174" s="278">
        <v>45.000000000000007</v>
      </c>
      <c r="F174" s="278">
        <v>44.6</v>
      </c>
      <c r="G174" s="278">
        <v>44.050000000000004</v>
      </c>
      <c r="H174" s="278">
        <v>45.95000000000001</v>
      </c>
      <c r="I174" s="278">
        <v>46.500000000000007</v>
      </c>
      <c r="J174" s="278">
        <v>46.900000000000013</v>
      </c>
      <c r="K174" s="276">
        <v>46.1</v>
      </c>
      <c r="L174" s="276">
        <v>45.15</v>
      </c>
      <c r="M174" s="276">
        <v>3.6728200000000002</v>
      </c>
    </row>
    <row r="175" spans="1:13">
      <c r="A175" s="267">
        <v>166</v>
      </c>
      <c r="B175" s="276" t="s">
        <v>1396</v>
      </c>
      <c r="C175" s="277">
        <v>3711.2</v>
      </c>
      <c r="D175" s="278">
        <v>3716</v>
      </c>
      <c r="E175" s="278">
        <v>3607.2</v>
      </c>
      <c r="F175" s="278">
        <v>3503.2</v>
      </c>
      <c r="G175" s="278">
        <v>3394.3999999999996</v>
      </c>
      <c r="H175" s="278">
        <v>3820</v>
      </c>
      <c r="I175" s="278">
        <v>3928.8</v>
      </c>
      <c r="J175" s="278">
        <v>4032.8</v>
      </c>
      <c r="K175" s="276">
        <v>3824.8</v>
      </c>
      <c r="L175" s="276">
        <v>3612</v>
      </c>
      <c r="M175" s="276">
        <v>0.44691999999999998</v>
      </c>
    </row>
    <row r="176" spans="1:13">
      <c r="A176" s="267">
        <v>167</v>
      </c>
      <c r="B176" s="276" t="s">
        <v>103</v>
      </c>
      <c r="C176" s="277">
        <v>26.45</v>
      </c>
      <c r="D176" s="278">
        <v>26.183333333333334</v>
      </c>
      <c r="E176" s="278">
        <v>25.416666666666668</v>
      </c>
      <c r="F176" s="278">
        <v>24.383333333333333</v>
      </c>
      <c r="G176" s="278">
        <v>23.616666666666667</v>
      </c>
      <c r="H176" s="278">
        <v>27.216666666666669</v>
      </c>
      <c r="I176" s="278">
        <v>27.983333333333334</v>
      </c>
      <c r="J176" s="278">
        <v>29.016666666666669</v>
      </c>
      <c r="K176" s="276">
        <v>26.95</v>
      </c>
      <c r="L176" s="276">
        <v>25.15</v>
      </c>
      <c r="M176" s="276">
        <v>294.18209999999999</v>
      </c>
    </row>
    <row r="177" spans="1:13">
      <c r="A177" s="267">
        <v>168</v>
      </c>
      <c r="B177" s="276" t="s">
        <v>388</v>
      </c>
      <c r="C177" s="277">
        <v>194.05</v>
      </c>
      <c r="D177" s="278">
        <v>193.98333333333335</v>
      </c>
      <c r="E177" s="278">
        <v>192.76666666666671</v>
      </c>
      <c r="F177" s="278">
        <v>191.48333333333335</v>
      </c>
      <c r="G177" s="278">
        <v>190.26666666666671</v>
      </c>
      <c r="H177" s="278">
        <v>195.26666666666671</v>
      </c>
      <c r="I177" s="278">
        <v>196.48333333333335</v>
      </c>
      <c r="J177" s="278">
        <v>197.76666666666671</v>
      </c>
      <c r="K177" s="276">
        <v>195.2</v>
      </c>
      <c r="L177" s="276">
        <v>192.7</v>
      </c>
      <c r="M177" s="276">
        <v>2.34646</v>
      </c>
    </row>
    <row r="178" spans="1:13">
      <c r="A178" s="267">
        <v>169</v>
      </c>
      <c r="B178" s="276" t="s">
        <v>380</v>
      </c>
      <c r="C178" s="277">
        <v>925.45</v>
      </c>
      <c r="D178" s="278">
        <v>927.66666666666663</v>
      </c>
      <c r="E178" s="278">
        <v>917.83333333333326</v>
      </c>
      <c r="F178" s="278">
        <v>910.21666666666658</v>
      </c>
      <c r="G178" s="278">
        <v>900.38333333333321</v>
      </c>
      <c r="H178" s="278">
        <v>935.2833333333333</v>
      </c>
      <c r="I178" s="278">
        <v>945.11666666666656</v>
      </c>
      <c r="J178" s="278">
        <v>952.73333333333335</v>
      </c>
      <c r="K178" s="276">
        <v>937.5</v>
      </c>
      <c r="L178" s="276">
        <v>920.05</v>
      </c>
      <c r="M178" s="276">
        <v>0.38818000000000003</v>
      </c>
    </row>
    <row r="179" spans="1:13">
      <c r="A179" s="267">
        <v>170</v>
      </c>
      <c r="B179" s="276" t="s">
        <v>246</v>
      </c>
      <c r="C179" s="277">
        <v>511.9</v>
      </c>
      <c r="D179" s="278">
        <v>512.69999999999993</v>
      </c>
      <c r="E179" s="278">
        <v>508.69999999999982</v>
      </c>
      <c r="F179" s="278">
        <v>505.49999999999989</v>
      </c>
      <c r="G179" s="278">
        <v>501.49999999999977</v>
      </c>
      <c r="H179" s="278">
        <v>515.89999999999986</v>
      </c>
      <c r="I179" s="278">
        <v>519.90000000000009</v>
      </c>
      <c r="J179" s="278">
        <v>523.09999999999991</v>
      </c>
      <c r="K179" s="276">
        <v>516.70000000000005</v>
      </c>
      <c r="L179" s="276">
        <v>509.5</v>
      </c>
      <c r="M179" s="276">
        <v>0.49994</v>
      </c>
    </row>
    <row r="180" spans="1:13">
      <c r="A180" s="267">
        <v>171</v>
      </c>
      <c r="B180" s="276" t="s">
        <v>104</v>
      </c>
      <c r="C180" s="277">
        <v>707.85</v>
      </c>
      <c r="D180" s="278">
        <v>708.18333333333339</v>
      </c>
      <c r="E180" s="278">
        <v>700.91666666666674</v>
      </c>
      <c r="F180" s="278">
        <v>693.98333333333335</v>
      </c>
      <c r="G180" s="278">
        <v>686.7166666666667</v>
      </c>
      <c r="H180" s="278">
        <v>715.11666666666679</v>
      </c>
      <c r="I180" s="278">
        <v>722.38333333333344</v>
      </c>
      <c r="J180" s="278">
        <v>729.31666666666683</v>
      </c>
      <c r="K180" s="276">
        <v>715.45</v>
      </c>
      <c r="L180" s="276">
        <v>701.25</v>
      </c>
      <c r="M180" s="276">
        <v>17.987030000000001</v>
      </c>
    </row>
    <row r="181" spans="1:13">
      <c r="A181" s="267">
        <v>172</v>
      </c>
      <c r="B181" s="276" t="s">
        <v>247</v>
      </c>
      <c r="C181" s="277">
        <v>419.65</v>
      </c>
      <c r="D181" s="278">
        <v>420.40000000000003</v>
      </c>
      <c r="E181" s="278">
        <v>414.80000000000007</v>
      </c>
      <c r="F181" s="278">
        <v>409.95000000000005</v>
      </c>
      <c r="G181" s="278">
        <v>404.35000000000008</v>
      </c>
      <c r="H181" s="278">
        <v>425.25000000000006</v>
      </c>
      <c r="I181" s="278">
        <v>430.85000000000008</v>
      </c>
      <c r="J181" s="278">
        <v>435.70000000000005</v>
      </c>
      <c r="K181" s="276">
        <v>426</v>
      </c>
      <c r="L181" s="276">
        <v>415.55</v>
      </c>
      <c r="M181" s="276">
        <v>1.1655899999999999</v>
      </c>
    </row>
    <row r="182" spans="1:13">
      <c r="A182" s="267">
        <v>173</v>
      </c>
      <c r="B182" s="276" t="s">
        <v>248</v>
      </c>
      <c r="C182" s="277">
        <v>1088.25</v>
      </c>
      <c r="D182" s="278">
        <v>1080.3833333333334</v>
      </c>
      <c r="E182" s="278">
        <v>1060.8666666666668</v>
      </c>
      <c r="F182" s="278">
        <v>1033.4833333333333</v>
      </c>
      <c r="G182" s="278">
        <v>1013.9666666666667</v>
      </c>
      <c r="H182" s="278">
        <v>1107.7666666666669</v>
      </c>
      <c r="I182" s="278">
        <v>1127.2833333333338</v>
      </c>
      <c r="J182" s="278">
        <v>1154.666666666667</v>
      </c>
      <c r="K182" s="276">
        <v>1099.9000000000001</v>
      </c>
      <c r="L182" s="276">
        <v>1053</v>
      </c>
      <c r="M182" s="276">
        <v>10.73753</v>
      </c>
    </row>
    <row r="183" spans="1:13">
      <c r="A183" s="267">
        <v>174</v>
      </c>
      <c r="B183" s="276" t="s">
        <v>389</v>
      </c>
      <c r="C183" s="277">
        <v>94.45</v>
      </c>
      <c r="D183" s="278">
        <v>94.766666666666666</v>
      </c>
      <c r="E183" s="278">
        <v>93.233333333333334</v>
      </c>
      <c r="F183" s="278">
        <v>92.016666666666666</v>
      </c>
      <c r="G183" s="278">
        <v>90.483333333333334</v>
      </c>
      <c r="H183" s="278">
        <v>95.983333333333334</v>
      </c>
      <c r="I183" s="278">
        <v>97.516666666666666</v>
      </c>
      <c r="J183" s="278">
        <v>98.733333333333334</v>
      </c>
      <c r="K183" s="276">
        <v>96.3</v>
      </c>
      <c r="L183" s="276">
        <v>93.55</v>
      </c>
      <c r="M183" s="276">
        <v>4.5321300000000004</v>
      </c>
    </row>
    <row r="184" spans="1:13">
      <c r="A184" s="267">
        <v>175</v>
      </c>
      <c r="B184" s="276" t="s">
        <v>381</v>
      </c>
      <c r="C184" s="277">
        <v>398.6</v>
      </c>
      <c r="D184" s="278">
        <v>391.31666666666666</v>
      </c>
      <c r="E184" s="278">
        <v>381.63333333333333</v>
      </c>
      <c r="F184" s="278">
        <v>364.66666666666669</v>
      </c>
      <c r="G184" s="278">
        <v>354.98333333333335</v>
      </c>
      <c r="H184" s="278">
        <v>408.2833333333333</v>
      </c>
      <c r="I184" s="278">
        <v>417.96666666666658</v>
      </c>
      <c r="J184" s="278">
        <v>434.93333333333328</v>
      </c>
      <c r="K184" s="276">
        <v>401</v>
      </c>
      <c r="L184" s="276">
        <v>374.35</v>
      </c>
      <c r="M184" s="276">
        <v>25.41169</v>
      </c>
    </row>
    <row r="185" spans="1:13">
      <c r="A185" s="267">
        <v>176</v>
      </c>
      <c r="B185" s="276" t="s">
        <v>249</v>
      </c>
      <c r="C185" s="277">
        <v>256.7</v>
      </c>
      <c r="D185" s="278">
        <v>252.63333333333335</v>
      </c>
      <c r="E185" s="278">
        <v>238.26666666666671</v>
      </c>
      <c r="F185" s="278">
        <v>219.83333333333334</v>
      </c>
      <c r="G185" s="278">
        <v>205.4666666666667</v>
      </c>
      <c r="H185" s="278">
        <v>271.06666666666672</v>
      </c>
      <c r="I185" s="278">
        <v>285.43333333333334</v>
      </c>
      <c r="J185" s="278">
        <v>303.86666666666673</v>
      </c>
      <c r="K185" s="276">
        <v>267</v>
      </c>
      <c r="L185" s="276">
        <v>234.2</v>
      </c>
      <c r="M185" s="276">
        <v>76.51464</v>
      </c>
    </row>
    <row r="186" spans="1:13">
      <c r="A186" s="267">
        <v>177</v>
      </c>
      <c r="B186" s="276" t="s">
        <v>105</v>
      </c>
      <c r="C186" s="277">
        <v>854.6</v>
      </c>
      <c r="D186" s="278">
        <v>858.19999999999993</v>
      </c>
      <c r="E186" s="278">
        <v>847.49999999999989</v>
      </c>
      <c r="F186" s="278">
        <v>840.4</v>
      </c>
      <c r="G186" s="278">
        <v>829.69999999999993</v>
      </c>
      <c r="H186" s="278">
        <v>865.29999999999984</v>
      </c>
      <c r="I186" s="278">
        <v>875.99999999999989</v>
      </c>
      <c r="J186" s="278">
        <v>883.0999999999998</v>
      </c>
      <c r="K186" s="276">
        <v>868.9</v>
      </c>
      <c r="L186" s="276">
        <v>851.1</v>
      </c>
      <c r="M186" s="276">
        <v>22.250360000000001</v>
      </c>
    </row>
    <row r="187" spans="1:13">
      <c r="A187" s="267">
        <v>178</v>
      </c>
      <c r="B187" s="276" t="s">
        <v>383</v>
      </c>
      <c r="C187" s="277">
        <v>74.099999999999994</v>
      </c>
      <c r="D187" s="278">
        <v>74.11666666666666</v>
      </c>
      <c r="E187" s="278">
        <v>73.48333333333332</v>
      </c>
      <c r="F187" s="278">
        <v>72.86666666666666</v>
      </c>
      <c r="G187" s="278">
        <v>72.23333333333332</v>
      </c>
      <c r="H187" s="278">
        <v>74.73333333333332</v>
      </c>
      <c r="I187" s="278">
        <v>75.366666666666674</v>
      </c>
      <c r="J187" s="278">
        <v>75.98333333333332</v>
      </c>
      <c r="K187" s="276">
        <v>74.75</v>
      </c>
      <c r="L187" s="276">
        <v>73.5</v>
      </c>
      <c r="M187" s="276">
        <v>4.4076399999999998</v>
      </c>
    </row>
    <row r="188" spans="1:13">
      <c r="A188" s="267">
        <v>179</v>
      </c>
      <c r="B188" s="276" t="s">
        <v>384</v>
      </c>
      <c r="C188" s="277">
        <v>576.6</v>
      </c>
      <c r="D188" s="278">
        <v>578.41666666666663</v>
      </c>
      <c r="E188" s="278">
        <v>573.18333333333328</v>
      </c>
      <c r="F188" s="278">
        <v>569.76666666666665</v>
      </c>
      <c r="G188" s="278">
        <v>564.5333333333333</v>
      </c>
      <c r="H188" s="278">
        <v>581.83333333333326</v>
      </c>
      <c r="I188" s="278">
        <v>587.06666666666661</v>
      </c>
      <c r="J188" s="278">
        <v>590.48333333333323</v>
      </c>
      <c r="K188" s="276">
        <v>583.65</v>
      </c>
      <c r="L188" s="276">
        <v>575</v>
      </c>
      <c r="M188" s="276">
        <v>0.28887000000000002</v>
      </c>
    </row>
    <row r="189" spans="1:13">
      <c r="A189" s="267">
        <v>180</v>
      </c>
      <c r="B189" s="276" t="s">
        <v>1439</v>
      </c>
      <c r="C189" s="277">
        <v>195.95</v>
      </c>
      <c r="D189" s="278">
        <v>198.36666666666667</v>
      </c>
      <c r="E189" s="278">
        <v>192.73333333333335</v>
      </c>
      <c r="F189" s="278">
        <v>189.51666666666668</v>
      </c>
      <c r="G189" s="278">
        <v>183.88333333333335</v>
      </c>
      <c r="H189" s="278">
        <v>201.58333333333334</v>
      </c>
      <c r="I189" s="278">
        <v>207.21666666666667</v>
      </c>
      <c r="J189" s="278">
        <v>210.43333333333334</v>
      </c>
      <c r="K189" s="276">
        <v>204</v>
      </c>
      <c r="L189" s="276">
        <v>195.15</v>
      </c>
      <c r="M189" s="276">
        <v>1.7303299999999999</v>
      </c>
    </row>
    <row r="190" spans="1:13">
      <c r="A190" s="267">
        <v>181</v>
      </c>
      <c r="B190" s="276" t="s">
        <v>390</v>
      </c>
      <c r="C190" s="277">
        <v>66.75</v>
      </c>
      <c r="D190" s="278">
        <v>66.649999999999991</v>
      </c>
      <c r="E190" s="278">
        <v>66.049999999999983</v>
      </c>
      <c r="F190" s="278">
        <v>65.349999999999994</v>
      </c>
      <c r="G190" s="278">
        <v>64.749999999999986</v>
      </c>
      <c r="H190" s="278">
        <v>67.34999999999998</v>
      </c>
      <c r="I190" s="278">
        <v>67.949999999999974</v>
      </c>
      <c r="J190" s="278">
        <v>68.649999999999977</v>
      </c>
      <c r="K190" s="276">
        <v>67.25</v>
      </c>
      <c r="L190" s="276">
        <v>65.95</v>
      </c>
      <c r="M190" s="276">
        <v>6.8205299999999998</v>
      </c>
    </row>
    <row r="191" spans="1:13">
      <c r="A191" s="267">
        <v>182</v>
      </c>
      <c r="B191" s="276" t="s">
        <v>250</v>
      </c>
      <c r="C191" s="277">
        <v>205.7</v>
      </c>
      <c r="D191" s="278">
        <v>204.11666666666665</v>
      </c>
      <c r="E191" s="278">
        <v>201.5333333333333</v>
      </c>
      <c r="F191" s="278">
        <v>197.36666666666665</v>
      </c>
      <c r="G191" s="278">
        <v>194.7833333333333</v>
      </c>
      <c r="H191" s="278">
        <v>208.2833333333333</v>
      </c>
      <c r="I191" s="278">
        <v>210.86666666666662</v>
      </c>
      <c r="J191" s="278">
        <v>215.0333333333333</v>
      </c>
      <c r="K191" s="276">
        <v>206.7</v>
      </c>
      <c r="L191" s="276">
        <v>199.95</v>
      </c>
      <c r="M191" s="276">
        <v>12.17079</v>
      </c>
    </row>
    <row r="192" spans="1:13">
      <c r="A192" s="267">
        <v>183</v>
      </c>
      <c r="B192" s="276" t="s">
        <v>385</v>
      </c>
      <c r="C192" s="277">
        <v>314.25</v>
      </c>
      <c r="D192" s="278">
        <v>316.40000000000003</v>
      </c>
      <c r="E192" s="278">
        <v>310.80000000000007</v>
      </c>
      <c r="F192" s="278">
        <v>307.35000000000002</v>
      </c>
      <c r="G192" s="278">
        <v>301.75000000000006</v>
      </c>
      <c r="H192" s="278">
        <v>319.85000000000008</v>
      </c>
      <c r="I192" s="278">
        <v>325.4500000000001</v>
      </c>
      <c r="J192" s="278">
        <v>328.90000000000009</v>
      </c>
      <c r="K192" s="276">
        <v>322</v>
      </c>
      <c r="L192" s="276">
        <v>312.95</v>
      </c>
      <c r="M192" s="276">
        <v>1.76986</v>
      </c>
    </row>
    <row r="193" spans="1:13">
      <c r="A193" s="267">
        <v>184</v>
      </c>
      <c r="B193" s="276" t="s">
        <v>386</v>
      </c>
      <c r="C193" s="277">
        <v>323.3</v>
      </c>
      <c r="D193" s="278">
        <v>325.41666666666669</v>
      </c>
      <c r="E193" s="278">
        <v>318.88333333333338</v>
      </c>
      <c r="F193" s="278">
        <v>314.4666666666667</v>
      </c>
      <c r="G193" s="278">
        <v>307.93333333333339</v>
      </c>
      <c r="H193" s="278">
        <v>329.83333333333337</v>
      </c>
      <c r="I193" s="278">
        <v>336.36666666666667</v>
      </c>
      <c r="J193" s="278">
        <v>340.78333333333336</v>
      </c>
      <c r="K193" s="276">
        <v>331.95</v>
      </c>
      <c r="L193" s="276">
        <v>321</v>
      </c>
      <c r="M193" s="276">
        <v>18.52666</v>
      </c>
    </row>
    <row r="194" spans="1:13">
      <c r="A194" s="267">
        <v>185</v>
      </c>
      <c r="B194" s="276" t="s">
        <v>391</v>
      </c>
      <c r="C194" s="277">
        <v>784.9</v>
      </c>
      <c r="D194" s="278">
        <v>786.63333333333333</v>
      </c>
      <c r="E194" s="278">
        <v>778.26666666666665</v>
      </c>
      <c r="F194" s="278">
        <v>771.63333333333333</v>
      </c>
      <c r="G194" s="278">
        <v>763.26666666666665</v>
      </c>
      <c r="H194" s="278">
        <v>793.26666666666665</v>
      </c>
      <c r="I194" s="278">
        <v>801.63333333333321</v>
      </c>
      <c r="J194" s="278">
        <v>808.26666666666665</v>
      </c>
      <c r="K194" s="276">
        <v>795</v>
      </c>
      <c r="L194" s="276">
        <v>780</v>
      </c>
      <c r="M194" s="276">
        <v>0.24282000000000001</v>
      </c>
    </row>
    <row r="195" spans="1:13">
      <c r="A195" s="267">
        <v>186</v>
      </c>
      <c r="B195" s="276" t="s">
        <v>399</v>
      </c>
      <c r="C195" s="277">
        <v>772.15</v>
      </c>
      <c r="D195" s="278">
        <v>761.51666666666677</v>
      </c>
      <c r="E195" s="278">
        <v>743.63333333333355</v>
      </c>
      <c r="F195" s="278">
        <v>715.11666666666679</v>
      </c>
      <c r="G195" s="278">
        <v>697.23333333333358</v>
      </c>
      <c r="H195" s="278">
        <v>790.03333333333353</v>
      </c>
      <c r="I195" s="278">
        <v>807.91666666666674</v>
      </c>
      <c r="J195" s="278">
        <v>836.43333333333351</v>
      </c>
      <c r="K195" s="276">
        <v>779.4</v>
      </c>
      <c r="L195" s="276">
        <v>733</v>
      </c>
      <c r="M195" s="276">
        <v>2.5552800000000002</v>
      </c>
    </row>
    <row r="196" spans="1:13">
      <c r="A196" s="267">
        <v>187</v>
      </c>
      <c r="B196" s="276" t="s">
        <v>392</v>
      </c>
      <c r="C196" s="277">
        <v>30.65</v>
      </c>
      <c r="D196" s="278">
        <v>30.849999999999998</v>
      </c>
      <c r="E196" s="278">
        <v>29.799999999999997</v>
      </c>
      <c r="F196" s="278">
        <v>28.95</v>
      </c>
      <c r="G196" s="278">
        <v>27.9</v>
      </c>
      <c r="H196" s="278">
        <v>31.699999999999996</v>
      </c>
      <c r="I196" s="278">
        <v>32.75</v>
      </c>
      <c r="J196" s="278">
        <v>33.599999999999994</v>
      </c>
      <c r="K196" s="276">
        <v>31.9</v>
      </c>
      <c r="L196" s="276">
        <v>30</v>
      </c>
      <c r="M196" s="276">
        <v>3.9646400000000002</v>
      </c>
    </row>
    <row r="197" spans="1:13">
      <c r="A197" s="267">
        <v>188</v>
      </c>
      <c r="B197" s="276" t="s">
        <v>393</v>
      </c>
      <c r="C197" s="277">
        <v>967.6</v>
      </c>
      <c r="D197" s="278">
        <v>974.93333333333339</v>
      </c>
      <c r="E197" s="278">
        <v>952.86666666666679</v>
      </c>
      <c r="F197" s="278">
        <v>938.13333333333344</v>
      </c>
      <c r="G197" s="278">
        <v>916.06666666666683</v>
      </c>
      <c r="H197" s="278">
        <v>989.66666666666674</v>
      </c>
      <c r="I197" s="278">
        <v>1011.7333333333333</v>
      </c>
      <c r="J197" s="278">
        <v>1026.4666666666667</v>
      </c>
      <c r="K197" s="276">
        <v>997</v>
      </c>
      <c r="L197" s="276">
        <v>960.2</v>
      </c>
      <c r="M197" s="276">
        <v>0.99961</v>
      </c>
    </row>
    <row r="198" spans="1:13">
      <c r="A198" s="267">
        <v>189</v>
      </c>
      <c r="B198" s="276" t="s">
        <v>106</v>
      </c>
      <c r="C198" s="277">
        <v>824.15</v>
      </c>
      <c r="D198" s="278">
        <v>828.36666666666679</v>
      </c>
      <c r="E198" s="278">
        <v>816.73333333333358</v>
      </c>
      <c r="F198" s="278">
        <v>809.31666666666683</v>
      </c>
      <c r="G198" s="278">
        <v>797.68333333333362</v>
      </c>
      <c r="H198" s="278">
        <v>835.78333333333353</v>
      </c>
      <c r="I198" s="278">
        <v>847.41666666666674</v>
      </c>
      <c r="J198" s="278">
        <v>854.83333333333348</v>
      </c>
      <c r="K198" s="276">
        <v>840</v>
      </c>
      <c r="L198" s="276">
        <v>820.95</v>
      </c>
      <c r="M198" s="276">
        <v>14.209960000000001</v>
      </c>
    </row>
    <row r="199" spans="1:13">
      <c r="A199" s="267">
        <v>190</v>
      </c>
      <c r="B199" s="276" t="s">
        <v>108</v>
      </c>
      <c r="C199" s="277">
        <v>839.2</v>
      </c>
      <c r="D199" s="278">
        <v>832.48333333333323</v>
      </c>
      <c r="E199" s="278">
        <v>822.96666666666647</v>
      </c>
      <c r="F199" s="278">
        <v>806.73333333333323</v>
      </c>
      <c r="G199" s="278">
        <v>797.21666666666647</v>
      </c>
      <c r="H199" s="278">
        <v>848.71666666666647</v>
      </c>
      <c r="I199" s="278">
        <v>858.23333333333312</v>
      </c>
      <c r="J199" s="278">
        <v>874.46666666666647</v>
      </c>
      <c r="K199" s="276">
        <v>842</v>
      </c>
      <c r="L199" s="276">
        <v>816.25</v>
      </c>
      <c r="M199" s="276">
        <v>71.16516</v>
      </c>
    </row>
    <row r="200" spans="1:13">
      <c r="A200" s="267">
        <v>191</v>
      </c>
      <c r="B200" s="276" t="s">
        <v>109</v>
      </c>
      <c r="C200" s="277">
        <v>2250.8000000000002</v>
      </c>
      <c r="D200" s="278">
        <v>2276.25</v>
      </c>
      <c r="E200" s="278">
        <v>2204.65</v>
      </c>
      <c r="F200" s="278">
        <v>2158.5</v>
      </c>
      <c r="G200" s="278">
        <v>2086.9</v>
      </c>
      <c r="H200" s="278">
        <v>2322.4</v>
      </c>
      <c r="I200" s="278">
        <v>2394.0000000000005</v>
      </c>
      <c r="J200" s="278">
        <v>2440.15</v>
      </c>
      <c r="K200" s="276">
        <v>2347.85</v>
      </c>
      <c r="L200" s="276">
        <v>2230.1</v>
      </c>
      <c r="M200" s="276">
        <v>69.955979999999997</v>
      </c>
    </row>
    <row r="201" spans="1:13">
      <c r="A201" s="267">
        <v>192</v>
      </c>
      <c r="B201" s="276" t="s">
        <v>252</v>
      </c>
      <c r="C201" s="277">
        <v>2427.85</v>
      </c>
      <c r="D201" s="278">
        <v>2439.6166666666668</v>
      </c>
      <c r="E201" s="278">
        <v>2403.2333333333336</v>
      </c>
      <c r="F201" s="278">
        <v>2378.6166666666668</v>
      </c>
      <c r="G201" s="278">
        <v>2342.2333333333336</v>
      </c>
      <c r="H201" s="278">
        <v>2464.2333333333336</v>
      </c>
      <c r="I201" s="278">
        <v>2500.6166666666668</v>
      </c>
      <c r="J201" s="278">
        <v>2525.2333333333336</v>
      </c>
      <c r="K201" s="276">
        <v>2476</v>
      </c>
      <c r="L201" s="276">
        <v>2415</v>
      </c>
      <c r="M201" s="276">
        <v>2.8838400000000002</v>
      </c>
    </row>
    <row r="202" spans="1:13">
      <c r="A202" s="267">
        <v>193</v>
      </c>
      <c r="B202" s="276" t="s">
        <v>110</v>
      </c>
      <c r="C202" s="277">
        <v>1394.6</v>
      </c>
      <c r="D202" s="278">
        <v>1397.8666666666668</v>
      </c>
      <c r="E202" s="278">
        <v>1372.0833333333335</v>
      </c>
      <c r="F202" s="278">
        <v>1349.5666666666666</v>
      </c>
      <c r="G202" s="278">
        <v>1323.7833333333333</v>
      </c>
      <c r="H202" s="278">
        <v>1420.3833333333337</v>
      </c>
      <c r="I202" s="278">
        <v>1446.166666666667</v>
      </c>
      <c r="J202" s="278">
        <v>1468.6833333333338</v>
      </c>
      <c r="K202" s="276">
        <v>1423.65</v>
      </c>
      <c r="L202" s="276">
        <v>1375.35</v>
      </c>
      <c r="M202" s="276">
        <v>126.23318</v>
      </c>
    </row>
    <row r="203" spans="1:13">
      <c r="A203" s="267">
        <v>194</v>
      </c>
      <c r="B203" s="276" t="s">
        <v>253</v>
      </c>
      <c r="C203" s="277">
        <v>661.3</v>
      </c>
      <c r="D203" s="278">
        <v>663.85</v>
      </c>
      <c r="E203" s="278">
        <v>653.40000000000009</v>
      </c>
      <c r="F203" s="278">
        <v>645.50000000000011</v>
      </c>
      <c r="G203" s="278">
        <v>635.05000000000018</v>
      </c>
      <c r="H203" s="278">
        <v>671.75</v>
      </c>
      <c r="I203" s="278">
        <v>682.2</v>
      </c>
      <c r="J203" s="278">
        <v>690.09999999999991</v>
      </c>
      <c r="K203" s="276">
        <v>674.3</v>
      </c>
      <c r="L203" s="276">
        <v>655.95</v>
      </c>
      <c r="M203" s="276">
        <v>30.112939999999998</v>
      </c>
    </row>
    <row r="204" spans="1:13">
      <c r="A204" s="267">
        <v>195</v>
      </c>
      <c r="B204" s="276" t="s">
        <v>251</v>
      </c>
      <c r="C204" s="277">
        <v>819.35</v>
      </c>
      <c r="D204" s="278">
        <v>822.7166666666667</v>
      </c>
      <c r="E204" s="278">
        <v>792.73333333333335</v>
      </c>
      <c r="F204" s="278">
        <v>766.11666666666667</v>
      </c>
      <c r="G204" s="278">
        <v>736.13333333333333</v>
      </c>
      <c r="H204" s="278">
        <v>849.33333333333337</v>
      </c>
      <c r="I204" s="278">
        <v>879.31666666666672</v>
      </c>
      <c r="J204" s="278">
        <v>905.93333333333339</v>
      </c>
      <c r="K204" s="276">
        <v>852.7</v>
      </c>
      <c r="L204" s="276">
        <v>796.1</v>
      </c>
      <c r="M204" s="276">
        <v>22.431139999999999</v>
      </c>
    </row>
    <row r="205" spans="1:13">
      <c r="A205" s="267">
        <v>196</v>
      </c>
      <c r="B205" s="276" t="s">
        <v>394</v>
      </c>
      <c r="C205" s="277">
        <v>201.6</v>
      </c>
      <c r="D205" s="278">
        <v>201.93333333333331</v>
      </c>
      <c r="E205" s="278">
        <v>197.26666666666662</v>
      </c>
      <c r="F205" s="278">
        <v>192.93333333333331</v>
      </c>
      <c r="G205" s="278">
        <v>188.26666666666662</v>
      </c>
      <c r="H205" s="278">
        <v>206.26666666666662</v>
      </c>
      <c r="I205" s="278">
        <v>210.93333333333331</v>
      </c>
      <c r="J205" s="278">
        <v>215.26666666666662</v>
      </c>
      <c r="K205" s="276">
        <v>206.6</v>
      </c>
      <c r="L205" s="276">
        <v>197.6</v>
      </c>
      <c r="M205" s="276">
        <v>5.7895200000000004</v>
      </c>
    </row>
    <row r="206" spans="1:13">
      <c r="A206" s="267">
        <v>197</v>
      </c>
      <c r="B206" s="276" t="s">
        <v>395</v>
      </c>
      <c r="C206" s="277">
        <v>278.05</v>
      </c>
      <c r="D206" s="278">
        <v>278.55</v>
      </c>
      <c r="E206" s="278">
        <v>276.35000000000002</v>
      </c>
      <c r="F206" s="278">
        <v>274.65000000000003</v>
      </c>
      <c r="G206" s="278">
        <v>272.45000000000005</v>
      </c>
      <c r="H206" s="278">
        <v>280.25</v>
      </c>
      <c r="I206" s="278">
        <v>282.44999999999993</v>
      </c>
      <c r="J206" s="278">
        <v>284.14999999999998</v>
      </c>
      <c r="K206" s="276">
        <v>280.75</v>
      </c>
      <c r="L206" s="276">
        <v>276.85000000000002</v>
      </c>
      <c r="M206" s="276">
        <v>0.48205999999999999</v>
      </c>
    </row>
    <row r="207" spans="1:13">
      <c r="A207" s="267">
        <v>198</v>
      </c>
      <c r="B207" s="276" t="s">
        <v>111</v>
      </c>
      <c r="C207" s="277">
        <v>3059.75</v>
      </c>
      <c r="D207" s="278">
        <v>3038.5833333333335</v>
      </c>
      <c r="E207" s="278">
        <v>3003.166666666667</v>
      </c>
      <c r="F207" s="278">
        <v>2946.5833333333335</v>
      </c>
      <c r="G207" s="278">
        <v>2911.166666666667</v>
      </c>
      <c r="H207" s="278">
        <v>3095.166666666667</v>
      </c>
      <c r="I207" s="278">
        <v>3130.5833333333339</v>
      </c>
      <c r="J207" s="278">
        <v>3187.166666666667</v>
      </c>
      <c r="K207" s="276">
        <v>3074</v>
      </c>
      <c r="L207" s="276">
        <v>2982</v>
      </c>
      <c r="M207" s="276">
        <v>16.533249999999999</v>
      </c>
    </row>
    <row r="208" spans="1:13">
      <c r="A208" s="267">
        <v>199</v>
      </c>
      <c r="B208" s="276" t="s">
        <v>396</v>
      </c>
      <c r="C208" s="277">
        <v>18.3</v>
      </c>
      <c r="D208" s="278">
        <v>18.383333333333336</v>
      </c>
      <c r="E208" s="278">
        <v>17.916666666666671</v>
      </c>
      <c r="F208" s="278">
        <v>17.533333333333335</v>
      </c>
      <c r="G208" s="278">
        <v>17.06666666666667</v>
      </c>
      <c r="H208" s="278">
        <v>18.766666666666673</v>
      </c>
      <c r="I208" s="278">
        <v>19.233333333333334</v>
      </c>
      <c r="J208" s="278">
        <v>19.616666666666674</v>
      </c>
      <c r="K208" s="276">
        <v>18.850000000000001</v>
      </c>
      <c r="L208" s="276">
        <v>18</v>
      </c>
      <c r="M208" s="276">
        <v>126.422</v>
      </c>
    </row>
    <row r="209" spans="1:13">
      <c r="A209" s="267">
        <v>200</v>
      </c>
      <c r="B209" s="276" t="s">
        <v>398</v>
      </c>
      <c r="C209" s="277">
        <v>121</v>
      </c>
      <c r="D209" s="278">
        <v>120.43333333333334</v>
      </c>
      <c r="E209" s="278">
        <v>117.56666666666668</v>
      </c>
      <c r="F209" s="278">
        <v>114.13333333333334</v>
      </c>
      <c r="G209" s="278">
        <v>111.26666666666668</v>
      </c>
      <c r="H209" s="278">
        <v>123.86666666666667</v>
      </c>
      <c r="I209" s="278">
        <v>126.73333333333335</v>
      </c>
      <c r="J209" s="278">
        <v>130.16666666666669</v>
      </c>
      <c r="K209" s="276">
        <v>123.3</v>
      </c>
      <c r="L209" s="276">
        <v>117</v>
      </c>
      <c r="M209" s="276">
        <v>5.86625</v>
      </c>
    </row>
    <row r="210" spans="1:13">
      <c r="A210" s="267">
        <v>201</v>
      </c>
      <c r="B210" s="276" t="s">
        <v>114</v>
      </c>
      <c r="C210" s="277">
        <v>218.05</v>
      </c>
      <c r="D210" s="278">
        <v>218.51666666666665</v>
      </c>
      <c r="E210" s="278">
        <v>215.08333333333331</v>
      </c>
      <c r="F210" s="278">
        <v>212.11666666666667</v>
      </c>
      <c r="G210" s="278">
        <v>208.68333333333334</v>
      </c>
      <c r="H210" s="278">
        <v>221.48333333333329</v>
      </c>
      <c r="I210" s="278">
        <v>224.91666666666663</v>
      </c>
      <c r="J210" s="278">
        <v>227.88333333333327</v>
      </c>
      <c r="K210" s="276">
        <v>221.95</v>
      </c>
      <c r="L210" s="276">
        <v>215.55</v>
      </c>
      <c r="M210" s="276">
        <v>225.67883</v>
      </c>
    </row>
    <row r="211" spans="1:13">
      <c r="A211" s="267">
        <v>202</v>
      </c>
      <c r="B211" s="276" t="s">
        <v>400</v>
      </c>
      <c r="C211" s="277">
        <v>36.799999999999997</v>
      </c>
      <c r="D211" s="278">
        <v>36.783333333333331</v>
      </c>
      <c r="E211" s="278">
        <v>36.316666666666663</v>
      </c>
      <c r="F211" s="278">
        <v>35.833333333333329</v>
      </c>
      <c r="G211" s="278">
        <v>35.36666666666666</v>
      </c>
      <c r="H211" s="278">
        <v>37.266666666666666</v>
      </c>
      <c r="I211" s="278">
        <v>37.733333333333334</v>
      </c>
      <c r="J211" s="278">
        <v>38.216666666666669</v>
      </c>
      <c r="K211" s="276">
        <v>37.25</v>
      </c>
      <c r="L211" s="276">
        <v>36.299999999999997</v>
      </c>
      <c r="M211" s="276">
        <v>6.7385700000000002</v>
      </c>
    </row>
    <row r="212" spans="1:13">
      <c r="A212" s="267">
        <v>203</v>
      </c>
      <c r="B212" s="276" t="s">
        <v>115</v>
      </c>
      <c r="C212" s="277">
        <v>215.4</v>
      </c>
      <c r="D212" s="278">
        <v>214.91666666666666</v>
      </c>
      <c r="E212" s="278">
        <v>213.58333333333331</v>
      </c>
      <c r="F212" s="278">
        <v>211.76666666666665</v>
      </c>
      <c r="G212" s="278">
        <v>210.43333333333331</v>
      </c>
      <c r="H212" s="278">
        <v>216.73333333333332</v>
      </c>
      <c r="I212" s="278">
        <v>218.06666666666663</v>
      </c>
      <c r="J212" s="278">
        <v>219.88333333333333</v>
      </c>
      <c r="K212" s="276">
        <v>216.25</v>
      </c>
      <c r="L212" s="276">
        <v>213.1</v>
      </c>
      <c r="M212" s="276">
        <v>54.979550000000003</v>
      </c>
    </row>
    <row r="213" spans="1:13">
      <c r="A213" s="267">
        <v>204</v>
      </c>
      <c r="B213" s="276" t="s">
        <v>116</v>
      </c>
      <c r="C213" s="277">
        <v>2129.4</v>
      </c>
      <c r="D213" s="278">
        <v>2121.4666666666667</v>
      </c>
      <c r="E213" s="278">
        <v>2102.9333333333334</v>
      </c>
      <c r="F213" s="278">
        <v>2076.4666666666667</v>
      </c>
      <c r="G213" s="278">
        <v>2057.9333333333334</v>
      </c>
      <c r="H213" s="278">
        <v>2147.9333333333334</v>
      </c>
      <c r="I213" s="278">
        <v>2166.4666666666672</v>
      </c>
      <c r="J213" s="278">
        <v>2192.9333333333334</v>
      </c>
      <c r="K213" s="276">
        <v>2140</v>
      </c>
      <c r="L213" s="276">
        <v>2095</v>
      </c>
      <c r="M213" s="276">
        <v>32.44576</v>
      </c>
    </row>
    <row r="214" spans="1:13">
      <c r="A214" s="267">
        <v>205</v>
      </c>
      <c r="B214" s="276" t="s">
        <v>254</v>
      </c>
      <c r="C214" s="277">
        <v>219.85</v>
      </c>
      <c r="D214" s="278">
        <v>221.11666666666665</v>
      </c>
      <c r="E214" s="278">
        <v>217.2833333333333</v>
      </c>
      <c r="F214" s="278">
        <v>214.71666666666667</v>
      </c>
      <c r="G214" s="278">
        <v>210.88333333333333</v>
      </c>
      <c r="H214" s="278">
        <v>223.68333333333328</v>
      </c>
      <c r="I214" s="278">
        <v>227.51666666666659</v>
      </c>
      <c r="J214" s="278">
        <v>230.08333333333326</v>
      </c>
      <c r="K214" s="276">
        <v>224.95</v>
      </c>
      <c r="L214" s="276">
        <v>218.55</v>
      </c>
      <c r="M214" s="276">
        <v>7.2904799999999996</v>
      </c>
    </row>
    <row r="215" spans="1:13">
      <c r="A215" s="267">
        <v>206</v>
      </c>
      <c r="B215" s="276" t="s">
        <v>401</v>
      </c>
      <c r="C215" s="277">
        <v>30717.5</v>
      </c>
      <c r="D215" s="278">
        <v>30880.55</v>
      </c>
      <c r="E215" s="278">
        <v>30463.1</v>
      </c>
      <c r="F215" s="278">
        <v>30208.7</v>
      </c>
      <c r="G215" s="278">
        <v>29791.25</v>
      </c>
      <c r="H215" s="278">
        <v>31134.949999999997</v>
      </c>
      <c r="I215" s="278">
        <v>31552.400000000001</v>
      </c>
      <c r="J215" s="278">
        <v>31806.799999999996</v>
      </c>
      <c r="K215" s="276">
        <v>31298</v>
      </c>
      <c r="L215" s="276">
        <v>30626.15</v>
      </c>
      <c r="M215" s="276">
        <v>1.805E-2</v>
      </c>
    </row>
    <row r="216" spans="1:13">
      <c r="A216" s="267">
        <v>207</v>
      </c>
      <c r="B216" s="276" t="s">
        <v>397</v>
      </c>
      <c r="C216" s="277">
        <v>41.8</v>
      </c>
      <c r="D216" s="278">
        <v>40.5</v>
      </c>
      <c r="E216" s="278">
        <v>38.799999999999997</v>
      </c>
      <c r="F216" s="278">
        <v>35.799999999999997</v>
      </c>
      <c r="G216" s="278">
        <v>34.099999999999994</v>
      </c>
      <c r="H216" s="278">
        <v>43.5</v>
      </c>
      <c r="I216" s="278">
        <v>45.2</v>
      </c>
      <c r="J216" s="278">
        <v>48.2</v>
      </c>
      <c r="K216" s="276">
        <v>42.2</v>
      </c>
      <c r="L216" s="276">
        <v>37.5</v>
      </c>
      <c r="M216" s="276">
        <v>138.91140999999999</v>
      </c>
    </row>
    <row r="217" spans="1:13">
      <c r="A217" s="267">
        <v>208</v>
      </c>
      <c r="B217" s="276" t="s">
        <v>255</v>
      </c>
      <c r="C217" s="277">
        <v>34.85</v>
      </c>
      <c r="D217" s="278">
        <v>34.450000000000003</v>
      </c>
      <c r="E217" s="278">
        <v>33.450000000000003</v>
      </c>
      <c r="F217" s="278">
        <v>32.049999999999997</v>
      </c>
      <c r="G217" s="278">
        <v>31.049999999999997</v>
      </c>
      <c r="H217" s="278">
        <v>35.850000000000009</v>
      </c>
      <c r="I217" s="278">
        <v>36.850000000000009</v>
      </c>
      <c r="J217" s="278">
        <v>38.250000000000014</v>
      </c>
      <c r="K217" s="276">
        <v>35.450000000000003</v>
      </c>
      <c r="L217" s="276">
        <v>33.049999999999997</v>
      </c>
      <c r="M217" s="276">
        <v>38.364130000000003</v>
      </c>
    </row>
    <row r="218" spans="1:13">
      <c r="A218" s="267">
        <v>209</v>
      </c>
      <c r="B218" s="276" t="s">
        <v>415</v>
      </c>
      <c r="C218" s="277">
        <v>59.95</v>
      </c>
      <c r="D218" s="278">
        <v>60.316666666666663</v>
      </c>
      <c r="E218" s="278">
        <v>59.133333333333326</v>
      </c>
      <c r="F218" s="278">
        <v>58.316666666666663</v>
      </c>
      <c r="G218" s="278">
        <v>57.133333333333326</v>
      </c>
      <c r="H218" s="278">
        <v>61.133333333333326</v>
      </c>
      <c r="I218" s="278">
        <v>62.316666666666663</v>
      </c>
      <c r="J218" s="278">
        <v>63.133333333333326</v>
      </c>
      <c r="K218" s="276">
        <v>61.5</v>
      </c>
      <c r="L218" s="276">
        <v>59.5</v>
      </c>
      <c r="M218" s="276">
        <v>23.560369999999999</v>
      </c>
    </row>
    <row r="219" spans="1:13">
      <c r="A219" s="267">
        <v>210</v>
      </c>
      <c r="B219" s="276" t="s">
        <v>117</v>
      </c>
      <c r="C219" s="277">
        <v>177.85</v>
      </c>
      <c r="D219" s="278">
        <v>178.0333333333333</v>
      </c>
      <c r="E219" s="278">
        <v>176.01666666666659</v>
      </c>
      <c r="F219" s="278">
        <v>174.18333333333328</v>
      </c>
      <c r="G219" s="278">
        <v>172.16666666666657</v>
      </c>
      <c r="H219" s="278">
        <v>179.86666666666662</v>
      </c>
      <c r="I219" s="278">
        <v>181.88333333333333</v>
      </c>
      <c r="J219" s="278">
        <v>183.71666666666664</v>
      </c>
      <c r="K219" s="276">
        <v>180.05</v>
      </c>
      <c r="L219" s="276">
        <v>176.2</v>
      </c>
      <c r="M219" s="276">
        <v>72.033959999999993</v>
      </c>
    </row>
    <row r="220" spans="1:13">
      <c r="A220" s="267">
        <v>211</v>
      </c>
      <c r="B220" s="276" t="s">
        <v>118</v>
      </c>
      <c r="C220" s="277">
        <v>468.25</v>
      </c>
      <c r="D220" s="278">
        <v>472.7</v>
      </c>
      <c r="E220" s="278">
        <v>462.04999999999995</v>
      </c>
      <c r="F220" s="278">
        <v>455.84999999999997</v>
      </c>
      <c r="G220" s="278">
        <v>445.19999999999993</v>
      </c>
      <c r="H220" s="278">
        <v>478.9</v>
      </c>
      <c r="I220" s="278">
        <v>489.54999999999995</v>
      </c>
      <c r="J220" s="278">
        <v>495.75</v>
      </c>
      <c r="K220" s="276">
        <v>483.35</v>
      </c>
      <c r="L220" s="276">
        <v>466.5</v>
      </c>
      <c r="M220" s="276">
        <v>295.13544000000002</v>
      </c>
    </row>
    <row r="221" spans="1:13">
      <c r="A221" s="267">
        <v>213</v>
      </c>
      <c r="B221" s="276" t="s">
        <v>256</v>
      </c>
      <c r="C221" s="277">
        <v>1352.85</v>
      </c>
      <c r="D221" s="278">
        <v>1359.3</v>
      </c>
      <c r="E221" s="278">
        <v>1337.6</v>
      </c>
      <c r="F221" s="278">
        <v>1322.35</v>
      </c>
      <c r="G221" s="278">
        <v>1300.6499999999999</v>
      </c>
      <c r="H221" s="278">
        <v>1374.55</v>
      </c>
      <c r="I221" s="278">
        <v>1396.2500000000002</v>
      </c>
      <c r="J221" s="278">
        <v>1411.5</v>
      </c>
      <c r="K221" s="276">
        <v>1381</v>
      </c>
      <c r="L221" s="276">
        <v>1344.05</v>
      </c>
      <c r="M221" s="276">
        <v>5.6812699999999996</v>
      </c>
    </row>
    <row r="222" spans="1:13">
      <c r="A222" s="267">
        <v>214</v>
      </c>
      <c r="B222" s="276" t="s">
        <v>119</v>
      </c>
      <c r="C222" s="277">
        <v>453.25</v>
      </c>
      <c r="D222" s="278">
        <v>454.3</v>
      </c>
      <c r="E222" s="278">
        <v>449.15000000000003</v>
      </c>
      <c r="F222" s="278">
        <v>445.05</v>
      </c>
      <c r="G222" s="278">
        <v>439.90000000000003</v>
      </c>
      <c r="H222" s="278">
        <v>458.40000000000003</v>
      </c>
      <c r="I222" s="278">
        <v>463.55</v>
      </c>
      <c r="J222" s="278">
        <v>467.65000000000003</v>
      </c>
      <c r="K222" s="276">
        <v>459.45</v>
      </c>
      <c r="L222" s="276">
        <v>450.2</v>
      </c>
      <c r="M222" s="276">
        <v>10.29608</v>
      </c>
    </row>
    <row r="223" spans="1:13">
      <c r="A223" s="267">
        <v>215</v>
      </c>
      <c r="B223" s="276" t="s">
        <v>403</v>
      </c>
      <c r="C223" s="277">
        <v>2608.25</v>
      </c>
      <c r="D223" s="278">
        <v>2628.1666666666665</v>
      </c>
      <c r="E223" s="278">
        <v>2583.083333333333</v>
      </c>
      <c r="F223" s="278">
        <v>2557.9166666666665</v>
      </c>
      <c r="G223" s="278">
        <v>2512.833333333333</v>
      </c>
      <c r="H223" s="278">
        <v>2653.333333333333</v>
      </c>
      <c r="I223" s="278">
        <v>2698.4166666666661</v>
      </c>
      <c r="J223" s="278">
        <v>2723.583333333333</v>
      </c>
      <c r="K223" s="276">
        <v>2673.25</v>
      </c>
      <c r="L223" s="276">
        <v>2603</v>
      </c>
      <c r="M223" s="276">
        <v>2.7879999999999999E-2</v>
      </c>
    </row>
    <row r="224" spans="1:13">
      <c r="A224" s="267">
        <v>216</v>
      </c>
      <c r="B224" s="276" t="s">
        <v>257</v>
      </c>
      <c r="C224" s="277">
        <v>38.1</v>
      </c>
      <c r="D224" s="278">
        <v>38.016666666666673</v>
      </c>
      <c r="E224" s="278">
        <v>37.583333333333343</v>
      </c>
      <c r="F224" s="278">
        <v>37.06666666666667</v>
      </c>
      <c r="G224" s="278">
        <v>36.63333333333334</v>
      </c>
      <c r="H224" s="278">
        <v>38.533333333333346</v>
      </c>
      <c r="I224" s="278">
        <v>38.966666666666669</v>
      </c>
      <c r="J224" s="278">
        <v>39.483333333333348</v>
      </c>
      <c r="K224" s="276">
        <v>38.450000000000003</v>
      </c>
      <c r="L224" s="276">
        <v>37.5</v>
      </c>
      <c r="M224" s="276">
        <v>17.794699999999999</v>
      </c>
    </row>
    <row r="225" spans="1:13">
      <c r="A225" s="267">
        <v>217</v>
      </c>
      <c r="B225" s="276" t="s">
        <v>120</v>
      </c>
      <c r="C225" s="277">
        <v>10.4</v>
      </c>
      <c r="D225" s="278">
        <v>10.383333333333333</v>
      </c>
      <c r="E225" s="278">
        <v>10.166666666666666</v>
      </c>
      <c r="F225" s="278">
        <v>9.9333333333333336</v>
      </c>
      <c r="G225" s="278">
        <v>9.7166666666666668</v>
      </c>
      <c r="H225" s="278">
        <v>10.616666666666665</v>
      </c>
      <c r="I225" s="278">
        <v>10.833333333333334</v>
      </c>
      <c r="J225" s="278">
        <v>11.066666666666665</v>
      </c>
      <c r="K225" s="276">
        <v>10.6</v>
      </c>
      <c r="L225" s="276">
        <v>10.15</v>
      </c>
      <c r="M225" s="276">
        <v>3925.1868399999998</v>
      </c>
    </row>
    <row r="226" spans="1:13">
      <c r="A226" s="267">
        <v>218</v>
      </c>
      <c r="B226" s="276" t="s">
        <v>404</v>
      </c>
      <c r="C226" s="277">
        <v>40.200000000000003</v>
      </c>
      <c r="D226" s="278">
        <v>39.5</v>
      </c>
      <c r="E226" s="278">
        <v>38.799999999999997</v>
      </c>
      <c r="F226" s="278">
        <v>37.4</v>
      </c>
      <c r="G226" s="278">
        <v>36.699999999999996</v>
      </c>
      <c r="H226" s="278">
        <v>40.9</v>
      </c>
      <c r="I226" s="278">
        <v>41.6</v>
      </c>
      <c r="J226" s="278">
        <v>43</v>
      </c>
      <c r="K226" s="276">
        <v>40.200000000000003</v>
      </c>
      <c r="L226" s="276">
        <v>38.1</v>
      </c>
      <c r="M226" s="276">
        <v>66.39752</v>
      </c>
    </row>
    <row r="227" spans="1:13">
      <c r="A227" s="267">
        <v>219</v>
      </c>
      <c r="B227" s="276" t="s">
        <v>121</v>
      </c>
      <c r="C227" s="277">
        <v>36.85</v>
      </c>
      <c r="D227" s="278">
        <v>36.35</v>
      </c>
      <c r="E227" s="278">
        <v>34.200000000000003</v>
      </c>
      <c r="F227" s="278">
        <v>31.550000000000004</v>
      </c>
      <c r="G227" s="278">
        <v>29.400000000000006</v>
      </c>
      <c r="H227" s="278">
        <v>39</v>
      </c>
      <c r="I227" s="278">
        <v>41.149999999999991</v>
      </c>
      <c r="J227" s="278">
        <v>43.8</v>
      </c>
      <c r="K227" s="276">
        <v>38.5</v>
      </c>
      <c r="L227" s="276">
        <v>33.700000000000003</v>
      </c>
      <c r="M227" s="276">
        <v>1278.01118</v>
      </c>
    </row>
    <row r="228" spans="1:13">
      <c r="A228" s="267">
        <v>220</v>
      </c>
      <c r="B228" s="276" t="s">
        <v>416</v>
      </c>
      <c r="C228" s="277">
        <v>206.6</v>
      </c>
      <c r="D228" s="278">
        <v>205.95000000000002</v>
      </c>
      <c r="E228" s="278">
        <v>204.05000000000004</v>
      </c>
      <c r="F228" s="278">
        <v>201.50000000000003</v>
      </c>
      <c r="G228" s="278">
        <v>199.60000000000005</v>
      </c>
      <c r="H228" s="278">
        <v>208.50000000000003</v>
      </c>
      <c r="I228" s="278">
        <v>210.4</v>
      </c>
      <c r="J228" s="278">
        <v>212.95000000000002</v>
      </c>
      <c r="K228" s="276">
        <v>207.85</v>
      </c>
      <c r="L228" s="276">
        <v>203.4</v>
      </c>
      <c r="M228" s="276">
        <v>4.0149299999999997</v>
      </c>
    </row>
    <row r="229" spans="1:13">
      <c r="A229" s="267">
        <v>221</v>
      </c>
      <c r="B229" s="276" t="s">
        <v>405</v>
      </c>
      <c r="C229" s="277">
        <v>759.3</v>
      </c>
      <c r="D229" s="278">
        <v>761.43333333333339</v>
      </c>
      <c r="E229" s="278">
        <v>747.86666666666679</v>
      </c>
      <c r="F229" s="278">
        <v>736.43333333333339</v>
      </c>
      <c r="G229" s="278">
        <v>722.86666666666679</v>
      </c>
      <c r="H229" s="278">
        <v>772.86666666666679</v>
      </c>
      <c r="I229" s="278">
        <v>786.43333333333339</v>
      </c>
      <c r="J229" s="278">
        <v>797.86666666666679</v>
      </c>
      <c r="K229" s="276">
        <v>775</v>
      </c>
      <c r="L229" s="276">
        <v>750</v>
      </c>
      <c r="M229" s="276">
        <v>0.24104999999999999</v>
      </c>
    </row>
    <row r="230" spans="1:13">
      <c r="A230" s="267">
        <v>222</v>
      </c>
      <c r="B230" s="276" t="s">
        <v>406</v>
      </c>
      <c r="C230" s="277">
        <v>6.4</v>
      </c>
      <c r="D230" s="278">
        <v>6.4000000000000012</v>
      </c>
      <c r="E230" s="278">
        <v>6.1500000000000021</v>
      </c>
      <c r="F230" s="278">
        <v>5.9000000000000012</v>
      </c>
      <c r="G230" s="278">
        <v>5.6500000000000021</v>
      </c>
      <c r="H230" s="278">
        <v>6.6500000000000021</v>
      </c>
      <c r="I230" s="278">
        <v>6.9</v>
      </c>
      <c r="J230" s="278">
        <v>7.1500000000000021</v>
      </c>
      <c r="K230" s="276">
        <v>6.65</v>
      </c>
      <c r="L230" s="276">
        <v>6.15</v>
      </c>
      <c r="M230" s="276">
        <v>58.18262</v>
      </c>
    </row>
    <row r="231" spans="1:13">
      <c r="A231" s="267">
        <v>223</v>
      </c>
      <c r="B231" s="276" t="s">
        <v>122</v>
      </c>
      <c r="C231" s="277">
        <v>449.65</v>
      </c>
      <c r="D231" s="278">
        <v>450.4666666666667</v>
      </c>
      <c r="E231" s="278">
        <v>443.43333333333339</v>
      </c>
      <c r="F231" s="278">
        <v>437.2166666666667</v>
      </c>
      <c r="G231" s="278">
        <v>430.18333333333339</v>
      </c>
      <c r="H231" s="278">
        <v>456.68333333333339</v>
      </c>
      <c r="I231" s="278">
        <v>463.7166666666667</v>
      </c>
      <c r="J231" s="278">
        <v>469.93333333333339</v>
      </c>
      <c r="K231" s="276">
        <v>457.5</v>
      </c>
      <c r="L231" s="276">
        <v>444.25</v>
      </c>
      <c r="M231" s="276">
        <v>34.325040000000001</v>
      </c>
    </row>
    <row r="232" spans="1:13">
      <c r="A232" s="267">
        <v>224</v>
      </c>
      <c r="B232" s="276" t="s">
        <v>407</v>
      </c>
      <c r="C232" s="277">
        <v>117.15</v>
      </c>
      <c r="D232" s="278">
        <v>118.16666666666667</v>
      </c>
      <c r="E232" s="278">
        <v>115.33333333333334</v>
      </c>
      <c r="F232" s="278">
        <v>113.51666666666667</v>
      </c>
      <c r="G232" s="278">
        <v>110.68333333333334</v>
      </c>
      <c r="H232" s="278">
        <v>119.98333333333335</v>
      </c>
      <c r="I232" s="278">
        <v>122.81666666666669</v>
      </c>
      <c r="J232" s="278">
        <v>124.63333333333335</v>
      </c>
      <c r="K232" s="276">
        <v>121</v>
      </c>
      <c r="L232" s="276">
        <v>116.35</v>
      </c>
      <c r="M232" s="276">
        <v>12.56366</v>
      </c>
    </row>
    <row r="233" spans="1:13">
      <c r="A233" s="267">
        <v>225</v>
      </c>
      <c r="B233" s="276" t="s">
        <v>1603</v>
      </c>
      <c r="C233" s="277">
        <v>990.7</v>
      </c>
      <c r="D233" s="278">
        <v>991.85</v>
      </c>
      <c r="E233" s="278">
        <v>983.7</v>
      </c>
      <c r="F233" s="278">
        <v>976.7</v>
      </c>
      <c r="G233" s="278">
        <v>968.55000000000007</v>
      </c>
      <c r="H233" s="278">
        <v>998.85</v>
      </c>
      <c r="I233" s="278">
        <v>1006.9999999999999</v>
      </c>
      <c r="J233" s="278">
        <v>1014</v>
      </c>
      <c r="K233" s="276">
        <v>1000</v>
      </c>
      <c r="L233" s="276">
        <v>984.85</v>
      </c>
      <c r="M233" s="276">
        <v>1.18303</v>
      </c>
    </row>
    <row r="234" spans="1:13">
      <c r="A234" s="267">
        <v>226</v>
      </c>
      <c r="B234" s="276" t="s">
        <v>260</v>
      </c>
      <c r="C234" s="277">
        <v>113.2</v>
      </c>
      <c r="D234" s="278">
        <v>113.25</v>
      </c>
      <c r="E234" s="278">
        <v>111</v>
      </c>
      <c r="F234" s="278">
        <v>108.8</v>
      </c>
      <c r="G234" s="278">
        <v>106.55</v>
      </c>
      <c r="H234" s="278">
        <v>115.45</v>
      </c>
      <c r="I234" s="278">
        <v>117.7</v>
      </c>
      <c r="J234" s="278">
        <v>119.9</v>
      </c>
      <c r="K234" s="276">
        <v>115.5</v>
      </c>
      <c r="L234" s="276">
        <v>111.05</v>
      </c>
      <c r="M234" s="276">
        <v>28.578620000000001</v>
      </c>
    </row>
    <row r="235" spans="1:13">
      <c r="A235" s="267">
        <v>227</v>
      </c>
      <c r="B235" s="276" t="s">
        <v>412</v>
      </c>
      <c r="C235" s="277">
        <v>155.69999999999999</v>
      </c>
      <c r="D235" s="278">
        <v>153.75</v>
      </c>
      <c r="E235" s="278">
        <v>148.69999999999999</v>
      </c>
      <c r="F235" s="278">
        <v>141.69999999999999</v>
      </c>
      <c r="G235" s="278">
        <v>136.64999999999998</v>
      </c>
      <c r="H235" s="278">
        <v>160.75</v>
      </c>
      <c r="I235" s="278">
        <v>165.8</v>
      </c>
      <c r="J235" s="278">
        <v>172.8</v>
      </c>
      <c r="K235" s="276">
        <v>158.80000000000001</v>
      </c>
      <c r="L235" s="276">
        <v>146.75</v>
      </c>
      <c r="M235" s="276">
        <v>39.243259999999999</v>
      </c>
    </row>
    <row r="236" spans="1:13">
      <c r="A236" s="267">
        <v>228</v>
      </c>
      <c r="B236" s="276" t="s">
        <v>1615</v>
      </c>
      <c r="C236" s="277">
        <v>4958.1000000000004</v>
      </c>
      <c r="D236" s="278">
        <v>4993.3666666666668</v>
      </c>
      <c r="E236" s="278">
        <v>4869.7333333333336</v>
      </c>
      <c r="F236" s="278">
        <v>4781.3666666666668</v>
      </c>
      <c r="G236" s="278">
        <v>4657.7333333333336</v>
      </c>
      <c r="H236" s="278">
        <v>5081.7333333333336</v>
      </c>
      <c r="I236" s="278">
        <v>5205.3666666666668</v>
      </c>
      <c r="J236" s="278">
        <v>5293.7333333333336</v>
      </c>
      <c r="K236" s="276">
        <v>5117</v>
      </c>
      <c r="L236" s="276">
        <v>4905</v>
      </c>
      <c r="M236" s="276">
        <v>0.53527999999999998</v>
      </c>
    </row>
    <row r="237" spans="1:13">
      <c r="A237" s="267">
        <v>229</v>
      </c>
      <c r="B237" s="276" t="s">
        <v>259</v>
      </c>
      <c r="C237" s="277">
        <v>64.849999999999994</v>
      </c>
      <c r="D237" s="278">
        <v>64.366666666666674</v>
      </c>
      <c r="E237" s="278">
        <v>63.533333333333346</v>
      </c>
      <c r="F237" s="278">
        <v>62.216666666666669</v>
      </c>
      <c r="G237" s="278">
        <v>61.38333333333334</v>
      </c>
      <c r="H237" s="278">
        <v>65.683333333333351</v>
      </c>
      <c r="I237" s="278">
        <v>66.516666666666666</v>
      </c>
      <c r="J237" s="278">
        <v>67.833333333333357</v>
      </c>
      <c r="K237" s="276">
        <v>65.2</v>
      </c>
      <c r="L237" s="276">
        <v>63.05</v>
      </c>
      <c r="M237" s="276">
        <v>15.106809999999999</v>
      </c>
    </row>
    <row r="238" spans="1:13">
      <c r="A238" s="267">
        <v>230</v>
      </c>
      <c r="B238" s="276" t="s">
        <v>123</v>
      </c>
      <c r="C238" s="277">
        <v>1669.55</v>
      </c>
      <c r="D238" s="278">
        <v>1671.45</v>
      </c>
      <c r="E238" s="278">
        <v>1644.2</v>
      </c>
      <c r="F238" s="278">
        <v>1618.85</v>
      </c>
      <c r="G238" s="278">
        <v>1591.6</v>
      </c>
      <c r="H238" s="278">
        <v>1696.8000000000002</v>
      </c>
      <c r="I238" s="278">
        <v>1724.0500000000002</v>
      </c>
      <c r="J238" s="278">
        <v>1749.4000000000003</v>
      </c>
      <c r="K238" s="276">
        <v>1698.7</v>
      </c>
      <c r="L238" s="276">
        <v>1646.1</v>
      </c>
      <c r="M238" s="276">
        <v>13.103949999999999</v>
      </c>
    </row>
    <row r="239" spans="1:13">
      <c r="A239" s="267">
        <v>231</v>
      </c>
      <c r="B239" s="276" t="s">
        <v>1622</v>
      </c>
      <c r="C239" s="277">
        <v>275.5</v>
      </c>
      <c r="D239" s="278">
        <v>271.86666666666667</v>
      </c>
      <c r="E239" s="278">
        <v>259.73333333333335</v>
      </c>
      <c r="F239" s="278">
        <v>243.9666666666667</v>
      </c>
      <c r="G239" s="278">
        <v>231.83333333333337</v>
      </c>
      <c r="H239" s="278">
        <v>287.63333333333333</v>
      </c>
      <c r="I239" s="278">
        <v>299.76666666666665</v>
      </c>
      <c r="J239" s="278">
        <v>315.5333333333333</v>
      </c>
      <c r="K239" s="276">
        <v>284</v>
      </c>
      <c r="L239" s="276">
        <v>256.10000000000002</v>
      </c>
      <c r="M239" s="276">
        <v>5.2243700000000004</v>
      </c>
    </row>
    <row r="240" spans="1:13">
      <c r="A240" s="267">
        <v>232</v>
      </c>
      <c r="B240" s="276" t="s">
        <v>418</v>
      </c>
      <c r="C240" s="277">
        <v>295</v>
      </c>
      <c r="D240" s="278">
        <v>294.56666666666666</v>
      </c>
      <c r="E240" s="278">
        <v>292.58333333333331</v>
      </c>
      <c r="F240" s="278">
        <v>290.16666666666663</v>
      </c>
      <c r="G240" s="278">
        <v>288.18333333333328</v>
      </c>
      <c r="H240" s="278">
        <v>296.98333333333335</v>
      </c>
      <c r="I240" s="278">
        <v>298.9666666666667</v>
      </c>
      <c r="J240" s="278">
        <v>301.38333333333338</v>
      </c>
      <c r="K240" s="276">
        <v>296.55</v>
      </c>
      <c r="L240" s="276">
        <v>292.14999999999998</v>
      </c>
      <c r="M240" s="276">
        <v>0.47454000000000002</v>
      </c>
    </row>
    <row r="241" spans="1:13">
      <c r="A241" s="267">
        <v>233</v>
      </c>
      <c r="B241" s="276" t="s">
        <v>124</v>
      </c>
      <c r="C241" s="277">
        <v>849.75</v>
      </c>
      <c r="D241" s="278">
        <v>854.38333333333333</v>
      </c>
      <c r="E241" s="278">
        <v>827.86666666666667</v>
      </c>
      <c r="F241" s="278">
        <v>805.98333333333335</v>
      </c>
      <c r="G241" s="278">
        <v>779.4666666666667</v>
      </c>
      <c r="H241" s="278">
        <v>876.26666666666665</v>
      </c>
      <c r="I241" s="278">
        <v>902.7833333333333</v>
      </c>
      <c r="J241" s="278">
        <v>924.66666666666663</v>
      </c>
      <c r="K241" s="276">
        <v>880.9</v>
      </c>
      <c r="L241" s="276">
        <v>832.5</v>
      </c>
      <c r="M241" s="276">
        <v>392.19488000000001</v>
      </c>
    </row>
    <row r="242" spans="1:13">
      <c r="A242" s="267">
        <v>234</v>
      </c>
      <c r="B242" s="276" t="s">
        <v>419</v>
      </c>
      <c r="C242" s="277">
        <v>84.75</v>
      </c>
      <c r="D242" s="278">
        <v>84.066666666666663</v>
      </c>
      <c r="E242" s="278">
        <v>83.133333333333326</v>
      </c>
      <c r="F242" s="278">
        <v>81.516666666666666</v>
      </c>
      <c r="G242" s="278">
        <v>80.583333333333329</v>
      </c>
      <c r="H242" s="278">
        <v>85.683333333333323</v>
      </c>
      <c r="I242" s="278">
        <v>86.61666666666666</v>
      </c>
      <c r="J242" s="278">
        <v>88.23333333333332</v>
      </c>
      <c r="K242" s="276">
        <v>85</v>
      </c>
      <c r="L242" s="276">
        <v>82.45</v>
      </c>
      <c r="M242" s="276">
        <v>19.13672</v>
      </c>
    </row>
    <row r="243" spans="1:13">
      <c r="A243" s="267">
        <v>235</v>
      </c>
      <c r="B243" s="276" t="s">
        <v>125</v>
      </c>
      <c r="C243" s="277">
        <v>218.35</v>
      </c>
      <c r="D243" s="278">
        <v>217.95000000000002</v>
      </c>
      <c r="E243" s="278">
        <v>213.40000000000003</v>
      </c>
      <c r="F243" s="278">
        <v>208.45000000000002</v>
      </c>
      <c r="G243" s="278">
        <v>203.90000000000003</v>
      </c>
      <c r="H243" s="278">
        <v>222.90000000000003</v>
      </c>
      <c r="I243" s="278">
        <v>227.45000000000005</v>
      </c>
      <c r="J243" s="278">
        <v>232.40000000000003</v>
      </c>
      <c r="K243" s="276">
        <v>222.5</v>
      </c>
      <c r="L243" s="276">
        <v>213</v>
      </c>
      <c r="M243" s="276">
        <v>183.50232</v>
      </c>
    </row>
    <row r="244" spans="1:13">
      <c r="A244" s="267">
        <v>236</v>
      </c>
      <c r="B244" s="276" t="s">
        <v>126</v>
      </c>
      <c r="C244" s="277">
        <v>1139.8499999999999</v>
      </c>
      <c r="D244" s="278">
        <v>1128.8666666666666</v>
      </c>
      <c r="E244" s="278">
        <v>1112.9333333333332</v>
      </c>
      <c r="F244" s="278">
        <v>1086.0166666666667</v>
      </c>
      <c r="G244" s="278">
        <v>1070.0833333333333</v>
      </c>
      <c r="H244" s="278">
        <v>1155.7833333333331</v>
      </c>
      <c r="I244" s="278">
        <v>1171.7166666666665</v>
      </c>
      <c r="J244" s="278">
        <v>1198.633333333333</v>
      </c>
      <c r="K244" s="276">
        <v>1144.8</v>
      </c>
      <c r="L244" s="276">
        <v>1101.95</v>
      </c>
      <c r="M244" s="276">
        <v>105.46362999999999</v>
      </c>
    </row>
    <row r="245" spans="1:13">
      <c r="A245" s="267">
        <v>237</v>
      </c>
      <c r="B245" s="276" t="s">
        <v>1645</v>
      </c>
      <c r="C245" s="277">
        <v>656.45</v>
      </c>
      <c r="D245" s="278">
        <v>658.51666666666677</v>
      </c>
      <c r="E245" s="278">
        <v>643.03333333333353</v>
      </c>
      <c r="F245" s="278">
        <v>629.61666666666679</v>
      </c>
      <c r="G245" s="278">
        <v>614.13333333333355</v>
      </c>
      <c r="H245" s="278">
        <v>671.93333333333351</v>
      </c>
      <c r="I245" s="278">
        <v>687.41666666666686</v>
      </c>
      <c r="J245" s="278">
        <v>700.83333333333348</v>
      </c>
      <c r="K245" s="276">
        <v>674</v>
      </c>
      <c r="L245" s="276">
        <v>645.1</v>
      </c>
      <c r="M245" s="276">
        <v>2.0966900000000002</v>
      </c>
    </row>
    <row r="246" spans="1:13">
      <c r="A246" s="267">
        <v>238</v>
      </c>
      <c r="B246" s="276" t="s">
        <v>420</v>
      </c>
      <c r="C246" s="277">
        <v>259.95</v>
      </c>
      <c r="D246" s="278">
        <v>259.8</v>
      </c>
      <c r="E246" s="278">
        <v>254.60000000000002</v>
      </c>
      <c r="F246" s="278">
        <v>249.25</v>
      </c>
      <c r="G246" s="278">
        <v>244.05</v>
      </c>
      <c r="H246" s="278">
        <v>265.15000000000003</v>
      </c>
      <c r="I246" s="278">
        <v>270.34999999999997</v>
      </c>
      <c r="J246" s="278">
        <v>275.70000000000005</v>
      </c>
      <c r="K246" s="276">
        <v>265</v>
      </c>
      <c r="L246" s="276">
        <v>254.45</v>
      </c>
      <c r="M246" s="276">
        <v>11.50112</v>
      </c>
    </row>
    <row r="247" spans="1:13">
      <c r="A247" s="267">
        <v>239</v>
      </c>
      <c r="B247" s="276" t="s">
        <v>421</v>
      </c>
      <c r="C247" s="277">
        <v>262.64999999999998</v>
      </c>
      <c r="D247" s="278">
        <v>261.56666666666666</v>
      </c>
      <c r="E247" s="278">
        <v>258.0333333333333</v>
      </c>
      <c r="F247" s="278">
        <v>253.41666666666663</v>
      </c>
      <c r="G247" s="278">
        <v>249.88333333333327</v>
      </c>
      <c r="H247" s="278">
        <v>266.18333333333334</v>
      </c>
      <c r="I247" s="278">
        <v>269.71666666666675</v>
      </c>
      <c r="J247" s="278">
        <v>274.33333333333337</v>
      </c>
      <c r="K247" s="276">
        <v>265.10000000000002</v>
      </c>
      <c r="L247" s="276">
        <v>256.95</v>
      </c>
      <c r="M247" s="276">
        <v>2.6667700000000001</v>
      </c>
    </row>
    <row r="248" spans="1:13">
      <c r="A248" s="267">
        <v>240</v>
      </c>
      <c r="B248" s="276" t="s">
        <v>417</v>
      </c>
      <c r="C248" s="277">
        <v>9.8000000000000007</v>
      </c>
      <c r="D248" s="278">
        <v>9.7833333333333332</v>
      </c>
      <c r="E248" s="278">
        <v>9.6166666666666671</v>
      </c>
      <c r="F248" s="278">
        <v>9.4333333333333336</v>
      </c>
      <c r="G248" s="278">
        <v>9.2666666666666675</v>
      </c>
      <c r="H248" s="278">
        <v>9.9666666666666668</v>
      </c>
      <c r="I248" s="278">
        <v>10.133333333333335</v>
      </c>
      <c r="J248" s="278">
        <v>10.316666666666666</v>
      </c>
      <c r="K248" s="276">
        <v>9.9499999999999993</v>
      </c>
      <c r="L248" s="276">
        <v>9.6</v>
      </c>
      <c r="M248" s="276">
        <v>26.743780000000001</v>
      </c>
    </row>
    <row r="249" spans="1:13">
      <c r="A249" s="267">
        <v>241</v>
      </c>
      <c r="B249" s="276" t="s">
        <v>127</v>
      </c>
      <c r="C249" s="277">
        <v>86.45</v>
      </c>
      <c r="D249" s="278">
        <v>85.716666666666683</v>
      </c>
      <c r="E249" s="278">
        <v>84.78333333333336</v>
      </c>
      <c r="F249" s="278">
        <v>83.116666666666674</v>
      </c>
      <c r="G249" s="278">
        <v>82.183333333333351</v>
      </c>
      <c r="H249" s="278">
        <v>87.383333333333368</v>
      </c>
      <c r="I249" s="278">
        <v>88.316666666666677</v>
      </c>
      <c r="J249" s="278">
        <v>89.983333333333377</v>
      </c>
      <c r="K249" s="276">
        <v>86.65</v>
      </c>
      <c r="L249" s="276">
        <v>84.05</v>
      </c>
      <c r="M249" s="276">
        <v>217.50853000000001</v>
      </c>
    </row>
    <row r="250" spans="1:13">
      <c r="A250" s="267">
        <v>242</v>
      </c>
      <c r="B250" s="276" t="s">
        <v>262</v>
      </c>
      <c r="C250" s="277">
        <v>2197.65</v>
      </c>
      <c r="D250" s="278">
        <v>2202.5666666666666</v>
      </c>
      <c r="E250" s="278">
        <v>2125.1333333333332</v>
      </c>
      <c r="F250" s="278">
        <v>2052.6166666666668</v>
      </c>
      <c r="G250" s="278">
        <v>1975.1833333333334</v>
      </c>
      <c r="H250" s="278">
        <v>2275.083333333333</v>
      </c>
      <c r="I250" s="278">
        <v>2352.5166666666664</v>
      </c>
      <c r="J250" s="278">
        <v>2425.0333333333328</v>
      </c>
      <c r="K250" s="276">
        <v>2280</v>
      </c>
      <c r="L250" s="276">
        <v>2130.0500000000002</v>
      </c>
      <c r="M250" s="276">
        <v>11.74042</v>
      </c>
    </row>
    <row r="251" spans="1:13">
      <c r="A251" s="267">
        <v>243</v>
      </c>
      <c r="B251" s="276" t="s">
        <v>408</v>
      </c>
      <c r="C251" s="277">
        <v>120.1</v>
      </c>
      <c r="D251" s="278">
        <v>119.8</v>
      </c>
      <c r="E251" s="278">
        <v>116.89999999999999</v>
      </c>
      <c r="F251" s="278">
        <v>113.69999999999999</v>
      </c>
      <c r="G251" s="278">
        <v>110.79999999999998</v>
      </c>
      <c r="H251" s="278">
        <v>123</v>
      </c>
      <c r="I251" s="278">
        <v>125.9</v>
      </c>
      <c r="J251" s="278">
        <v>129.10000000000002</v>
      </c>
      <c r="K251" s="276">
        <v>122.7</v>
      </c>
      <c r="L251" s="276">
        <v>116.6</v>
      </c>
      <c r="M251" s="276">
        <v>11.98019</v>
      </c>
    </row>
    <row r="252" spans="1:13">
      <c r="A252" s="267">
        <v>244</v>
      </c>
      <c r="B252" s="276" t="s">
        <v>409</v>
      </c>
      <c r="C252" s="277">
        <v>84.95</v>
      </c>
      <c r="D252" s="278">
        <v>84.7</v>
      </c>
      <c r="E252" s="278">
        <v>82.95</v>
      </c>
      <c r="F252" s="278">
        <v>80.95</v>
      </c>
      <c r="G252" s="278">
        <v>79.2</v>
      </c>
      <c r="H252" s="278">
        <v>86.7</v>
      </c>
      <c r="I252" s="278">
        <v>88.45</v>
      </c>
      <c r="J252" s="278">
        <v>90.45</v>
      </c>
      <c r="K252" s="276">
        <v>86.45</v>
      </c>
      <c r="L252" s="276">
        <v>82.7</v>
      </c>
      <c r="M252" s="276">
        <v>9.99221</v>
      </c>
    </row>
    <row r="253" spans="1:13">
      <c r="A253" s="267">
        <v>245</v>
      </c>
      <c r="B253" s="276" t="s">
        <v>2931</v>
      </c>
      <c r="C253" s="277">
        <v>1362.35</v>
      </c>
      <c r="D253" s="278">
        <v>1364.45</v>
      </c>
      <c r="E253" s="278">
        <v>1354.9</v>
      </c>
      <c r="F253" s="278">
        <v>1347.45</v>
      </c>
      <c r="G253" s="278">
        <v>1337.9</v>
      </c>
      <c r="H253" s="278">
        <v>1371.9</v>
      </c>
      <c r="I253" s="278">
        <v>1381.4499999999998</v>
      </c>
      <c r="J253" s="278">
        <v>1388.9</v>
      </c>
      <c r="K253" s="276">
        <v>1374</v>
      </c>
      <c r="L253" s="276">
        <v>1357</v>
      </c>
      <c r="M253" s="276">
        <v>3.22526</v>
      </c>
    </row>
    <row r="254" spans="1:13">
      <c r="A254" s="267">
        <v>246</v>
      </c>
      <c r="B254" s="276" t="s">
        <v>402</v>
      </c>
      <c r="C254" s="277">
        <v>434.85</v>
      </c>
      <c r="D254" s="278">
        <v>436.61666666666662</v>
      </c>
      <c r="E254" s="278">
        <v>428.23333333333323</v>
      </c>
      <c r="F254" s="278">
        <v>421.61666666666662</v>
      </c>
      <c r="G254" s="278">
        <v>413.23333333333323</v>
      </c>
      <c r="H254" s="278">
        <v>443.23333333333323</v>
      </c>
      <c r="I254" s="278">
        <v>451.61666666666656</v>
      </c>
      <c r="J254" s="278">
        <v>458.23333333333323</v>
      </c>
      <c r="K254" s="276">
        <v>445</v>
      </c>
      <c r="L254" s="276">
        <v>430</v>
      </c>
      <c r="M254" s="276">
        <v>3.6109200000000001</v>
      </c>
    </row>
    <row r="255" spans="1:13">
      <c r="A255" s="267">
        <v>247</v>
      </c>
      <c r="B255" s="276" t="s">
        <v>128</v>
      </c>
      <c r="C255" s="277">
        <v>190.85</v>
      </c>
      <c r="D255" s="278">
        <v>190.66666666666666</v>
      </c>
      <c r="E255" s="278">
        <v>188.83333333333331</v>
      </c>
      <c r="F255" s="278">
        <v>186.81666666666666</v>
      </c>
      <c r="G255" s="278">
        <v>184.98333333333332</v>
      </c>
      <c r="H255" s="278">
        <v>192.68333333333331</v>
      </c>
      <c r="I255" s="278">
        <v>194.51666666666662</v>
      </c>
      <c r="J255" s="278">
        <v>196.5333333333333</v>
      </c>
      <c r="K255" s="276">
        <v>192.5</v>
      </c>
      <c r="L255" s="276">
        <v>188.65</v>
      </c>
      <c r="M255" s="276">
        <v>231.80456000000001</v>
      </c>
    </row>
    <row r="256" spans="1:13">
      <c r="A256" s="267">
        <v>248</v>
      </c>
      <c r="B256" s="276" t="s">
        <v>413</v>
      </c>
      <c r="C256" s="277">
        <v>245.4</v>
      </c>
      <c r="D256" s="278">
        <v>247.26666666666665</v>
      </c>
      <c r="E256" s="278">
        <v>243.1333333333333</v>
      </c>
      <c r="F256" s="278">
        <v>240.86666666666665</v>
      </c>
      <c r="G256" s="278">
        <v>236.73333333333329</v>
      </c>
      <c r="H256" s="278">
        <v>249.5333333333333</v>
      </c>
      <c r="I256" s="278">
        <v>253.66666666666663</v>
      </c>
      <c r="J256" s="278">
        <v>255.93333333333331</v>
      </c>
      <c r="K256" s="276">
        <v>251.4</v>
      </c>
      <c r="L256" s="276">
        <v>245</v>
      </c>
      <c r="M256" s="276">
        <v>0.19338</v>
      </c>
    </row>
    <row r="257" spans="1:13">
      <c r="A257" s="267">
        <v>249</v>
      </c>
      <c r="B257" s="276" t="s">
        <v>411</v>
      </c>
      <c r="C257" s="277">
        <v>126.3</v>
      </c>
      <c r="D257" s="278">
        <v>125.40000000000002</v>
      </c>
      <c r="E257" s="278">
        <v>122.80000000000004</v>
      </c>
      <c r="F257" s="278">
        <v>119.30000000000003</v>
      </c>
      <c r="G257" s="278">
        <v>116.70000000000005</v>
      </c>
      <c r="H257" s="278">
        <v>128.90000000000003</v>
      </c>
      <c r="I257" s="278">
        <v>131.50000000000003</v>
      </c>
      <c r="J257" s="278">
        <v>135.00000000000003</v>
      </c>
      <c r="K257" s="276">
        <v>128</v>
      </c>
      <c r="L257" s="276">
        <v>121.9</v>
      </c>
      <c r="M257" s="276">
        <v>10.89494</v>
      </c>
    </row>
    <row r="258" spans="1:13">
      <c r="A258" s="267">
        <v>250</v>
      </c>
      <c r="B258" s="276" t="s">
        <v>431</v>
      </c>
      <c r="C258" s="277">
        <v>24.55</v>
      </c>
      <c r="D258" s="278">
        <v>23.466666666666669</v>
      </c>
      <c r="E258" s="278">
        <v>22.333333333333336</v>
      </c>
      <c r="F258" s="278">
        <v>20.116666666666667</v>
      </c>
      <c r="G258" s="278">
        <v>18.983333333333334</v>
      </c>
      <c r="H258" s="278">
        <v>25.683333333333337</v>
      </c>
      <c r="I258" s="278">
        <v>26.81666666666667</v>
      </c>
      <c r="J258" s="278">
        <v>29.033333333333339</v>
      </c>
      <c r="K258" s="276">
        <v>24.6</v>
      </c>
      <c r="L258" s="276">
        <v>21.25</v>
      </c>
      <c r="M258" s="276">
        <v>343.15719000000001</v>
      </c>
    </row>
    <row r="259" spans="1:13">
      <c r="A259" s="267">
        <v>251</v>
      </c>
      <c r="B259" s="276" t="s">
        <v>428</v>
      </c>
      <c r="C259" s="277">
        <v>39.85</v>
      </c>
      <c r="D259" s="278">
        <v>40.25</v>
      </c>
      <c r="E259" s="278">
        <v>39.1</v>
      </c>
      <c r="F259" s="278">
        <v>38.35</v>
      </c>
      <c r="G259" s="278">
        <v>37.200000000000003</v>
      </c>
      <c r="H259" s="278">
        <v>41</v>
      </c>
      <c r="I259" s="278">
        <v>42.150000000000006</v>
      </c>
      <c r="J259" s="278">
        <v>42.9</v>
      </c>
      <c r="K259" s="276">
        <v>41.4</v>
      </c>
      <c r="L259" s="276">
        <v>39.5</v>
      </c>
      <c r="M259" s="276">
        <v>5.3313800000000002</v>
      </c>
    </row>
    <row r="260" spans="1:13">
      <c r="A260" s="267">
        <v>252</v>
      </c>
      <c r="B260" s="276" t="s">
        <v>429</v>
      </c>
      <c r="C260" s="277">
        <v>91.25</v>
      </c>
      <c r="D260" s="278">
        <v>91.366666666666674</v>
      </c>
      <c r="E260" s="278">
        <v>89.283333333333346</v>
      </c>
      <c r="F260" s="278">
        <v>87.316666666666677</v>
      </c>
      <c r="G260" s="278">
        <v>85.233333333333348</v>
      </c>
      <c r="H260" s="278">
        <v>93.333333333333343</v>
      </c>
      <c r="I260" s="278">
        <v>95.416666666666657</v>
      </c>
      <c r="J260" s="278">
        <v>97.38333333333334</v>
      </c>
      <c r="K260" s="276">
        <v>93.45</v>
      </c>
      <c r="L260" s="276">
        <v>89.4</v>
      </c>
      <c r="M260" s="276">
        <v>15.15902</v>
      </c>
    </row>
    <row r="261" spans="1:13">
      <c r="A261" s="267">
        <v>253</v>
      </c>
      <c r="B261" s="276" t="s">
        <v>432</v>
      </c>
      <c r="C261" s="277">
        <v>57.9</v>
      </c>
      <c r="D261" s="278">
        <v>58.716666666666669</v>
      </c>
      <c r="E261" s="278">
        <v>55.433333333333337</v>
      </c>
      <c r="F261" s="278">
        <v>52.966666666666669</v>
      </c>
      <c r="G261" s="278">
        <v>49.683333333333337</v>
      </c>
      <c r="H261" s="278">
        <v>61.183333333333337</v>
      </c>
      <c r="I261" s="278">
        <v>64.466666666666669</v>
      </c>
      <c r="J261" s="278">
        <v>66.933333333333337</v>
      </c>
      <c r="K261" s="276">
        <v>62</v>
      </c>
      <c r="L261" s="276">
        <v>56.25</v>
      </c>
      <c r="M261" s="276">
        <v>30.46743</v>
      </c>
    </row>
    <row r="262" spans="1:13">
      <c r="A262" s="267">
        <v>254</v>
      </c>
      <c r="B262" s="276" t="s">
        <v>422</v>
      </c>
      <c r="C262" s="277">
        <v>958.6</v>
      </c>
      <c r="D262" s="278">
        <v>954.15</v>
      </c>
      <c r="E262" s="278">
        <v>944.3</v>
      </c>
      <c r="F262" s="278">
        <v>930</v>
      </c>
      <c r="G262" s="278">
        <v>920.15</v>
      </c>
      <c r="H262" s="278">
        <v>968.44999999999993</v>
      </c>
      <c r="I262" s="278">
        <v>978.30000000000007</v>
      </c>
      <c r="J262" s="278">
        <v>992.59999999999991</v>
      </c>
      <c r="K262" s="276">
        <v>964</v>
      </c>
      <c r="L262" s="276">
        <v>939.85</v>
      </c>
      <c r="M262" s="276">
        <v>1.55586</v>
      </c>
    </row>
    <row r="263" spans="1:13">
      <c r="A263" s="267">
        <v>255</v>
      </c>
      <c r="B263" s="276" t="s">
        <v>436</v>
      </c>
      <c r="C263" s="277">
        <v>2142.65</v>
      </c>
      <c r="D263" s="278">
        <v>2145.1666666666665</v>
      </c>
      <c r="E263" s="278">
        <v>2127.4833333333331</v>
      </c>
      <c r="F263" s="278">
        <v>2112.3166666666666</v>
      </c>
      <c r="G263" s="278">
        <v>2094.6333333333332</v>
      </c>
      <c r="H263" s="278">
        <v>2160.333333333333</v>
      </c>
      <c r="I263" s="278">
        <v>2178.0166666666664</v>
      </c>
      <c r="J263" s="278">
        <v>2193.1833333333329</v>
      </c>
      <c r="K263" s="276">
        <v>2162.85</v>
      </c>
      <c r="L263" s="276">
        <v>2130</v>
      </c>
      <c r="M263" s="276">
        <v>5.0560000000000001E-2</v>
      </c>
    </row>
    <row r="264" spans="1:13">
      <c r="A264" s="267">
        <v>256</v>
      </c>
      <c r="B264" s="276" t="s">
        <v>433</v>
      </c>
      <c r="C264" s="277">
        <v>67</v>
      </c>
      <c r="D264" s="278">
        <v>66.899999999999991</v>
      </c>
      <c r="E264" s="278">
        <v>66.09999999999998</v>
      </c>
      <c r="F264" s="278">
        <v>65.199999999999989</v>
      </c>
      <c r="G264" s="278">
        <v>64.399999999999977</v>
      </c>
      <c r="H264" s="278">
        <v>67.799999999999983</v>
      </c>
      <c r="I264" s="278">
        <v>68.599999999999994</v>
      </c>
      <c r="J264" s="278">
        <v>69.499999999999986</v>
      </c>
      <c r="K264" s="276">
        <v>67.7</v>
      </c>
      <c r="L264" s="276">
        <v>66</v>
      </c>
      <c r="M264" s="276">
        <v>9.4621899999999997</v>
      </c>
    </row>
    <row r="265" spans="1:13">
      <c r="A265" s="267">
        <v>257</v>
      </c>
      <c r="B265" s="276" t="s">
        <v>129</v>
      </c>
      <c r="C265" s="277">
        <v>242.05</v>
      </c>
      <c r="D265" s="278">
        <v>242.11666666666667</v>
      </c>
      <c r="E265" s="278">
        <v>238.43333333333334</v>
      </c>
      <c r="F265" s="278">
        <v>234.81666666666666</v>
      </c>
      <c r="G265" s="278">
        <v>231.13333333333333</v>
      </c>
      <c r="H265" s="278">
        <v>245.73333333333335</v>
      </c>
      <c r="I265" s="278">
        <v>249.41666666666669</v>
      </c>
      <c r="J265" s="278">
        <v>253.03333333333336</v>
      </c>
      <c r="K265" s="276">
        <v>245.8</v>
      </c>
      <c r="L265" s="276">
        <v>238.5</v>
      </c>
      <c r="M265" s="276">
        <v>99.310280000000006</v>
      </c>
    </row>
    <row r="266" spans="1:13">
      <c r="A266" s="267">
        <v>258</v>
      </c>
      <c r="B266" s="276" t="s">
        <v>423</v>
      </c>
      <c r="C266" s="277">
        <v>1939.45</v>
      </c>
      <c r="D266" s="278">
        <v>1932.8333333333333</v>
      </c>
      <c r="E266" s="278">
        <v>1921.6666666666665</v>
      </c>
      <c r="F266" s="278">
        <v>1903.8833333333332</v>
      </c>
      <c r="G266" s="278">
        <v>1892.7166666666665</v>
      </c>
      <c r="H266" s="278">
        <v>1950.6166666666666</v>
      </c>
      <c r="I266" s="278">
        <v>1961.7833333333331</v>
      </c>
      <c r="J266" s="278">
        <v>1979.5666666666666</v>
      </c>
      <c r="K266" s="276">
        <v>1944</v>
      </c>
      <c r="L266" s="276">
        <v>1915.05</v>
      </c>
      <c r="M266" s="276">
        <v>0.90517999999999998</v>
      </c>
    </row>
    <row r="267" spans="1:13">
      <c r="A267" s="267">
        <v>259</v>
      </c>
      <c r="B267" s="276" t="s">
        <v>424</v>
      </c>
      <c r="C267" s="277">
        <v>346.5</v>
      </c>
      <c r="D267" s="278">
        <v>346.98333333333335</v>
      </c>
      <c r="E267" s="278">
        <v>342.7166666666667</v>
      </c>
      <c r="F267" s="278">
        <v>338.93333333333334</v>
      </c>
      <c r="G267" s="278">
        <v>334.66666666666669</v>
      </c>
      <c r="H267" s="278">
        <v>350.76666666666671</v>
      </c>
      <c r="I267" s="278">
        <v>355.03333333333336</v>
      </c>
      <c r="J267" s="278">
        <v>358.81666666666672</v>
      </c>
      <c r="K267" s="276">
        <v>351.25</v>
      </c>
      <c r="L267" s="276">
        <v>343.2</v>
      </c>
      <c r="M267" s="276">
        <v>2.2444600000000001</v>
      </c>
    </row>
    <row r="268" spans="1:13">
      <c r="A268" s="267">
        <v>260</v>
      </c>
      <c r="B268" s="276" t="s">
        <v>425</v>
      </c>
      <c r="C268" s="277">
        <v>95.75</v>
      </c>
      <c r="D268" s="278">
        <v>96.95</v>
      </c>
      <c r="E268" s="278">
        <v>94.4</v>
      </c>
      <c r="F268" s="278">
        <v>93.05</v>
      </c>
      <c r="G268" s="278">
        <v>90.5</v>
      </c>
      <c r="H268" s="278">
        <v>98.300000000000011</v>
      </c>
      <c r="I268" s="278">
        <v>100.85</v>
      </c>
      <c r="J268" s="278">
        <v>102.20000000000002</v>
      </c>
      <c r="K268" s="276">
        <v>99.5</v>
      </c>
      <c r="L268" s="276">
        <v>95.6</v>
      </c>
      <c r="M268" s="276">
        <v>8.0393000000000008</v>
      </c>
    </row>
    <row r="269" spans="1:13">
      <c r="A269" s="267">
        <v>261</v>
      </c>
      <c r="B269" s="276" t="s">
        <v>426</v>
      </c>
      <c r="C269" s="277">
        <v>80.55</v>
      </c>
      <c r="D269" s="278">
        <v>80.966666666666669</v>
      </c>
      <c r="E269" s="278">
        <v>79.733333333333334</v>
      </c>
      <c r="F269" s="278">
        <v>78.916666666666671</v>
      </c>
      <c r="G269" s="278">
        <v>77.683333333333337</v>
      </c>
      <c r="H269" s="278">
        <v>81.783333333333331</v>
      </c>
      <c r="I269" s="278">
        <v>83.01666666666668</v>
      </c>
      <c r="J269" s="278">
        <v>83.833333333333329</v>
      </c>
      <c r="K269" s="276">
        <v>82.2</v>
      </c>
      <c r="L269" s="276">
        <v>80.150000000000006</v>
      </c>
      <c r="M269" s="276">
        <v>6.4098199999999999</v>
      </c>
    </row>
    <row r="270" spans="1:13">
      <c r="A270" s="267">
        <v>262</v>
      </c>
      <c r="B270" s="276" t="s">
        <v>427</v>
      </c>
      <c r="C270" s="277">
        <v>76.849999999999994</v>
      </c>
      <c r="D270" s="278">
        <v>77.216666666666669</v>
      </c>
      <c r="E270" s="278">
        <v>76.233333333333334</v>
      </c>
      <c r="F270" s="278">
        <v>75.61666666666666</v>
      </c>
      <c r="G270" s="278">
        <v>74.633333333333326</v>
      </c>
      <c r="H270" s="278">
        <v>77.833333333333343</v>
      </c>
      <c r="I270" s="278">
        <v>78.816666666666691</v>
      </c>
      <c r="J270" s="278">
        <v>79.433333333333351</v>
      </c>
      <c r="K270" s="276">
        <v>78.2</v>
      </c>
      <c r="L270" s="276">
        <v>76.599999999999994</v>
      </c>
      <c r="M270" s="276">
        <v>12.766679999999999</v>
      </c>
    </row>
    <row r="271" spans="1:13">
      <c r="A271" s="267">
        <v>263</v>
      </c>
      <c r="B271" s="276" t="s">
        <v>435</v>
      </c>
      <c r="C271" s="277">
        <v>66.650000000000006</v>
      </c>
      <c r="D271" s="278">
        <v>66.316666666666663</v>
      </c>
      <c r="E271" s="278">
        <v>65.633333333333326</v>
      </c>
      <c r="F271" s="278">
        <v>64.61666666666666</v>
      </c>
      <c r="G271" s="278">
        <v>63.933333333333323</v>
      </c>
      <c r="H271" s="278">
        <v>67.333333333333329</v>
      </c>
      <c r="I271" s="278">
        <v>68.016666666666666</v>
      </c>
      <c r="J271" s="278">
        <v>69.033333333333331</v>
      </c>
      <c r="K271" s="276">
        <v>67</v>
      </c>
      <c r="L271" s="276">
        <v>65.3</v>
      </c>
      <c r="M271" s="276">
        <v>7.6291900000000004</v>
      </c>
    </row>
    <row r="272" spans="1:13">
      <c r="A272" s="267">
        <v>264</v>
      </c>
      <c r="B272" s="276" t="s">
        <v>434</v>
      </c>
      <c r="C272" s="277">
        <v>123.55</v>
      </c>
      <c r="D272" s="278">
        <v>124.60000000000001</v>
      </c>
      <c r="E272" s="278">
        <v>121.75000000000001</v>
      </c>
      <c r="F272" s="278">
        <v>119.95</v>
      </c>
      <c r="G272" s="278">
        <v>117.10000000000001</v>
      </c>
      <c r="H272" s="278">
        <v>126.40000000000002</v>
      </c>
      <c r="I272" s="278">
        <v>129.25</v>
      </c>
      <c r="J272" s="278">
        <v>131.05000000000001</v>
      </c>
      <c r="K272" s="276">
        <v>127.45</v>
      </c>
      <c r="L272" s="276">
        <v>122.8</v>
      </c>
      <c r="M272" s="276">
        <v>4.86632</v>
      </c>
    </row>
    <row r="273" spans="1:13">
      <c r="A273" s="267">
        <v>265</v>
      </c>
      <c r="B273" s="276" t="s">
        <v>263</v>
      </c>
      <c r="C273" s="277">
        <v>62.2</v>
      </c>
      <c r="D273" s="278">
        <v>62.650000000000006</v>
      </c>
      <c r="E273" s="278">
        <v>61.45000000000001</v>
      </c>
      <c r="F273" s="278">
        <v>60.7</v>
      </c>
      <c r="G273" s="278">
        <v>59.500000000000007</v>
      </c>
      <c r="H273" s="278">
        <v>63.400000000000013</v>
      </c>
      <c r="I273" s="278">
        <v>64.599999999999994</v>
      </c>
      <c r="J273" s="278">
        <v>65.350000000000023</v>
      </c>
      <c r="K273" s="276">
        <v>63.85</v>
      </c>
      <c r="L273" s="276">
        <v>61.9</v>
      </c>
      <c r="M273" s="276">
        <v>9.7459699999999998</v>
      </c>
    </row>
    <row r="274" spans="1:13">
      <c r="A274" s="267">
        <v>266</v>
      </c>
      <c r="B274" s="276" t="s">
        <v>130</v>
      </c>
      <c r="C274" s="277">
        <v>337.75</v>
      </c>
      <c r="D274" s="278">
        <v>338.68333333333334</v>
      </c>
      <c r="E274" s="278">
        <v>335.06666666666666</v>
      </c>
      <c r="F274" s="278">
        <v>332.38333333333333</v>
      </c>
      <c r="G274" s="278">
        <v>328.76666666666665</v>
      </c>
      <c r="H274" s="278">
        <v>341.36666666666667</v>
      </c>
      <c r="I274" s="278">
        <v>344.98333333333335</v>
      </c>
      <c r="J274" s="278">
        <v>347.66666666666669</v>
      </c>
      <c r="K274" s="276">
        <v>342.3</v>
      </c>
      <c r="L274" s="276">
        <v>336</v>
      </c>
      <c r="M274" s="276">
        <v>45.597439999999999</v>
      </c>
    </row>
    <row r="275" spans="1:13">
      <c r="A275" s="267">
        <v>267</v>
      </c>
      <c r="B275" s="276" t="s">
        <v>264</v>
      </c>
      <c r="C275" s="277">
        <v>731.55</v>
      </c>
      <c r="D275" s="278">
        <v>721.36666666666667</v>
      </c>
      <c r="E275" s="278">
        <v>701.73333333333335</v>
      </c>
      <c r="F275" s="278">
        <v>671.91666666666663</v>
      </c>
      <c r="G275" s="278">
        <v>652.2833333333333</v>
      </c>
      <c r="H275" s="278">
        <v>751.18333333333339</v>
      </c>
      <c r="I275" s="278">
        <v>770.81666666666683</v>
      </c>
      <c r="J275" s="278">
        <v>800.63333333333344</v>
      </c>
      <c r="K275" s="276">
        <v>741</v>
      </c>
      <c r="L275" s="276">
        <v>691.55</v>
      </c>
      <c r="M275" s="276">
        <v>7.8936799999999998</v>
      </c>
    </row>
    <row r="276" spans="1:13">
      <c r="A276" s="267">
        <v>268</v>
      </c>
      <c r="B276" s="276" t="s">
        <v>131</v>
      </c>
      <c r="C276" s="277">
        <v>2620.25</v>
      </c>
      <c r="D276" s="278">
        <v>2612.0833333333335</v>
      </c>
      <c r="E276" s="278">
        <v>2579.166666666667</v>
      </c>
      <c r="F276" s="278">
        <v>2538.0833333333335</v>
      </c>
      <c r="G276" s="278">
        <v>2505.166666666667</v>
      </c>
      <c r="H276" s="278">
        <v>2653.166666666667</v>
      </c>
      <c r="I276" s="278">
        <v>2686.0833333333339</v>
      </c>
      <c r="J276" s="278">
        <v>2727.166666666667</v>
      </c>
      <c r="K276" s="276">
        <v>2645</v>
      </c>
      <c r="L276" s="276">
        <v>2571</v>
      </c>
      <c r="M276" s="276">
        <v>7.9973900000000002</v>
      </c>
    </row>
    <row r="277" spans="1:13">
      <c r="A277" s="267">
        <v>269</v>
      </c>
      <c r="B277" s="276" t="s">
        <v>132</v>
      </c>
      <c r="C277" s="277">
        <v>620.95000000000005</v>
      </c>
      <c r="D277" s="278">
        <v>626.31666666666672</v>
      </c>
      <c r="E277" s="278">
        <v>612.63333333333344</v>
      </c>
      <c r="F277" s="278">
        <v>604.31666666666672</v>
      </c>
      <c r="G277" s="278">
        <v>590.63333333333344</v>
      </c>
      <c r="H277" s="278">
        <v>634.63333333333344</v>
      </c>
      <c r="I277" s="278">
        <v>648.31666666666661</v>
      </c>
      <c r="J277" s="278">
        <v>656.63333333333344</v>
      </c>
      <c r="K277" s="276">
        <v>640</v>
      </c>
      <c r="L277" s="276">
        <v>618</v>
      </c>
      <c r="M277" s="276">
        <v>7.54251</v>
      </c>
    </row>
    <row r="278" spans="1:13">
      <c r="A278" s="267">
        <v>270</v>
      </c>
      <c r="B278" s="276" t="s">
        <v>437</v>
      </c>
      <c r="C278" s="277">
        <v>139.9</v>
      </c>
      <c r="D278" s="278">
        <v>140.4</v>
      </c>
      <c r="E278" s="278">
        <v>139</v>
      </c>
      <c r="F278" s="278">
        <v>138.1</v>
      </c>
      <c r="G278" s="278">
        <v>136.69999999999999</v>
      </c>
      <c r="H278" s="278">
        <v>141.30000000000001</v>
      </c>
      <c r="I278" s="278">
        <v>142.70000000000005</v>
      </c>
      <c r="J278" s="278">
        <v>143.60000000000002</v>
      </c>
      <c r="K278" s="276">
        <v>141.80000000000001</v>
      </c>
      <c r="L278" s="276">
        <v>139.5</v>
      </c>
      <c r="M278" s="276">
        <v>3.22695</v>
      </c>
    </row>
    <row r="279" spans="1:13">
      <c r="A279" s="267">
        <v>271</v>
      </c>
      <c r="B279" s="276" t="s">
        <v>443</v>
      </c>
      <c r="C279" s="277">
        <v>622.6</v>
      </c>
      <c r="D279" s="278">
        <v>621.58333333333337</v>
      </c>
      <c r="E279" s="278">
        <v>619.41666666666674</v>
      </c>
      <c r="F279" s="278">
        <v>616.23333333333335</v>
      </c>
      <c r="G279" s="278">
        <v>614.06666666666672</v>
      </c>
      <c r="H279" s="278">
        <v>624.76666666666677</v>
      </c>
      <c r="I279" s="278">
        <v>626.93333333333351</v>
      </c>
      <c r="J279" s="278">
        <v>630.11666666666679</v>
      </c>
      <c r="K279" s="276">
        <v>623.75</v>
      </c>
      <c r="L279" s="276">
        <v>618.4</v>
      </c>
      <c r="M279" s="276">
        <v>1.09128</v>
      </c>
    </row>
    <row r="280" spans="1:13">
      <c r="A280" s="267">
        <v>272</v>
      </c>
      <c r="B280" s="276" t="s">
        <v>444</v>
      </c>
      <c r="C280" s="277">
        <v>298.95</v>
      </c>
      <c r="D280" s="278">
        <v>301.31666666666666</v>
      </c>
      <c r="E280" s="278">
        <v>291.63333333333333</v>
      </c>
      <c r="F280" s="278">
        <v>284.31666666666666</v>
      </c>
      <c r="G280" s="278">
        <v>274.63333333333333</v>
      </c>
      <c r="H280" s="278">
        <v>308.63333333333333</v>
      </c>
      <c r="I280" s="278">
        <v>318.31666666666661</v>
      </c>
      <c r="J280" s="278">
        <v>325.63333333333333</v>
      </c>
      <c r="K280" s="276">
        <v>311</v>
      </c>
      <c r="L280" s="276">
        <v>294</v>
      </c>
      <c r="M280" s="276">
        <v>3.7524999999999999</v>
      </c>
    </row>
    <row r="281" spans="1:13">
      <c r="A281" s="267">
        <v>273</v>
      </c>
      <c r="B281" s="276" t="s">
        <v>445</v>
      </c>
      <c r="C281" s="277">
        <v>531.6</v>
      </c>
      <c r="D281" s="278">
        <v>531.63333333333333</v>
      </c>
      <c r="E281" s="278">
        <v>518.76666666666665</v>
      </c>
      <c r="F281" s="278">
        <v>505.93333333333328</v>
      </c>
      <c r="G281" s="278">
        <v>493.06666666666661</v>
      </c>
      <c r="H281" s="278">
        <v>544.4666666666667</v>
      </c>
      <c r="I281" s="278">
        <v>557.33333333333326</v>
      </c>
      <c r="J281" s="278">
        <v>570.16666666666674</v>
      </c>
      <c r="K281" s="276">
        <v>544.5</v>
      </c>
      <c r="L281" s="276">
        <v>518.79999999999995</v>
      </c>
      <c r="M281" s="276">
        <v>4.06351</v>
      </c>
    </row>
    <row r="282" spans="1:13">
      <c r="A282" s="267">
        <v>274</v>
      </c>
      <c r="B282" s="276" t="s">
        <v>447</v>
      </c>
      <c r="C282" s="277">
        <v>38.6</v>
      </c>
      <c r="D282" s="278">
        <v>37.983333333333341</v>
      </c>
      <c r="E282" s="278">
        <v>36.76666666666668</v>
      </c>
      <c r="F282" s="278">
        <v>34.933333333333337</v>
      </c>
      <c r="G282" s="278">
        <v>33.716666666666676</v>
      </c>
      <c r="H282" s="278">
        <v>39.816666666666684</v>
      </c>
      <c r="I282" s="278">
        <v>41.033333333333339</v>
      </c>
      <c r="J282" s="278">
        <v>42.866666666666688</v>
      </c>
      <c r="K282" s="276">
        <v>39.200000000000003</v>
      </c>
      <c r="L282" s="276">
        <v>36.15</v>
      </c>
      <c r="M282" s="276">
        <v>48.14105</v>
      </c>
    </row>
    <row r="283" spans="1:13">
      <c r="A283" s="267">
        <v>275</v>
      </c>
      <c r="B283" s="276" t="s">
        <v>449</v>
      </c>
      <c r="C283" s="277">
        <v>350.15</v>
      </c>
      <c r="D283" s="278">
        <v>352.8</v>
      </c>
      <c r="E283" s="278">
        <v>345.8</v>
      </c>
      <c r="F283" s="278">
        <v>341.45</v>
      </c>
      <c r="G283" s="278">
        <v>334.45</v>
      </c>
      <c r="H283" s="278">
        <v>357.15000000000003</v>
      </c>
      <c r="I283" s="278">
        <v>364.15000000000003</v>
      </c>
      <c r="J283" s="278">
        <v>368.50000000000006</v>
      </c>
      <c r="K283" s="276">
        <v>359.8</v>
      </c>
      <c r="L283" s="276">
        <v>348.45</v>
      </c>
      <c r="M283" s="276">
        <v>3.1831299999999998</v>
      </c>
    </row>
    <row r="284" spans="1:13">
      <c r="A284" s="267">
        <v>276</v>
      </c>
      <c r="B284" s="276" t="s">
        <v>439</v>
      </c>
      <c r="C284" s="277">
        <v>380.1</v>
      </c>
      <c r="D284" s="278">
        <v>379.43333333333334</v>
      </c>
      <c r="E284" s="278">
        <v>375.61666666666667</v>
      </c>
      <c r="F284" s="278">
        <v>371.13333333333333</v>
      </c>
      <c r="G284" s="278">
        <v>367.31666666666666</v>
      </c>
      <c r="H284" s="278">
        <v>383.91666666666669</v>
      </c>
      <c r="I284" s="278">
        <v>387.73333333333341</v>
      </c>
      <c r="J284" s="278">
        <v>392.2166666666667</v>
      </c>
      <c r="K284" s="276">
        <v>383.25</v>
      </c>
      <c r="L284" s="276">
        <v>374.95</v>
      </c>
      <c r="M284" s="276">
        <v>2.6943600000000001</v>
      </c>
    </row>
    <row r="285" spans="1:13">
      <c r="A285" s="267">
        <v>277</v>
      </c>
      <c r="B285" s="276" t="s">
        <v>440</v>
      </c>
      <c r="C285" s="277">
        <v>286.14999999999998</v>
      </c>
      <c r="D285" s="278">
        <v>288.33333333333331</v>
      </c>
      <c r="E285" s="278">
        <v>282.81666666666661</v>
      </c>
      <c r="F285" s="278">
        <v>279.48333333333329</v>
      </c>
      <c r="G285" s="278">
        <v>273.96666666666658</v>
      </c>
      <c r="H285" s="278">
        <v>291.66666666666663</v>
      </c>
      <c r="I285" s="278">
        <v>297.18333333333339</v>
      </c>
      <c r="J285" s="278">
        <v>300.51666666666665</v>
      </c>
      <c r="K285" s="276">
        <v>293.85000000000002</v>
      </c>
      <c r="L285" s="276">
        <v>285</v>
      </c>
      <c r="M285" s="276">
        <v>1.4858199999999999</v>
      </c>
    </row>
    <row r="286" spans="1:13">
      <c r="A286" s="267">
        <v>278</v>
      </c>
      <c r="B286" s="276" t="s">
        <v>451</v>
      </c>
      <c r="C286" s="277">
        <v>196.15</v>
      </c>
      <c r="D286" s="278">
        <v>194.21666666666667</v>
      </c>
      <c r="E286" s="278">
        <v>186.43333333333334</v>
      </c>
      <c r="F286" s="278">
        <v>176.71666666666667</v>
      </c>
      <c r="G286" s="278">
        <v>168.93333333333334</v>
      </c>
      <c r="H286" s="278">
        <v>203.93333333333334</v>
      </c>
      <c r="I286" s="278">
        <v>211.7166666666667</v>
      </c>
      <c r="J286" s="278">
        <v>221.43333333333334</v>
      </c>
      <c r="K286" s="276">
        <v>202</v>
      </c>
      <c r="L286" s="276">
        <v>184.5</v>
      </c>
      <c r="M286" s="276">
        <v>4.2314400000000001</v>
      </c>
    </row>
    <row r="287" spans="1:13">
      <c r="A287" s="267">
        <v>279</v>
      </c>
      <c r="B287" s="276" t="s">
        <v>133</v>
      </c>
      <c r="C287" s="277">
        <v>1897.85</v>
      </c>
      <c r="D287" s="278">
        <v>1891.4333333333332</v>
      </c>
      <c r="E287" s="278">
        <v>1877.5666666666664</v>
      </c>
      <c r="F287" s="278">
        <v>1857.2833333333333</v>
      </c>
      <c r="G287" s="278">
        <v>1843.4166666666665</v>
      </c>
      <c r="H287" s="278">
        <v>1911.7166666666662</v>
      </c>
      <c r="I287" s="278">
        <v>1925.583333333333</v>
      </c>
      <c r="J287" s="278">
        <v>1945.8666666666661</v>
      </c>
      <c r="K287" s="276">
        <v>1905.3</v>
      </c>
      <c r="L287" s="276">
        <v>1871.15</v>
      </c>
      <c r="M287" s="276">
        <v>104.43438999999999</v>
      </c>
    </row>
    <row r="288" spans="1:13">
      <c r="A288" s="267">
        <v>280</v>
      </c>
      <c r="B288" s="276" t="s">
        <v>441</v>
      </c>
      <c r="C288" s="277">
        <v>105.85</v>
      </c>
      <c r="D288" s="278">
        <v>105.81666666666668</v>
      </c>
      <c r="E288" s="278">
        <v>103.93333333333335</v>
      </c>
      <c r="F288" s="278">
        <v>102.01666666666668</v>
      </c>
      <c r="G288" s="278">
        <v>100.13333333333335</v>
      </c>
      <c r="H288" s="278">
        <v>107.73333333333335</v>
      </c>
      <c r="I288" s="278">
        <v>109.61666666666667</v>
      </c>
      <c r="J288" s="278">
        <v>111.53333333333335</v>
      </c>
      <c r="K288" s="276">
        <v>107.7</v>
      </c>
      <c r="L288" s="276">
        <v>103.9</v>
      </c>
      <c r="M288" s="276">
        <v>3.9182199999999998</v>
      </c>
    </row>
    <row r="289" spans="1:13">
      <c r="A289" s="267">
        <v>281</v>
      </c>
      <c r="B289" s="276" t="s">
        <v>438</v>
      </c>
      <c r="C289" s="277">
        <v>794.4</v>
      </c>
      <c r="D289" s="278">
        <v>797.30000000000007</v>
      </c>
      <c r="E289" s="278">
        <v>782.60000000000014</v>
      </c>
      <c r="F289" s="278">
        <v>770.80000000000007</v>
      </c>
      <c r="G289" s="278">
        <v>756.10000000000014</v>
      </c>
      <c r="H289" s="278">
        <v>809.10000000000014</v>
      </c>
      <c r="I289" s="278">
        <v>823.80000000000018</v>
      </c>
      <c r="J289" s="278">
        <v>835.60000000000014</v>
      </c>
      <c r="K289" s="276">
        <v>812</v>
      </c>
      <c r="L289" s="276">
        <v>785.5</v>
      </c>
      <c r="M289" s="276">
        <v>0.18778</v>
      </c>
    </row>
    <row r="290" spans="1:13">
      <c r="A290" s="267">
        <v>282</v>
      </c>
      <c r="B290" s="276" t="s">
        <v>442</v>
      </c>
      <c r="C290" s="277">
        <v>247.8</v>
      </c>
      <c r="D290" s="278">
        <v>249.21666666666667</v>
      </c>
      <c r="E290" s="278">
        <v>245.58333333333334</v>
      </c>
      <c r="F290" s="278">
        <v>243.36666666666667</v>
      </c>
      <c r="G290" s="278">
        <v>239.73333333333335</v>
      </c>
      <c r="H290" s="278">
        <v>251.43333333333334</v>
      </c>
      <c r="I290" s="278">
        <v>255.06666666666666</v>
      </c>
      <c r="J290" s="278">
        <v>257.2833333333333</v>
      </c>
      <c r="K290" s="276">
        <v>252.85</v>
      </c>
      <c r="L290" s="276">
        <v>247</v>
      </c>
      <c r="M290" s="276">
        <v>2.4903499999999998</v>
      </c>
    </row>
    <row r="291" spans="1:13">
      <c r="A291" s="267">
        <v>283</v>
      </c>
      <c r="B291" s="276" t="s">
        <v>1830</v>
      </c>
      <c r="C291" s="277">
        <v>545.25</v>
      </c>
      <c r="D291" s="278">
        <v>540.05000000000007</v>
      </c>
      <c r="E291" s="278">
        <v>530.20000000000016</v>
      </c>
      <c r="F291" s="278">
        <v>515.15000000000009</v>
      </c>
      <c r="G291" s="278">
        <v>505.30000000000018</v>
      </c>
      <c r="H291" s="278">
        <v>555.10000000000014</v>
      </c>
      <c r="I291" s="278">
        <v>564.95000000000005</v>
      </c>
      <c r="J291" s="278">
        <v>580.00000000000011</v>
      </c>
      <c r="K291" s="276">
        <v>549.9</v>
      </c>
      <c r="L291" s="276">
        <v>525</v>
      </c>
      <c r="M291" s="276">
        <v>1.02224</v>
      </c>
    </row>
    <row r="292" spans="1:13">
      <c r="A292" s="267">
        <v>284</v>
      </c>
      <c r="B292" s="276" t="s">
        <v>448</v>
      </c>
      <c r="C292" s="277">
        <v>504.7</v>
      </c>
      <c r="D292" s="278">
        <v>506.58333333333331</v>
      </c>
      <c r="E292" s="278">
        <v>499.16666666666663</v>
      </c>
      <c r="F292" s="278">
        <v>493.63333333333333</v>
      </c>
      <c r="G292" s="278">
        <v>486.21666666666664</v>
      </c>
      <c r="H292" s="278">
        <v>512.11666666666656</v>
      </c>
      <c r="I292" s="278">
        <v>519.5333333333333</v>
      </c>
      <c r="J292" s="278">
        <v>525.06666666666661</v>
      </c>
      <c r="K292" s="276">
        <v>514</v>
      </c>
      <c r="L292" s="276">
        <v>501.05</v>
      </c>
      <c r="M292" s="276">
        <v>1.68296</v>
      </c>
    </row>
    <row r="293" spans="1:13">
      <c r="A293" s="267">
        <v>285</v>
      </c>
      <c r="B293" s="276" t="s">
        <v>446</v>
      </c>
      <c r="C293" s="277">
        <v>45.9</v>
      </c>
      <c r="D293" s="278">
        <v>45.6</v>
      </c>
      <c r="E293" s="278">
        <v>45</v>
      </c>
      <c r="F293" s="278">
        <v>44.1</v>
      </c>
      <c r="G293" s="278">
        <v>43.5</v>
      </c>
      <c r="H293" s="278">
        <v>46.5</v>
      </c>
      <c r="I293" s="278">
        <v>47.100000000000009</v>
      </c>
      <c r="J293" s="278">
        <v>48</v>
      </c>
      <c r="K293" s="276">
        <v>46.2</v>
      </c>
      <c r="L293" s="276">
        <v>44.7</v>
      </c>
      <c r="M293" s="276">
        <v>26.799910000000001</v>
      </c>
    </row>
    <row r="294" spans="1:13">
      <c r="A294" s="267">
        <v>286</v>
      </c>
      <c r="B294" s="276" t="s">
        <v>134</v>
      </c>
      <c r="C294" s="277">
        <v>73.400000000000006</v>
      </c>
      <c r="D294" s="278">
        <v>72.916666666666671</v>
      </c>
      <c r="E294" s="278">
        <v>71.833333333333343</v>
      </c>
      <c r="F294" s="278">
        <v>70.266666666666666</v>
      </c>
      <c r="G294" s="278">
        <v>69.183333333333337</v>
      </c>
      <c r="H294" s="278">
        <v>74.483333333333348</v>
      </c>
      <c r="I294" s="278">
        <v>75.566666666666691</v>
      </c>
      <c r="J294" s="278">
        <v>77.133333333333354</v>
      </c>
      <c r="K294" s="276">
        <v>74</v>
      </c>
      <c r="L294" s="276">
        <v>71.349999999999994</v>
      </c>
      <c r="M294" s="276">
        <v>254.93664999999999</v>
      </c>
    </row>
    <row r="295" spans="1:13">
      <c r="A295" s="267">
        <v>287</v>
      </c>
      <c r="B295" s="276" t="s">
        <v>358</v>
      </c>
      <c r="C295" s="277">
        <v>2290.85</v>
      </c>
      <c r="D295" s="278">
        <v>2268.8333333333335</v>
      </c>
      <c r="E295" s="278">
        <v>2208.916666666667</v>
      </c>
      <c r="F295" s="278">
        <v>2126.9833333333336</v>
      </c>
      <c r="G295" s="278">
        <v>2067.0666666666671</v>
      </c>
      <c r="H295" s="278">
        <v>2350.7666666666669</v>
      </c>
      <c r="I295" s="278">
        <v>2410.6833333333338</v>
      </c>
      <c r="J295" s="278">
        <v>2492.6166666666668</v>
      </c>
      <c r="K295" s="276">
        <v>2328.75</v>
      </c>
      <c r="L295" s="276">
        <v>2186.9</v>
      </c>
      <c r="M295" s="276">
        <v>2.0678800000000002</v>
      </c>
    </row>
    <row r="296" spans="1:13">
      <c r="A296" s="267">
        <v>288</v>
      </c>
      <c r="B296" s="276" t="s">
        <v>1841</v>
      </c>
      <c r="C296" s="277">
        <v>211.1</v>
      </c>
      <c r="D296" s="278">
        <v>212.35</v>
      </c>
      <c r="E296" s="278">
        <v>208.75</v>
      </c>
      <c r="F296" s="278">
        <v>206.4</v>
      </c>
      <c r="G296" s="278">
        <v>202.8</v>
      </c>
      <c r="H296" s="278">
        <v>214.7</v>
      </c>
      <c r="I296" s="278">
        <v>218.29999999999995</v>
      </c>
      <c r="J296" s="278">
        <v>220.64999999999998</v>
      </c>
      <c r="K296" s="276">
        <v>215.95</v>
      </c>
      <c r="L296" s="276">
        <v>210</v>
      </c>
      <c r="M296" s="276">
        <v>0.64812999999999998</v>
      </c>
    </row>
    <row r="297" spans="1:13">
      <c r="A297" s="267">
        <v>289</v>
      </c>
      <c r="B297" s="276" t="s">
        <v>454</v>
      </c>
      <c r="C297" s="277">
        <v>290.39999999999998</v>
      </c>
      <c r="D297" s="278">
        <v>289.0333333333333</v>
      </c>
      <c r="E297" s="278">
        <v>286.06666666666661</v>
      </c>
      <c r="F297" s="278">
        <v>281.73333333333329</v>
      </c>
      <c r="G297" s="278">
        <v>278.76666666666659</v>
      </c>
      <c r="H297" s="278">
        <v>293.36666666666662</v>
      </c>
      <c r="I297" s="278">
        <v>296.33333333333331</v>
      </c>
      <c r="J297" s="278">
        <v>300.66666666666663</v>
      </c>
      <c r="K297" s="276">
        <v>292</v>
      </c>
      <c r="L297" s="276">
        <v>284.7</v>
      </c>
      <c r="M297" s="276">
        <v>43.218449999999997</v>
      </c>
    </row>
    <row r="298" spans="1:13">
      <c r="A298" s="267">
        <v>290</v>
      </c>
      <c r="B298" s="276" t="s">
        <v>452</v>
      </c>
      <c r="C298" s="277">
        <v>4362.3</v>
      </c>
      <c r="D298" s="278">
        <v>4364.2666666666664</v>
      </c>
      <c r="E298" s="278">
        <v>4313.5333333333328</v>
      </c>
      <c r="F298" s="278">
        <v>4264.7666666666664</v>
      </c>
      <c r="G298" s="278">
        <v>4214.0333333333328</v>
      </c>
      <c r="H298" s="278">
        <v>4413.0333333333328</v>
      </c>
      <c r="I298" s="278">
        <v>4463.7666666666664</v>
      </c>
      <c r="J298" s="278">
        <v>4512.5333333333328</v>
      </c>
      <c r="K298" s="276">
        <v>4415</v>
      </c>
      <c r="L298" s="276">
        <v>4315.5</v>
      </c>
      <c r="M298" s="276">
        <v>5.7259999999999998E-2</v>
      </c>
    </row>
    <row r="299" spans="1:13">
      <c r="A299" s="267">
        <v>291</v>
      </c>
      <c r="B299" s="276" t="s">
        <v>455</v>
      </c>
      <c r="C299" s="277">
        <v>31.7</v>
      </c>
      <c r="D299" s="278">
        <v>32.116666666666667</v>
      </c>
      <c r="E299" s="278">
        <v>30.333333333333336</v>
      </c>
      <c r="F299" s="278">
        <v>28.966666666666669</v>
      </c>
      <c r="G299" s="278">
        <v>27.183333333333337</v>
      </c>
      <c r="H299" s="278">
        <v>33.483333333333334</v>
      </c>
      <c r="I299" s="278">
        <v>35.266666666666666</v>
      </c>
      <c r="J299" s="278">
        <v>36.633333333333333</v>
      </c>
      <c r="K299" s="276">
        <v>33.9</v>
      </c>
      <c r="L299" s="276">
        <v>30.75</v>
      </c>
      <c r="M299" s="276">
        <v>27.617629999999998</v>
      </c>
    </row>
    <row r="300" spans="1:13">
      <c r="A300" s="267">
        <v>292</v>
      </c>
      <c r="B300" s="276" t="s">
        <v>135</v>
      </c>
      <c r="C300" s="277">
        <v>321.8</v>
      </c>
      <c r="D300" s="278">
        <v>325.16666666666669</v>
      </c>
      <c r="E300" s="278">
        <v>316.33333333333337</v>
      </c>
      <c r="F300" s="278">
        <v>310.86666666666667</v>
      </c>
      <c r="G300" s="278">
        <v>302.03333333333336</v>
      </c>
      <c r="H300" s="278">
        <v>330.63333333333338</v>
      </c>
      <c r="I300" s="278">
        <v>339.46666666666675</v>
      </c>
      <c r="J300" s="278">
        <v>344.93333333333339</v>
      </c>
      <c r="K300" s="276">
        <v>334</v>
      </c>
      <c r="L300" s="276">
        <v>319.7</v>
      </c>
      <c r="M300" s="276">
        <v>67.704679999999996</v>
      </c>
    </row>
    <row r="301" spans="1:13">
      <c r="A301" s="267">
        <v>293</v>
      </c>
      <c r="B301" s="276" t="s">
        <v>456</v>
      </c>
      <c r="C301" s="277">
        <v>895.6</v>
      </c>
      <c r="D301" s="278">
        <v>895.19999999999993</v>
      </c>
      <c r="E301" s="278">
        <v>882.39999999999986</v>
      </c>
      <c r="F301" s="278">
        <v>869.19999999999993</v>
      </c>
      <c r="G301" s="278">
        <v>856.39999999999986</v>
      </c>
      <c r="H301" s="278">
        <v>908.39999999999986</v>
      </c>
      <c r="I301" s="278">
        <v>921.19999999999982</v>
      </c>
      <c r="J301" s="278">
        <v>934.39999999999986</v>
      </c>
      <c r="K301" s="276">
        <v>908</v>
      </c>
      <c r="L301" s="276">
        <v>882</v>
      </c>
      <c r="M301" s="276">
        <v>0.60285</v>
      </c>
    </row>
    <row r="302" spans="1:13">
      <c r="A302" s="267">
        <v>294</v>
      </c>
      <c r="B302" s="276" t="s">
        <v>136</v>
      </c>
      <c r="C302" s="277">
        <v>1125.8499999999999</v>
      </c>
      <c r="D302" s="278">
        <v>1132.1833333333332</v>
      </c>
      <c r="E302" s="278">
        <v>1116.5166666666664</v>
      </c>
      <c r="F302" s="278">
        <v>1107.1833333333332</v>
      </c>
      <c r="G302" s="278">
        <v>1091.5166666666664</v>
      </c>
      <c r="H302" s="278">
        <v>1141.5166666666664</v>
      </c>
      <c r="I302" s="278">
        <v>1157.1833333333329</v>
      </c>
      <c r="J302" s="278">
        <v>1166.5166666666664</v>
      </c>
      <c r="K302" s="276">
        <v>1147.8499999999999</v>
      </c>
      <c r="L302" s="276">
        <v>1122.8499999999999</v>
      </c>
      <c r="M302" s="276">
        <v>49.988770000000002</v>
      </c>
    </row>
    <row r="303" spans="1:13">
      <c r="A303" s="267">
        <v>295</v>
      </c>
      <c r="B303" s="276" t="s">
        <v>266</v>
      </c>
      <c r="C303" s="277">
        <v>3264.15</v>
      </c>
      <c r="D303" s="278">
        <v>3221.2333333333336</v>
      </c>
      <c r="E303" s="278">
        <v>3152.916666666667</v>
      </c>
      <c r="F303" s="278">
        <v>3041.6833333333334</v>
      </c>
      <c r="G303" s="278">
        <v>2973.3666666666668</v>
      </c>
      <c r="H303" s="278">
        <v>3332.4666666666672</v>
      </c>
      <c r="I303" s="278">
        <v>3400.7833333333338</v>
      </c>
      <c r="J303" s="278">
        <v>3512.0166666666673</v>
      </c>
      <c r="K303" s="276">
        <v>3289.55</v>
      </c>
      <c r="L303" s="276">
        <v>3110</v>
      </c>
      <c r="M303" s="276">
        <v>7.1063799999999997</v>
      </c>
    </row>
    <row r="304" spans="1:13">
      <c r="A304" s="267">
        <v>296</v>
      </c>
      <c r="B304" s="276" t="s">
        <v>265</v>
      </c>
      <c r="C304" s="277">
        <v>1688.4</v>
      </c>
      <c r="D304" s="278">
        <v>1678.8</v>
      </c>
      <c r="E304" s="278">
        <v>1654.6</v>
      </c>
      <c r="F304" s="278">
        <v>1620.8</v>
      </c>
      <c r="G304" s="278">
        <v>1596.6</v>
      </c>
      <c r="H304" s="278">
        <v>1712.6</v>
      </c>
      <c r="I304" s="278">
        <v>1736.8000000000002</v>
      </c>
      <c r="J304" s="278">
        <v>1770.6</v>
      </c>
      <c r="K304" s="276">
        <v>1703</v>
      </c>
      <c r="L304" s="276">
        <v>1645</v>
      </c>
      <c r="M304" s="276">
        <v>1.55088</v>
      </c>
    </row>
    <row r="305" spans="1:13">
      <c r="A305" s="267">
        <v>297</v>
      </c>
      <c r="B305" s="276" t="s">
        <v>137</v>
      </c>
      <c r="C305" s="277">
        <v>884.3</v>
      </c>
      <c r="D305" s="278">
        <v>887.55000000000007</v>
      </c>
      <c r="E305" s="278">
        <v>874.25000000000011</v>
      </c>
      <c r="F305" s="278">
        <v>864.2</v>
      </c>
      <c r="G305" s="278">
        <v>850.90000000000009</v>
      </c>
      <c r="H305" s="278">
        <v>897.60000000000014</v>
      </c>
      <c r="I305" s="278">
        <v>910.90000000000009</v>
      </c>
      <c r="J305" s="278">
        <v>920.95000000000016</v>
      </c>
      <c r="K305" s="276">
        <v>900.85</v>
      </c>
      <c r="L305" s="276">
        <v>877.5</v>
      </c>
      <c r="M305" s="276">
        <v>36.007640000000002</v>
      </c>
    </row>
    <row r="306" spans="1:13">
      <c r="A306" s="267">
        <v>298</v>
      </c>
      <c r="B306" s="276" t="s">
        <v>457</v>
      </c>
      <c r="C306" s="277">
        <v>1567.95</v>
      </c>
      <c r="D306" s="278">
        <v>1565.1666666666667</v>
      </c>
      <c r="E306" s="278">
        <v>1546.3333333333335</v>
      </c>
      <c r="F306" s="278">
        <v>1524.7166666666667</v>
      </c>
      <c r="G306" s="278">
        <v>1505.8833333333334</v>
      </c>
      <c r="H306" s="278">
        <v>1586.7833333333335</v>
      </c>
      <c r="I306" s="278">
        <v>1605.616666666667</v>
      </c>
      <c r="J306" s="278">
        <v>1627.2333333333336</v>
      </c>
      <c r="K306" s="276">
        <v>1584</v>
      </c>
      <c r="L306" s="276">
        <v>1543.55</v>
      </c>
      <c r="M306" s="276">
        <v>0.35677999999999999</v>
      </c>
    </row>
    <row r="307" spans="1:13">
      <c r="A307" s="267">
        <v>299</v>
      </c>
      <c r="B307" s="276" t="s">
        <v>138</v>
      </c>
      <c r="C307" s="277">
        <v>705.45</v>
      </c>
      <c r="D307" s="278">
        <v>708.4</v>
      </c>
      <c r="E307" s="278">
        <v>696.05</v>
      </c>
      <c r="F307" s="278">
        <v>686.65</v>
      </c>
      <c r="G307" s="278">
        <v>674.3</v>
      </c>
      <c r="H307" s="278">
        <v>717.8</v>
      </c>
      <c r="I307" s="278">
        <v>730.15000000000009</v>
      </c>
      <c r="J307" s="278">
        <v>739.55</v>
      </c>
      <c r="K307" s="276">
        <v>720.75</v>
      </c>
      <c r="L307" s="276">
        <v>699</v>
      </c>
      <c r="M307" s="276">
        <v>44.840679999999999</v>
      </c>
    </row>
    <row r="308" spans="1:13">
      <c r="A308" s="267">
        <v>300</v>
      </c>
      <c r="B308" s="276" t="s">
        <v>139</v>
      </c>
      <c r="C308" s="277">
        <v>158.65</v>
      </c>
      <c r="D308" s="278">
        <v>158.63333333333333</v>
      </c>
      <c r="E308" s="278">
        <v>155.41666666666666</v>
      </c>
      <c r="F308" s="278">
        <v>152.18333333333334</v>
      </c>
      <c r="G308" s="278">
        <v>148.96666666666667</v>
      </c>
      <c r="H308" s="278">
        <v>161.86666666666665</v>
      </c>
      <c r="I308" s="278">
        <v>165.08333333333334</v>
      </c>
      <c r="J308" s="278">
        <v>168.31666666666663</v>
      </c>
      <c r="K308" s="276">
        <v>161.85</v>
      </c>
      <c r="L308" s="276">
        <v>155.4</v>
      </c>
      <c r="M308" s="276">
        <v>135.18091000000001</v>
      </c>
    </row>
    <row r="309" spans="1:13">
      <c r="A309" s="267">
        <v>301</v>
      </c>
      <c r="B309" s="276" t="s">
        <v>319</v>
      </c>
      <c r="C309" s="277">
        <v>11.65</v>
      </c>
      <c r="D309" s="278">
        <v>11.6</v>
      </c>
      <c r="E309" s="278">
        <v>11.35</v>
      </c>
      <c r="F309" s="278">
        <v>11.05</v>
      </c>
      <c r="G309" s="278">
        <v>10.8</v>
      </c>
      <c r="H309" s="278">
        <v>11.899999999999999</v>
      </c>
      <c r="I309" s="278">
        <v>12.149999999999999</v>
      </c>
      <c r="J309" s="278">
        <v>12.449999999999998</v>
      </c>
      <c r="K309" s="276">
        <v>11.85</v>
      </c>
      <c r="L309" s="276">
        <v>11.3</v>
      </c>
      <c r="M309" s="276">
        <v>22.1478</v>
      </c>
    </row>
    <row r="310" spans="1:13">
      <c r="A310" s="267">
        <v>302</v>
      </c>
      <c r="B310" s="276" t="s">
        <v>464</v>
      </c>
      <c r="C310" s="277">
        <v>158</v>
      </c>
      <c r="D310" s="278">
        <v>157.33333333333334</v>
      </c>
      <c r="E310" s="278">
        <v>154.66666666666669</v>
      </c>
      <c r="F310" s="278">
        <v>151.33333333333334</v>
      </c>
      <c r="G310" s="278">
        <v>148.66666666666669</v>
      </c>
      <c r="H310" s="278">
        <v>160.66666666666669</v>
      </c>
      <c r="I310" s="278">
        <v>163.33333333333337</v>
      </c>
      <c r="J310" s="278">
        <v>166.66666666666669</v>
      </c>
      <c r="K310" s="276">
        <v>160</v>
      </c>
      <c r="L310" s="276">
        <v>154</v>
      </c>
      <c r="M310" s="276">
        <v>0.80979000000000001</v>
      </c>
    </row>
    <row r="311" spans="1:13">
      <c r="A311" s="267">
        <v>303</v>
      </c>
      <c r="B311" s="276" t="s">
        <v>466</v>
      </c>
      <c r="C311" s="277">
        <v>398.15</v>
      </c>
      <c r="D311" s="278">
        <v>397.2166666666667</v>
      </c>
      <c r="E311" s="278">
        <v>392.43333333333339</v>
      </c>
      <c r="F311" s="278">
        <v>386.7166666666667</v>
      </c>
      <c r="G311" s="278">
        <v>381.93333333333339</v>
      </c>
      <c r="H311" s="278">
        <v>402.93333333333339</v>
      </c>
      <c r="I311" s="278">
        <v>407.7166666666667</v>
      </c>
      <c r="J311" s="278">
        <v>413.43333333333339</v>
      </c>
      <c r="K311" s="276">
        <v>402</v>
      </c>
      <c r="L311" s="276">
        <v>391.5</v>
      </c>
      <c r="M311" s="276">
        <v>0.64831000000000005</v>
      </c>
    </row>
    <row r="312" spans="1:13">
      <c r="A312" s="267">
        <v>304</v>
      </c>
      <c r="B312" s="276" t="s">
        <v>462</v>
      </c>
      <c r="C312" s="277">
        <v>3957</v>
      </c>
      <c r="D312" s="278">
        <v>3932.6</v>
      </c>
      <c r="E312" s="278">
        <v>3883.3999999999996</v>
      </c>
      <c r="F312" s="278">
        <v>3809.7999999999997</v>
      </c>
      <c r="G312" s="278">
        <v>3760.5999999999995</v>
      </c>
      <c r="H312" s="278">
        <v>4006.2</v>
      </c>
      <c r="I312" s="278">
        <v>4055.3999999999996</v>
      </c>
      <c r="J312" s="278">
        <v>4129</v>
      </c>
      <c r="K312" s="276">
        <v>3981.8</v>
      </c>
      <c r="L312" s="276">
        <v>3859</v>
      </c>
      <c r="M312" s="276">
        <v>0.14818999999999999</v>
      </c>
    </row>
    <row r="313" spans="1:13">
      <c r="A313" s="267">
        <v>305</v>
      </c>
      <c r="B313" s="276" t="s">
        <v>463</v>
      </c>
      <c r="C313" s="277">
        <v>248.7</v>
      </c>
      <c r="D313" s="278">
        <v>248.98333333333335</v>
      </c>
      <c r="E313" s="278">
        <v>244.91666666666669</v>
      </c>
      <c r="F313" s="278">
        <v>241.13333333333333</v>
      </c>
      <c r="G313" s="278">
        <v>237.06666666666666</v>
      </c>
      <c r="H313" s="278">
        <v>252.76666666666671</v>
      </c>
      <c r="I313" s="278">
        <v>256.83333333333337</v>
      </c>
      <c r="J313" s="278">
        <v>260.61666666666673</v>
      </c>
      <c r="K313" s="276">
        <v>253.05</v>
      </c>
      <c r="L313" s="276">
        <v>245.2</v>
      </c>
      <c r="M313" s="276">
        <v>0.90161000000000002</v>
      </c>
    </row>
    <row r="314" spans="1:13">
      <c r="A314" s="267">
        <v>306</v>
      </c>
      <c r="B314" s="276" t="s">
        <v>140</v>
      </c>
      <c r="C314" s="277">
        <v>162</v>
      </c>
      <c r="D314" s="278">
        <v>162.66666666666666</v>
      </c>
      <c r="E314" s="278">
        <v>160.43333333333331</v>
      </c>
      <c r="F314" s="278">
        <v>158.86666666666665</v>
      </c>
      <c r="G314" s="278">
        <v>156.6333333333333</v>
      </c>
      <c r="H314" s="278">
        <v>164.23333333333332</v>
      </c>
      <c r="I314" s="278">
        <v>166.46666666666667</v>
      </c>
      <c r="J314" s="278">
        <v>168.03333333333333</v>
      </c>
      <c r="K314" s="276">
        <v>164.9</v>
      </c>
      <c r="L314" s="276">
        <v>161.1</v>
      </c>
      <c r="M314" s="276">
        <v>47.546889999999998</v>
      </c>
    </row>
    <row r="315" spans="1:13">
      <c r="A315" s="267">
        <v>307</v>
      </c>
      <c r="B315" s="276" t="s">
        <v>141</v>
      </c>
      <c r="C315" s="277">
        <v>378.25</v>
      </c>
      <c r="D315" s="278">
        <v>376.76666666666665</v>
      </c>
      <c r="E315" s="278">
        <v>373.63333333333333</v>
      </c>
      <c r="F315" s="278">
        <v>369.01666666666665</v>
      </c>
      <c r="G315" s="278">
        <v>365.88333333333333</v>
      </c>
      <c r="H315" s="278">
        <v>381.38333333333333</v>
      </c>
      <c r="I315" s="278">
        <v>384.51666666666665</v>
      </c>
      <c r="J315" s="278">
        <v>389.13333333333333</v>
      </c>
      <c r="K315" s="276">
        <v>379.9</v>
      </c>
      <c r="L315" s="276">
        <v>372.15</v>
      </c>
      <c r="M315" s="276">
        <v>21.994530000000001</v>
      </c>
    </row>
    <row r="316" spans="1:13">
      <c r="A316" s="267">
        <v>308</v>
      </c>
      <c r="B316" s="276" t="s">
        <v>142</v>
      </c>
      <c r="C316" s="277">
        <v>6987.75</v>
      </c>
      <c r="D316" s="278">
        <v>6988.1166666666659</v>
      </c>
      <c r="E316" s="278">
        <v>6932.2333333333318</v>
      </c>
      <c r="F316" s="278">
        <v>6876.7166666666662</v>
      </c>
      <c r="G316" s="278">
        <v>6820.8333333333321</v>
      </c>
      <c r="H316" s="278">
        <v>7043.6333333333314</v>
      </c>
      <c r="I316" s="278">
        <v>7099.5166666666646</v>
      </c>
      <c r="J316" s="278">
        <v>7155.033333333331</v>
      </c>
      <c r="K316" s="276">
        <v>7044</v>
      </c>
      <c r="L316" s="276">
        <v>6932.6</v>
      </c>
      <c r="M316" s="276">
        <v>7.3575499999999998</v>
      </c>
    </row>
    <row r="317" spans="1:13">
      <c r="A317" s="267">
        <v>309</v>
      </c>
      <c r="B317" s="276" t="s">
        <v>458</v>
      </c>
      <c r="C317" s="277">
        <v>1046</v>
      </c>
      <c r="D317" s="278">
        <v>1062.6666666666667</v>
      </c>
      <c r="E317" s="278">
        <v>1025.3333333333335</v>
      </c>
      <c r="F317" s="278">
        <v>1004.6666666666667</v>
      </c>
      <c r="G317" s="278">
        <v>967.33333333333348</v>
      </c>
      <c r="H317" s="278">
        <v>1083.3333333333335</v>
      </c>
      <c r="I317" s="278">
        <v>1120.666666666667</v>
      </c>
      <c r="J317" s="278">
        <v>1141.3333333333335</v>
      </c>
      <c r="K317" s="276">
        <v>1100</v>
      </c>
      <c r="L317" s="276">
        <v>1042</v>
      </c>
      <c r="M317" s="276">
        <v>0.39811999999999997</v>
      </c>
    </row>
    <row r="318" spans="1:13">
      <c r="A318" s="267">
        <v>310</v>
      </c>
      <c r="B318" s="276" t="s">
        <v>143</v>
      </c>
      <c r="C318" s="277">
        <v>566.79999999999995</v>
      </c>
      <c r="D318" s="278">
        <v>569.29999999999995</v>
      </c>
      <c r="E318" s="278">
        <v>560.79999999999995</v>
      </c>
      <c r="F318" s="278">
        <v>554.79999999999995</v>
      </c>
      <c r="G318" s="278">
        <v>546.29999999999995</v>
      </c>
      <c r="H318" s="278">
        <v>575.29999999999995</v>
      </c>
      <c r="I318" s="278">
        <v>583.79999999999995</v>
      </c>
      <c r="J318" s="278">
        <v>589.79999999999995</v>
      </c>
      <c r="K318" s="276">
        <v>577.79999999999995</v>
      </c>
      <c r="L318" s="276">
        <v>563.29999999999995</v>
      </c>
      <c r="M318" s="276">
        <v>26.377459999999999</v>
      </c>
    </row>
    <row r="319" spans="1:13">
      <c r="A319" s="267">
        <v>311</v>
      </c>
      <c r="B319" s="276" t="s">
        <v>472</v>
      </c>
      <c r="C319" s="277">
        <v>1587.05</v>
      </c>
      <c r="D319" s="278">
        <v>1597.3500000000001</v>
      </c>
      <c r="E319" s="278">
        <v>1574.7000000000003</v>
      </c>
      <c r="F319" s="278">
        <v>1562.3500000000001</v>
      </c>
      <c r="G319" s="278">
        <v>1539.7000000000003</v>
      </c>
      <c r="H319" s="278">
        <v>1609.7000000000003</v>
      </c>
      <c r="I319" s="278">
        <v>1632.3500000000004</v>
      </c>
      <c r="J319" s="278">
        <v>1644.7000000000003</v>
      </c>
      <c r="K319" s="276">
        <v>1620</v>
      </c>
      <c r="L319" s="276">
        <v>1585</v>
      </c>
      <c r="M319" s="276">
        <v>2.6056300000000001</v>
      </c>
    </row>
    <row r="320" spans="1:13">
      <c r="A320" s="267">
        <v>312</v>
      </c>
      <c r="B320" s="276" t="s">
        <v>468</v>
      </c>
      <c r="C320" s="277">
        <v>2239.1999999999998</v>
      </c>
      <c r="D320" s="278">
        <v>2212.6666666666665</v>
      </c>
      <c r="E320" s="278">
        <v>2177.5333333333328</v>
      </c>
      <c r="F320" s="278">
        <v>2115.8666666666663</v>
      </c>
      <c r="G320" s="278">
        <v>2080.7333333333327</v>
      </c>
      <c r="H320" s="278">
        <v>2274.333333333333</v>
      </c>
      <c r="I320" s="278">
        <v>2309.4666666666672</v>
      </c>
      <c r="J320" s="278">
        <v>2371.1333333333332</v>
      </c>
      <c r="K320" s="276">
        <v>2247.8000000000002</v>
      </c>
      <c r="L320" s="276">
        <v>2151</v>
      </c>
      <c r="M320" s="276">
        <v>1.9607600000000001</v>
      </c>
    </row>
    <row r="321" spans="1:13">
      <c r="A321" s="267">
        <v>313</v>
      </c>
      <c r="B321" s="276" t="s">
        <v>144</v>
      </c>
      <c r="C321" s="277">
        <v>633.25</v>
      </c>
      <c r="D321" s="278">
        <v>633.05000000000007</v>
      </c>
      <c r="E321" s="278">
        <v>618.20000000000016</v>
      </c>
      <c r="F321" s="278">
        <v>603.15000000000009</v>
      </c>
      <c r="G321" s="278">
        <v>588.30000000000018</v>
      </c>
      <c r="H321" s="278">
        <v>648.10000000000014</v>
      </c>
      <c r="I321" s="278">
        <v>662.95</v>
      </c>
      <c r="J321" s="278">
        <v>678.00000000000011</v>
      </c>
      <c r="K321" s="276">
        <v>647.9</v>
      </c>
      <c r="L321" s="276">
        <v>618</v>
      </c>
      <c r="M321" s="276">
        <v>23.21068</v>
      </c>
    </row>
    <row r="322" spans="1:13">
      <c r="A322" s="267">
        <v>314</v>
      </c>
      <c r="B322" s="276" t="s">
        <v>145</v>
      </c>
      <c r="C322" s="277">
        <v>942.75</v>
      </c>
      <c r="D322" s="278">
        <v>942.06666666666661</v>
      </c>
      <c r="E322" s="278">
        <v>928.68333333333317</v>
      </c>
      <c r="F322" s="278">
        <v>914.61666666666656</v>
      </c>
      <c r="G322" s="278">
        <v>901.23333333333312</v>
      </c>
      <c r="H322" s="278">
        <v>956.13333333333321</v>
      </c>
      <c r="I322" s="278">
        <v>969.51666666666665</v>
      </c>
      <c r="J322" s="278">
        <v>983.58333333333326</v>
      </c>
      <c r="K322" s="276">
        <v>955.45</v>
      </c>
      <c r="L322" s="276">
        <v>928</v>
      </c>
      <c r="M322" s="276">
        <v>15.961080000000001</v>
      </c>
    </row>
    <row r="323" spans="1:13">
      <c r="A323" s="267">
        <v>315</v>
      </c>
      <c r="B323" s="276" t="s">
        <v>465</v>
      </c>
      <c r="C323" s="277">
        <v>182.4</v>
      </c>
      <c r="D323" s="278">
        <v>182.81666666666669</v>
      </c>
      <c r="E323" s="278">
        <v>179.58333333333337</v>
      </c>
      <c r="F323" s="278">
        <v>176.76666666666668</v>
      </c>
      <c r="G323" s="278">
        <v>173.53333333333336</v>
      </c>
      <c r="H323" s="278">
        <v>185.63333333333338</v>
      </c>
      <c r="I323" s="278">
        <v>188.86666666666667</v>
      </c>
      <c r="J323" s="278">
        <v>191.68333333333339</v>
      </c>
      <c r="K323" s="276">
        <v>186.05</v>
      </c>
      <c r="L323" s="276">
        <v>180</v>
      </c>
      <c r="M323" s="276">
        <v>3.0589</v>
      </c>
    </row>
    <row r="324" spans="1:13">
      <c r="A324" s="267">
        <v>316</v>
      </c>
      <c r="B324" s="276" t="s">
        <v>1975</v>
      </c>
      <c r="C324" s="277">
        <v>189.75</v>
      </c>
      <c r="D324" s="278">
        <v>191.15</v>
      </c>
      <c r="E324" s="278">
        <v>186.9</v>
      </c>
      <c r="F324" s="278">
        <v>184.05</v>
      </c>
      <c r="G324" s="278">
        <v>179.8</v>
      </c>
      <c r="H324" s="278">
        <v>194</v>
      </c>
      <c r="I324" s="278">
        <v>198.25</v>
      </c>
      <c r="J324" s="278">
        <v>201.1</v>
      </c>
      <c r="K324" s="276">
        <v>195.4</v>
      </c>
      <c r="L324" s="276">
        <v>188.3</v>
      </c>
      <c r="M324" s="276">
        <v>5.7952899999999996</v>
      </c>
    </row>
    <row r="325" spans="1:13">
      <c r="A325" s="267">
        <v>317</v>
      </c>
      <c r="B325" s="276" t="s">
        <v>469</v>
      </c>
      <c r="C325" s="277">
        <v>77.45</v>
      </c>
      <c r="D325" s="278">
        <v>76.61666666666666</v>
      </c>
      <c r="E325" s="278">
        <v>75.23333333333332</v>
      </c>
      <c r="F325" s="278">
        <v>73.016666666666666</v>
      </c>
      <c r="G325" s="278">
        <v>71.633333333333326</v>
      </c>
      <c r="H325" s="278">
        <v>78.833333333333314</v>
      </c>
      <c r="I325" s="278">
        <v>80.216666666666669</v>
      </c>
      <c r="J325" s="278">
        <v>82.433333333333309</v>
      </c>
      <c r="K325" s="276">
        <v>78</v>
      </c>
      <c r="L325" s="276">
        <v>74.400000000000006</v>
      </c>
      <c r="M325" s="276">
        <v>34.151629999999997</v>
      </c>
    </row>
    <row r="326" spans="1:13">
      <c r="A326" s="267">
        <v>318</v>
      </c>
      <c r="B326" s="276" t="s">
        <v>470</v>
      </c>
      <c r="C326" s="277">
        <v>364.85</v>
      </c>
      <c r="D326" s="278">
        <v>367.55</v>
      </c>
      <c r="E326" s="278">
        <v>360.35</v>
      </c>
      <c r="F326" s="278">
        <v>355.85</v>
      </c>
      <c r="G326" s="278">
        <v>348.65000000000003</v>
      </c>
      <c r="H326" s="278">
        <v>372.05</v>
      </c>
      <c r="I326" s="278">
        <v>379.24999999999994</v>
      </c>
      <c r="J326" s="278">
        <v>383.75</v>
      </c>
      <c r="K326" s="276">
        <v>374.75</v>
      </c>
      <c r="L326" s="276">
        <v>363.05</v>
      </c>
      <c r="M326" s="276">
        <v>1.3241700000000001</v>
      </c>
    </row>
    <row r="327" spans="1:13">
      <c r="A327" s="267">
        <v>319</v>
      </c>
      <c r="B327" s="276" t="s">
        <v>146</v>
      </c>
      <c r="C327" s="277">
        <v>1395.85</v>
      </c>
      <c r="D327" s="278">
        <v>1387.2166666666665</v>
      </c>
      <c r="E327" s="278">
        <v>1368.633333333333</v>
      </c>
      <c r="F327" s="278">
        <v>1341.4166666666665</v>
      </c>
      <c r="G327" s="278">
        <v>1322.833333333333</v>
      </c>
      <c r="H327" s="278">
        <v>1414.4333333333329</v>
      </c>
      <c r="I327" s="278">
        <v>1433.0166666666664</v>
      </c>
      <c r="J327" s="278">
        <v>1460.2333333333329</v>
      </c>
      <c r="K327" s="276">
        <v>1405.8</v>
      </c>
      <c r="L327" s="276">
        <v>1360</v>
      </c>
      <c r="M327" s="276">
        <v>12.13782</v>
      </c>
    </row>
    <row r="328" spans="1:13">
      <c r="A328" s="267">
        <v>320</v>
      </c>
      <c r="B328" s="276" t="s">
        <v>459</v>
      </c>
      <c r="C328" s="277">
        <v>17.649999999999999</v>
      </c>
      <c r="D328" s="278">
        <v>17.616666666666664</v>
      </c>
      <c r="E328" s="278">
        <v>17.333333333333329</v>
      </c>
      <c r="F328" s="278">
        <v>17.016666666666666</v>
      </c>
      <c r="G328" s="278">
        <v>16.733333333333331</v>
      </c>
      <c r="H328" s="278">
        <v>17.933333333333326</v>
      </c>
      <c r="I328" s="278">
        <v>18.216666666666665</v>
      </c>
      <c r="J328" s="278">
        <v>18.533333333333324</v>
      </c>
      <c r="K328" s="276">
        <v>17.899999999999999</v>
      </c>
      <c r="L328" s="276">
        <v>17.3</v>
      </c>
      <c r="M328" s="276">
        <v>5.2449399999999997</v>
      </c>
    </row>
    <row r="329" spans="1:13">
      <c r="A329" s="267">
        <v>321</v>
      </c>
      <c r="B329" s="276" t="s">
        <v>460</v>
      </c>
      <c r="C329" s="277">
        <v>128.25</v>
      </c>
      <c r="D329" s="278">
        <v>127.5</v>
      </c>
      <c r="E329" s="278">
        <v>124.80000000000001</v>
      </c>
      <c r="F329" s="278">
        <v>121.35000000000001</v>
      </c>
      <c r="G329" s="278">
        <v>118.65000000000002</v>
      </c>
      <c r="H329" s="278">
        <v>130.94999999999999</v>
      </c>
      <c r="I329" s="278">
        <v>133.64999999999998</v>
      </c>
      <c r="J329" s="278">
        <v>137.1</v>
      </c>
      <c r="K329" s="276">
        <v>130.19999999999999</v>
      </c>
      <c r="L329" s="276">
        <v>124.05</v>
      </c>
      <c r="M329" s="276">
        <v>8.9357699999999998</v>
      </c>
    </row>
    <row r="330" spans="1:13">
      <c r="A330" s="267">
        <v>322</v>
      </c>
      <c r="B330" s="276" t="s">
        <v>147</v>
      </c>
      <c r="C330" s="277">
        <v>146.6</v>
      </c>
      <c r="D330" s="278">
        <v>145.23333333333332</v>
      </c>
      <c r="E330" s="278">
        <v>142.16666666666663</v>
      </c>
      <c r="F330" s="278">
        <v>137.73333333333332</v>
      </c>
      <c r="G330" s="278">
        <v>134.66666666666663</v>
      </c>
      <c r="H330" s="278">
        <v>149.66666666666663</v>
      </c>
      <c r="I330" s="278">
        <v>152.73333333333329</v>
      </c>
      <c r="J330" s="278">
        <v>157.16666666666663</v>
      </c>
      <c r="K330" s="276">
        <v>148.30000000000001</v>
      </c>
      <c r="L330" s="276">
        <v>140.80000000000001</v>
      </c>
      <c r="M330" s="276">
        <v>313.35476</v>
      </c>
    </row>
    <row r="331" spans="1:13">
      <c r="A331" s="267">
        <v>323</v>
      </c>
      <c r="B331" s="276" t="s">
        <v>471</v>
      </c>
      <c r="C331" s="277">
        <v>601.5</v>
      </c>
      <c r="D331" s="278">
        <v>607.73333333333335</v>
      </c>
      <c r="E331" s="278">
        <v>592.76666666666665</v>
      </c>
      <c r="F331" s="278">
        <v>584.0333333333333</v>
      </c>
      <c r="G331" s="278">
        <v>569.06666666666661</v>
      </c>
      <c r="H331" s="278">
        <v>616.4666666666667</v>
      </c>
      <c r="I331" s="278">
        <v>631.43333333333339</v>
      </c>
      <c r="J331" s="278">
        <v>640.16666666666674</v>
      </c>
      <c r="K331" s="276">
        <v>622.70000000000005</v>
      </c>
      <c r="L331" s="276">
        <v>599</v>
      </c>
      <c r="M331" s="276">
        <v>0.65208999999999995</v>
      </c>
    </row>
    <row r="332" spans="1:13">
      <c r="A332" s="267">
        <v>324</v>
      </c>
      <c r="B332" s="276" t="s">
        <v>268</v>
      </c>
      <c r="C332" s="277">
        <v>1315.3</v>
      </c>
      <c r="D332" s="278">
        <v>1317.7666666666667</v>
      </c>
      <c r="E332" s="278">
        <v>1290.5333333333333</v>
      </c>
      <c r="F332" s="278">
        <v>1265.7666666666667</v>
      </c>
      <c r="G332" s="278">
        <v>1238.5333333333333</v>
      </c>
      <c r="H332" s="278">
        <v>1342.5333333333333</v>
      </c>
      <c r="I332" s="278">
        <v>1369.7666666666664</v>
      </c>
      <c r="J332" s="278">
        <v>1394.5333333333333</v>
      </c>
      <c r="K332" s="276">
        <v>1345</v>
      </c>
      <c r="L332" s="276">
        <v>1293</v>
      </c>
      <c r="M332" s="276">
        <v>5.62622</v>
      </c>
    </row>
    <row r="333" spans="1:13">
      <c r="A333" s="267">
        <v>325</v>
      </c>
      <c r="B333" s="276" t="s">
        <v>148</v>
      </c>
      <c r="C333" s="277">
        <v>80114.5</v>
      </c>
      <c r="D333" s="278">
        <v>80187.983333333337</v>
      </c>
      <c r="E333" s="278">
        <v>79126.56666666668</v>
      </c>
      <c r="F333" s="278">
        <v>78138.633333333346</v>
      </c>
      <c r="G333" s="278">
        <v>77077.216666666689</v>
      </c>
      <c r="H333" s="278">
        <v>81175.916666666672</v>
      </c>
      <c r="I333" s="278">
        <v>82237.333333333328</v>
      </c>
      <c r="J333" s="278">
        <v>83225.266666666663</v>
      </c>
      <c r="K333" s="276">
        <v>81249.399999999994</v>
      </c>
      <c r="L333" s="276">
        <v>79200.05</v>
      </c>
      <c r="M333" s="276">
        <v>0.60160999999999998</v>
      </c>
    </row>
    <row r="334" spans="1:13">
      <c r="A334" s="267">
        <v>326</v>
      </c>
      <c r="B334" s="276" t="s">
        <v>267</v>
      </c>
      <c r="C334" s="277">
        <v>28.6</v>
      </c>
      <c r="D334" s="278">
        <v>28.400000000000002</v>
      </c>
      <c r="E334" s="278">
        <v>28.050000000000004</v>
      </c>
      <c r="F334" s="278">
        <v>27.500000000000004</v>
      </c>
      <c r="G334" s="278">
        <v>27.150000000000006</v>
      </c>
      <c r="H334" s="278">
        <v>28.950000000000003</v>
      </c>
      <c r="I334" s="278">
        <v>29.300000000000004</v>
      </c>
      <c r="J334" s="278">
        <v>29.85</v>
      </c>
      <c r="K334" s="276">
        <v>28.75</v>
      </c>
      <c r="L334" s="276">
        <v>27.85</v>
      </c>
      <c r="M334" s="276">
        <v>12.5533</v>
      </c>
    </row>
    <row r="335" spans="1:13">
      <c r="A335" s="267">
        <v>327</v>
      </c>
      <c r="B335" s="276" t="s">
        <v>149</v>
      </c>
      <c r="C335" s="277">
        <v>1156</v>
      </c>
      <c r="D335" s="278">
        <v>1168.5833333333333</v>
      </c>
      <c r="E335" s="278">
        <v>1139.4166666666665</v>
      </c>
      <c r="F335" s="278">
        <v>1122.8333333333333</v>
      </c>
      <c r="G335" s="278">
        <v>1093.6666666666665</v>
      </c>
      <c r="H335" s="278">
        <v>1185.1666666666665</v>
      </c>
      <c r="I335" s="278">
        <v>1214.333333333333</v>
      </c>
      <c r="J335" s="278">
        <v>1230.9166666666665</v>
      </c>
      <c r="K335" s="276">
        <v>1197.75</v>
      </c>
      <c r="L335" s="276">
        <v>1152</v>
      </c>
      <c r="M335" s="276">
        <v>30.229900000000001</v>
      </c>
    </row>
    <row r="336" spans="1:13">
      <c r="A336" s="267">
        <v>328</v>
      </c>
      <c r="B336" s="276" t="s">
        <v>3161</v>
      </c>
      <c r="C336" s="277">
        <v>292.85000000000002</v>
      </c>
      <c r="D336" s="278">
        <v>292.59999999999997</v>
      </c>
      <c r="E336" s="278">
        <v>287.74999999999994</v>
      </c>
      <c r="F336" s="278">
        <v>282.64999999999998</v>
      </c>
      <c r="G336" s="278">
        <v>277.79999999999995</v>
      </c>
      <c r="H336" s="278">
        <v>297.69999999999993</v>
      </c>
      <c r="I336" s="278">
        <v>302.54999999999995</v>
      </c>
      <c r="J336" s="278">
        <v>307.64999999999992</v>
      </c>
      <c r="K336" s="276">
        <v>297.45</v>
      </c>
      <c r="L336" s="276">
        <v>287.5</v>
      </c>
      <c r="M336" s="276">
        <v>5.6354699999999998</v>
      </c>
    </row>
    <row r="337" spans="1:13">
      <c r="A337" s="267">
        <v>329</v>
      </c>
      <c r="B337" s="276" t="s">
        <v>269</v>
      </c>
      <c r="C337" s="277">
        <v>911.45</v>
      </c>
      <c r="D337" s="278">
        <v>916.15</v>
      </c>
      <c r="E337" s="278">
        <v>899.3</v>
      </c>
      <c r="F337" s="278">
        <v>887.15</v>
      </c>
      <c r="G337" s="278">
        <v>870.3</v>
      </c>
      <c r="H337" s="278">
        <v>928.3</v>
      </c>
      <c r="I337" s="278">
        <v>945.15000000000009</v>
      </c>
      <c r="J337" s="278">
        <v>957.3</v>
      </c>
      <c r="K337" s="276">
        <v>933</v>
      </c>
      <c r="L337" s="276">
        <v>904</v>
      </c>
      <c r="M337" s="276">
        <v>7.8522499999999997</v>
      </c>
    </row>
    <row r="338" spans="1:13">
      <c r="A338" s="267">
        <v>330</v>
      </c>
      <c r="B338" s="276" t="s">
        <v>150</v>
      </c>
      <c r="C338" s="277">
        <v>36.5</v>
      </c>
      <c r="D338" s="278">
        <v>36.6</v>
      </c>
      <c r="E338" s="278">
        <v>36.1</v>
      </c>
      <c r="F338" s="278">
        <v>35.700000000000003</v>
      </c>
      <c r="G338" s="278">
        <v>35.200000000000003</v>
      </c>
      <c r="H338" s="278">
        <v>37</v>
      </c>
      <c r="I338" s="278">
        <v>37.5</v>
      </c>
      <c r="J338" s="278">
        <v>37.9</v>
      </c>
      <c r="K338" s="276">
        <v>37.1</v>
      </c>
      <c r="L338" s="276">
        <v>36.200000000000003</v>
      </c>
      <c r="M338" s="276">
        <v>73.026669999999996</v>
      </c>
    </row>
    <row r="339" spans="1:13">
      <c r="A339" s="267">
        <v>331</v>
      </c>
      <c r="B339" s="276" t="s">
        <v>261</v>
      </c>
      <c r="C339" s="277">
        <v>4058.45</v>
      </c>
      <c r="D339" s="278">
        <v>4028.8833333333332</v>
      </c>
      <c r="E339" s="278">
        <v>3984.5666666666666</v>
      </c>
      <c r="F339" s="278">
        <v>3910.6833333333334</v>
      </c>
      <c r="G339" s="278">
        <v>3866.3666666666668</v>
      </c>
      <c r="H339" s="278">
        <v>4102.7666666666664</v>
      </c>
      <c r="I339" s="278">
        <v>4147.083333333333</v>
      </c>
      <c r="J339" s="278">
        <v>4220.9666666666662</v>
      </c>
      <c r="K339" s="276">
        <v>4073.2</v>
      </c>
      <c r="L339" s="276">
        <v>3955</v>
      </c>
      <c r="M339" s="276">
        <v>5.2031999999999998</v>
      </c>
    </row>
    <row r="340" spans="1:13">
      <c r="A340" s="267">
        <v>332</v>
      </c>
      <c r="B340" s="276" t="s">
        <v>478</v>
      </c>
      <c r="C340" s="277">
        <v>2730.55</v>
      </c>
      <c r="D340" s="278">
        <v>2685.7999999999997</v>
      </c>
      <c r="E340" s="278">
        <v>2621.5999999999995</v>
      </c>
      <c r="F340" s="278">
        <v>2512.6499999999996</v>
      </c>
      <c r="G340" s="278">
        <v>2448.4499999999994</v>
      </c>
      <c r="H340" s="278">
        <v>2794.7499999999995</v>
      </c>
      <c r="I340" s="278">
        <v>2858.9499999999994</v>
      </c>
      <c r="J340" s="278">
        <v>2967.8999999999996</v>
      </c>
      <c r="K340" s="276">
        <v>2750</v>
      </c>
      <c r="L340" s="276">
        <v>2576.85</v>
      </c>
      <c r="M340" s="276">
        <v>1.28505</v>
      </c>
    </row>
    <row r="341" spans="1:13">
      <c r="A341" s="267">
        <v>333</v>
      </c>
      <c r="B341" s="276" t="s">
        <v>151</v>
      </c>
      <c r="C341" s="277">
        <v>26.15</v>
      </c>
      <c r="D341" s="278">
        <v>26.233333333333334</v>
      </c>
      <c r="E341" s="278">
        <v>25.716666666666669</v>
      </c>
      <c r="F341" s="278">
        <v>25.283333333333335</v>
      </c>
      <c r="G341" s="278">
        <v>24.766666666666669</v>
      </c>
      <c r="H341" s="278">
        <v>26.666666666666668</v>
      </c>
      <c r="I341" s="278">
        <v>27.183333333333334</v>
      </c>
      <c r="J341" s="278">
        <v>27.616666666666667</v>
      </c>
      <c r="K341" s="276">
        <v>26.75</v>
      </c>
      <c r="L341" s="276">
        <v>25.8</v>
      </c>
      <c r="M341" s="276">
        <v>153.12925999999999</v>
      </c>
    </row>
    <row r="342" spans="1:13">
      <c r="A342" s="267">
        <v>334</v>
      </c>
      <c r="B342" s="276" t="s">
        <v>477</v>
      </c>
      <c r="C342" s="277">
        <v>46.95</v>
      </c>
      <c r="D342" s="278">
        <v>47.4</v>
      </c>
      <c r="E342" s="278">
        <v>46.3</v>
      </c>
      <c r="F342" s="278">
        <v>45.65</v>
      </c>
      <c r="G342" s="278">
        <v>44.55</v>
      </c>
      <c r="H342" s="278">
        <v>48.05</v>
      </c>
      <c r="I342" s="278">
        <v>49.150000000000006</v>
      </c>
      <c r="J342" s="278">
        <v>49.8</v>
      </c>
      <c r="K342" s="276">
        <v>48.5</v>
      </c>
      <c r="L342" s="276">
        <v>46.75</v>
      </c>
      <c r="M342" s="276">
        <v>9.8010300000000008</v>
      </c>
    </row>
    <row r="343" spans="1:13">
      <c r="A343" s="267">
        <v>335</v>
      </c>
      <c r="B343" s="276" t="s">
        <v>152</v>
      </c>
      <c r="C343" s="277">
        <v>43.7</v>
      </c>
      <c r="D343" s="278">
        <v>43.25</v>
      </c>
      <c r="E343" s="278">
        <v>42.1</v>
      </c>
      <c r="F343" s="278">
        <v>40.5</v>
      </c>
      <c r="G343" s="278">
        <v>39.35</v>
      </c>
      <c r="H343" s="278">
        <v>44.85</v>
      </c>
      <c r="I343" s="278">
        <v>46.000000000000007</v>
      </c>
      <c r="J343" s="278">
        <v>47.6</v>
      </c>
      <c r="K343" s="276">
        <v>44.4</v>
      </c>
      <c r="L343" s="276">
        <v>41.65</v>
      </c>
      <c r="M343" s="276">
        <v>193.63595000000001</v>
      </c>
    </row>
    <row r="344" spans="1:13">
      <c r="A344" s="267">
        <v>336</v>
      </c>
      <c r="B344" s="276" t="s">
        <v>473</v>
      </c>
      <c r="C344" s="277">
        <v>514.15</v>
      </c>
      <c r="D344" s="278">
        <v>518.63333333333333</v>
      </c>
      <c r="E344" s="278">
        <v>506.11666666666667</v>
      </c>
      <c r="F344" s="278">
        <v>498.08333333333337</v>
      </c>
      <c r="G344" s="278">
        <v>485.56666666666672</v>
      </c>
      <c r="H344" s="278">
        <v>526.66666666666663</v>
      </c>
      <c r="I344" s="278">
        <v>539.18333333333328</v>
      </c>
      <c r="J344" s="278">
        <v>547.21666666666658</v>
      </c>
      <c r="K344" s="276">
        <v>531.15</v>
      </c>
      <c r="L344" s="276">
        <v>510.6</v>
      </c>
      <c r="M344" s="276">
        <v>1.06433</v>
      </c>
    </row>
    <row r="345" spans="1:13">
      <c r="A345" s="267">
        <v>337</v>
      </c>
      <c r="B345" s="276" t="s">
        <v>153</v>
      </c>
      <c r="C345" s="277">
        <v>17786.400000000001</v>
      </c>
      <c r="D345" s="278">
        <v>17698.566666666669</v>
      </c>
      <c r="E345" s="278">
        <v>17548.233333333337</v>
      </c>
      <c r="F345" s="278">
        <v>17310.066666666669</v>
      </c>
      <c r="G345" s="278">
        <v>17159.733333333337</v>
      </c>
      <c r="H345" s="278">
        <v>17936.733333333337</v>
      </c>
      <c r="I345" s="278">
        <v>18087.066666666673</v>
      </c>
      <c r="J345" s="278">
        <v>18325.233333333337</v>
      </c>
      <c r="K345" s="276">
        <v>17848.900000000001</v>
      </c>
      <c r="L345" s="276">
        <v>17460.400000000001</v>
      </c>
      <c r="M345" s="276">
        <v>2.0264500000000001</v>
      </c>
    </row>
    <row r="346" spans="1:13">
      <c r="A346" s="267">
        <v>338</v>
      </c>
      <c r="B346" s="276" t="s">
        <v>476</v>
      </c>
      <c r="C346" s="277">
        <v>34.35</v>
      </c>
      <c r="D346" s="278">
        <v>34.35</v>
      </c>
      <c r="E346" s="278">
        <v>34.050000000000004</v>
      </c>
      <c r="F346" s="278">
        <v>33.75</v>
      </c>
      <c r="G346" s="278">
        <v>33.450000000000003</v>
      </c>
      <c r="H346" s="278">
        <v>34.650000000000006</v>
      </c>
      <c r="I346" s="278">
        <v>34.950000000000003</v>
      </c>
      <c r="J346" s="278">
        <v>35.250000000000007</v>
      </c>
      <c r="K346" s="276">
        <v>34.65</v>
      </c>
      <c r="L346" s="276">
        <v>34.049999999999997</v>
      </c>
      <c r="M346" s="276">
        <v>7.06996</v>
      </c>
    </row>
    <row r="347" spans="1:13">
      <c r="A347" s="267">
        <v>339</v>
      </c>
      <c r="B347" s="276" t="s">
        <v>475</v>
      </c>
      <c r="C347" s="277">
        <v>369.75</v>
      </c>
      <c r="D347" s="278">
        <v>370.91666666666669</v>
      </c>
      <c r="E347" s="278">
        <v>363.58333333333337</v>
      </c>
      <c r="F347" s="278">
        <v>357.41666666666669</v>
      </c>
      <c r="G347" s="278">
        <v>350.08333333333337</v>
      </c>
      <c r="H347" s="278">
        <v>377.08333333333337</v>
      </c>
      <c r="I347" s="278">
        <v>384.41666666666674</v>
      </c>
      <c r="J347" s="278">
        <v>390.58333333333337</v>
      </c>
      <c r="K347" s="276">
        <v>378.25</v>
      </c>
      <c r="L347" s="276">
        <v>364.75</v>
      </c>
      <c r="M347" s="276">
        <v>1.82392</v>
      </c>
    </row>
    <row r="348" spans="1:13">
      <c r="A348" s="267">
        <v>340</v>
      </c>
      <c r="B348" s="276" t="s">
        <v>270</v>
      </c>
      <c r="C348" s="277">
        <v>20.55</v>
      </c>
      <c r="D348" s="278">
        <v>20.566666666666666</v>
      </c>
      <c r="E348" s="278">
        <v>20.483333333333334</v>
      </c>
      <c r="F348" s="278">
        <v>20.416666666666668</v>
      </c>
      <c r="G348" s="278">
        <v>20.333333333333336</v>
      </c>
      <c r="H348" s="278">
        <v>20.633333333333333</v>
      </c>
      <c r="I348" s="278">
        <v>20.716666666666669</v>
      </c>
      <c r="J348" s="278">
        <v>20.783333333333331</v>
      </c>
      <c r="K348" s="276">
        <v>20.65</v>
      </c>
      <c r="L348" s="276">
        <v>20.5</v>
      </c>
      <c r="M348" s="276">
        <v>35.60492</v>
      </c>
    </row>
    <row r="349" spans="1:13">
      <c r="A349" s="267">
        <v>341</v>
      </c>
      <c r="B349" s="276" t="s">
        <v>283</v>
      </c>
      <c r="C349" s="277">
        <v>113.1</v>
      </c>
      <c r="D349" s="278">
        <v>114.25</v>
      </c>
      <c r="E349" s="278">
        <v>110</v>
      </c>
      <c r="F349" s="278">
        <v>106.9</v>
      </c>
      <c r="G349" s="278">
        <v>102.65</v>
      </c>
      <c r="H349" s="278">
        <v>117.35</v>
      </c>
      <c r="I349" s="278">
        <v>121.6</v>
      </c>
      <c r="J349" s="278">
        <v>124.69999999999999</v>
      </c>
      <c r="K349" s="276">
        <v>118.5</v>
      </c>
      <c r="L349" s="276">
        <v>111.15</v>
      </c>
      <c r="M349" s="276">
        <v>2.8232499999999998</v>
      </c>
    </row>
    <row r="350" spans="1:13">
      <c r="A350" s="267">
        <v>342</v>
      </c>
      <c r="B350" s="276" t="s">
        <v>479</v>
      </c>
      <c r="C350" s="277">
        <v>1366.2</v>
      </c>
      <c r="D350" s="278">
        <v>1374.7833333333335</v>
      </c>
      <c r="E350" s="278">
        <v>1350.916666666667</v>
      </c>
      <c r="F350" s="278">
        <v>1335.6333333333334</v>
      </c>
      <c r="G350" s="278">
        <v>1311.7666666666669</v>
      </c>
      <c r="H350" s="278">
        <v>1390.0666666666671</v>
      </c>
      <c r="I350" s="278">
        <v>1413.9333333333334</v>
      </c>
      <c r="J350" s="278">
        <v>1429.2166666666672</v>
      </c>
      <c r="K350" s="276">
        <v>1398.65</v>
      </c>
      <c r="L350" s="276">
        <v>1359.5</v>
      </c>
      <c r="M350" s="276">
        <v>9.3770000000000006E-2</v>
      </c>
    </row>
    <row r="351" spans="1:13">
      <c r="A351" s="267">
        <v>343</v>
      </c>
      <c r="B351" s="276" t="s">
        <v>474</v>
      </c>
      <c r="C351" s="277">
        <v>49.5</v>
      </c>
      <c r="D351" s="278">
        <v>49.666666666666664</v>
      </c>
      <c r="E351" s="278">
        <v>49.18333333333333</v>
      </c>
      <c r="F351" s="278">
        <v>48.866666666666667</v>
      </c>
      <c r="G351" s="278">
        <v>48.383333333333333</v>
      </c>
      <c r="H351" s="278">
        <v>49.983333333333327</v>
      </c>
      <c r="I351" s="278">
        <v>50.466666666666661</v>
      </c>
      <c r="J351" s="278">
        <v>50.783333333333324</v>
      </c>
      <c r="K351" s="276">
        <v>50.15</v>
      </c>
      <c r="L351" s="276">
        <v>49.35</v>
      </c>
      <c r="M351" s="276">
        <v>5.6073599999999999</v>
      </c>
    </row>
    <row r="352" spans="1:13">
      <c r="A352" s="267">
        <v>344</v>
      </c>
      <c r="B352" s="276" t="s">
        <v>155</v>
      </c>
      <c r="C352" s="277">
        <v>93.55</v>
      </c>
      <c r="D352" s="278">
        <v>93.34999999999998</v>
      </c>
      <c r="E352" s="278">
        <v>92.299999999999955</v>
      </c>
      <c r="F352" s="278">
        <v>91.049999999999969</v>
      </c>
      <c r="G352" s="278">
        <v>89.999999999999943</v>
      </c>
      <c r="H352" s="278">
        <v>94.599999999999966</v>
      </c>
      <c r="I352" s="278">
        <v>95.65</v>
      </c>
      <c r="J352" s="278">
        <v>96.899999999999977</v>
      </c>
      <c r="K352" s="276">
        <v>94.4</v>
      </c>
      <c r="L352" s="276">
        <v>92.1</v>
      </c>
      <c r="M352" s="276">
        <v>58.89517</v>
      </c>
    </row>
    <row r="353" spans="1:13">
      <c r="A353" s="267">
        <v>345</v>
      </c>
      <c r="B353" s="276" t="s">
        <v>156</v>
      </c>
      <c r="C353" s="277">
        <v>93.65</v>
      </c>
      <c r="D353" s="278">
        <v>93.350000000000009</v>
      </c>
      <c r="E353" s="278">
        <v>92.300000000000011</v>
      </c>
      <c r="F353" s="278">
        <v>90.95</v>
      </c>
      <c r="G353" s="278">
        <v>89.9</v>
      </c>
      <c r="H353" s="278">
        <v>94.700000000000017</v>
      </c>
      <c r="I353" s="278">
        <v>95.75</v>
      </c>
      <c r="J353" s="278">
        <v>97.100000000000023</v>
      </c>
      <c r="K353" s="276">
        <v>94.4</v>
      </c>
      <c r="L353" s="276">
        <v>92</v>
      </c>
      <c r="M353" s="276">
        <v>542.62598000000003</v>
      </c>
    </row>
    <row r="354" spans="1:13">
      <c r="A354" s="267">
        <v>346</v>
      </c>
      <c r="B354" s="276" t="s">
        <v>271</v>
      </c>
      <c r="C354" s="277">
        <v>459.5</v>
      </c>
      <c r="D354" s="278">
        <v>462.7</v>
      </c>
      <c r="E354" s="278">
        <v>452.79999999999995</v>
      </c>
      <c r="F354" s="278">
        <v>446.09999999999997</v>
      </c>
      <c r="G354" s="278">
        <v>436.19999999999993</v>
      </c>
      <c r="H354" s="278">
        <v>469.4</v>
      </c>
      <c r="I354" s="278">
        <v>479.29999999999995</v>
      </c>
      <c r="J354" s="278">
        <v>486</v>
      </c>
      <c r="K354" s="276">
        <v>472.6</v>
      </c>
      <c r="L354" s="276">
        <v>456</v>
      </c>
      <c r="M354" s="276">
        <v>2.7989700000000002</v>
      </c>
    </row>
    <row r="355" spans="1:13">
      <c r="A355" s="267">
        <v>347</v>
      </c>
      <c r="B355" s="276" t="s">
        <v>272</v>
      </c>
      <c r="C355" s="277">
        <v>3026.4</v>
      </c>
      <c r="D355" s="278">
        <v>3031.9833333333336</v>
      </c>
      <c r="E355" s="278">
        <v>3004.416666666667</v>
      </c>
      <c r="F355" s="278">
        <v>2982.4333333333334</v>
      </c>
      <c r="G355" s="278">
        <v>2954.8666666666668</v>
      </c>
      <c r="H355" s="278">
        <v>3053.9666666666672</v>
      </c>
      <c r="I355" s="278">
        <v>3081.5333333333338</v>
      </c>
      <c r="J355" s="278">
        <v>3103.5166666666673</v>
      </c>
      <c r="K355" s="276">
        <v>3059.55</v>
      </c>
      <c r="L355" s="276">
        <v>3010</v>
      </c>
      <c r="M355" s="276">
        <v>0.36907000000000001</v>
      </c>
    </row>
    <row r="356" spans="1:13">
      <c r="A356" s="267">
        <v>348</v>
      </c>
      <c r="B356" s="276" t="s">
        <v>157</v>
      </c>
      <c r="C356" s="277">
        <v>93.55</v>
      </c>
      <c r="D356" s="278">
        <v>93.316666666666663</v>
      </c>
      <c r="E356" s="278">
        <v>91.283333333333331</v>
      </c>
      <c r="F356" s="278">
        <v>89.016666666666666</v>
      </c>
      <c r="G356" s="278">
        <v>86.983333333333334</v>
      </c>
      <c r="H356" s="278">
        <v>95.583333333333329</v>
      </c>
      <c r="I356" s="278">
        <v>97.61666666666666</v>
      </c>
      <c r="J356" s="278">
        <v>99.883333333333326</v>
      </c>
      <c r="K356" s="276">
        <v>95.35</v>
      </c>
      <c r="L356" s="276">
        <v>91.05</v>
      </c>
      <c r="M356" s="276">
        <v>13.557079999999999</v>
      </c>
    </row>
    <row r="357" spans="1:13">
      <c r="A357" s="267">
        <v>349</v>
      </c>
      <c r="B357" s="276" t="s">
        <v>480</v>
      </c>
      <c r="C357" s="277">
        <v>70.05</v>
      </c>
      <c r="D357" s="278">
        <v>70.216666666666669</v>
      </c>
      <c r="E357" s="278">
        <v>69.483333333333334</v>
      </c>
      <c r="F357" s="278">
        <v>68.916666666666671</v>
      </c>
      <c r="G357" s="278">
        <v>68.183333333333337</v>
      </c>
      <c r="H357" s="278">
        <v>70.783333333333331</v>
      </c>
      <c r="I357" s="278">
        <v>71.51666666666668</v>
      </c>
      <c r="J357" s="278">
        <v>72.083333333333329</v>
      </c>
      <c r="K357" s="276">
        <v>70.95</v>
      </c>
      <c r="L357" s="276">
        <v>69.650000000000006</v>
      </c>
      <c r="M357" s="276">
        <v>1.2932999999999999</v>
      </c>
    </row>
    <row r="358" spans="1:13">
      <c r="A358" s="267">
        <v>350</v>
      </c>
      <c r="B358" s="276" t="s">
        <v>158</v>
      </c>
      <c r="C358" s="277">
        <v>76.5</v>
      </c>
      <c r="D358" s="278">
        <v>75.366666666666674</v>
      </c>
      <c r="E358" s="278">
        <v>72.933333333333351</v>
      </c>
      <c r="F358" s="278">
        <v>69.366666666666674</v>
      </c>
      <c r="G358" s="278">
        <v>66.933333333333351</v>
      </c>
      <c r="H358" s="278">
        <v>78.933333333333351</v>
      </c>
      <c r="I358" s="278">
        <v>81.366666666666688</v>
      </c>
      <c r="J358" s="278">
        <v>84.933333333333351</v>
      </c>
      <c r="K358" s="276">
        <v>77.8</v>
      </c>
      <c r="L358" s="276">
        <v>71.8</v>
      </c>
      <c r="M358" s="276">
        <v>441.11534</v>
      </c>
    </row>
    <row r="359" spans="1:13">
      <c r="A359" s="267">
        <v>351</v>
      </c>
      <c r="B359" s="276" t="s">
        <v>481</v>
      </c>
      <c r="C359" s="277">
        <v>70.099999999999994</v>
      </c>
      <c r="D359" s="278">
        <v>70.166666666666671</v>
      </c>
      <c r="E359" s="278">
        <v>68.933333333333337</v>
      </c>
      <c r="F359" s="278">
        <v>67.766666666666666</v>
      </c>
      <c r="G359" s="278">
        <v>66.533333333333331</v>
      </c>
      <c r="H359" s="278">
        <v>71.333333333333343</v>
      </c>
      <c r="I359" s="278">
        <v>72.566666666666663</v>
      </c>
      <c r="J359" s="278">
        <v>73.733333333333348</v>
      </c>
      <c r="K359" s="276">
        <v>71.400000000000006</v>
      </c>
      <c r="L359" s="276">
        <v>69</v>
      </c>
      <c r="M359" s="276">
        <v>4.1159699999999999</v>
      </c>
    </row>
    <row r="360" spans="1:13">
      <c r="A360" s="267">
        <v>352</v>
      </c>
      <c r="B360" s="276" t="s">
        <v>482</v>
      </c>
      <c r="C360" s="277">
        <v>228.35</v>
      </c>
      <c r="D360" s="278">
        <v>228.54999999999998</v>
      </c>
      <c r="E360" s="278">
        <v>225.64999999999998</v>
      </c>
      <c r="F360" s="278">
        <v>222.95</v>
      </c>
      <c r="G360" s="278">
        <v>220.04999999999998</v>
      </c>
      <c r="H360" s="278">
        <v>231.24999999999997</v>
      </c>
      <c r="I360" s="278">
        <v>234.15</v>
      </c>
      <c r="J360" s="278">
        <v>236.84999999999997</v>
      </c>
      <c r="K360" s="276">
        <v>231.45</v>
      </c>
      <c r="L360" s="276">
        <v>225.85</v>
      </c>
      <c r="M360" s="276">
        <v>1.7744599999999999</v>
      </c>
    </row>
    <row r="361" spans="1:13">
      <c r="A361" s="267">
        <v>353</v>
      </c>
      <c r="B361" s="276" t="s">
        <v>483</v>
      </c>
      <c r="C361" s="277">
        <v>218.7</v>
      </c>
      <c r="D361" s="278">
        <v>216.96666666666667</v>
      </c>
      <c r="E361" s="278">
        <v>212.93333333333334</v>
      </c>
      <c r="F361" s="278">
        <v>207.16666666666666</v>
      </c>
      <c r="G361" s="278">
        <v>203.13333333333333</v>
      </c>
      <c r="H361" s="278">
        <v>222.73333333333335</v>
      </c>
      <c r="I361" s="278">
        <v>226.76666666666671</v>
      </c>
      <c r="J361" s="278">
        <v>232.53333333333336</v>
      </c>
      <c r="K361" s="276">
        <v>221</v>
      </c>
      <c r="L361" s="276">
        <v>211.2</v>
      </c>
      <c r="M361" s="276">
        <v>0.36839</v>
      </c>
    </row>
    <row r="362" spans="1:13">
      <c r="A362" s="267">
        <v>354</v>
      </c>
      <c r="B362" s="276" t="s">
        <v>159</v>
      </c>
      <c r="C362" s="277">
        <v>21931.8</v>
      </c>
      <c r="D362" s="278">
        <v>22027.283333333336</v>
      </c>
      <c r="E362" s="278">
        <v>21754.566666666673</v>
      </c>
      <c r="F362" s="278">
        <v>21577.333333333336</v>
      </c>
      <c r="G362" s="278">
        <v>21304.616666666672</v>
      </c>
      <c r="H362" s="278">
        <v>22204.516666666674</v>
      </c>
      <c r="I362" s="278">
        <v>22477.233333333341</v>
      </c>
      <c r="J362" s="278">
        <v>22654.466666666674</v>
      </c>
      <c r="K362" s="276">
        <v>22300</v>
      </c>
      <c r="L362" s="276">
        <v>21850.05</v>
      </c>
      <c r="M362" s="276">
        <v>0.23166</v>
      </c>
    </row>
    <row r="363" spans="1:13">
      <c r="A363" s="267">
        <v>355</v>
      </c>
      <c r="B363" s="276" t="s">
        <v>160</v>
      </c>
      <c r="C363" s="277">
        <v>1392.9</v>
      </c>
      <c r="D363" s="278">
        <v>1403.9833333333336</v>
      </c>
      <c r="E363" s="278">
        <v>1369.0166666666671</v>
      </c>
      <c r="F363" s="278">
        <v>1345.1333333333334</v>
      </c>
      <c r="G363" s="278">
        <v>1310.166666666667</v>
      </c>
      <c r="H363" s="278">
        <v>1427.8666666666672</v>
      </c>
      <c r="I363" s="278">
        <v>1462.8333333333335</v>
      </c>
      <c r="J363" s="278">
        <v>1486.7166666666674</v>
      </c>
      <c r="K363" s="276">
        <v>1438.95</v>
      </c>
      <c r="L363" s="276">
        <v>1380.1</v>
      </c>
      <c r="M363" s="276">
        <v>9.1797599999999999</v>
      </c>
    </row>
    <row r="364" spans="1:13">
      <c r="A364" s="267">
        <v>356</v>
      </c>
      <c r="B364" s="276" t="s">
        <v>488</v>
      </c>
      <c r="C364" s="277">
        <v>1156.1500000000001</v>
      </c>
      <c r="D364" s="278">
        <v>1146.05</v>
      </c>
      <c r="E364" s="278">
        <v>1132.0999999999999</v>
      </c>
      <c r="F364" s="278">
        <v>1108.05</v>
      </c>
      <c r="G364" s="278">
        <v>1094.0999999999999</v>
      </c>
      <c r="H364" s="278">
        <v>1170.0999999999999</v>
      </c>
      <c r="I364" s="278">
        <v>1184.0500000000002</v>
      </c>
      <c r="J364" s="278">
        <v>1208.0999999999999</v>
      </c>
      <c r="K364" s="276">
        <v>1160</v>
      </c>
      <c r="L364" s="276">
        <v>1122</v>
      </c>
      <c r="M364" s="276">
        <v>0.64632999999999996</v>
      </c>
    </row>
    <row r="365" spans="1:13">
      <c r="A365" s="267">
        <v>357</v>
      </c>
      <c r="B365" s="276" t="s">
        <v>161</v>
      </c>
      <c r="C365" s="277">
        <v>252.6</v>
      </c>
      <c r="D365" s="278">
        <v>255.20000000000002</v>
      </c>
      <c r="E365" s="278">
        <v>247.40000000000003</v>
      </c>
      <c r="F365" s="278">
        <v>242.20000000000002</v>
      </c>
      <c r="G365" s="278">
        <v>234.40000000000003</v>
      </c>
      <c r="H365" s="278">
        <v>260.40000000000003</v>
      </c>
      <c r="I365" s="278">
        <v>268.20000000000005</v>
      </c>
      <c r="J365" s="278">
        <v>273.40000000000003</v>
      </c>
      <c r="K365" s="276">
        <v>263</v>
      </c>
      <c r="L365" s="276">
        <v>250</v>
      </c>
      <c r="M365" s="276">
        <v>73.212739999999997</v>
      </c>
    </row>
    <row r="366" spans="1:13">
      <c r="A366" s="267">
        <v>358</v>
      </c>
      <c r="B366" s="276" t="s">
        <v>162</v>
      </c>
      <c r="C366" s="277">
        <v>104.05</v>
      </c>
      <c r="D366" s="278">
        <v>104.41666666666667</v>
      </c>
      <c r="E366" s="278">
        <v>103.33333333333334</v>
      </c>
      <c r="F366" s="278">
        <v>102.61666666666667</v>
      </c>
      <c r="G366" s="278">
        <v>101.53333333333335</v>
      </c>
      <c r="H366" s="278">
        <v>105.13333333333334</v>
      </c>
      <c r="I366" s="278">
        <v>106.21666666666668</v>
      </c>
      <c r="J366" s="278">
        <v>106.93333333333334</v>
      </c>
      <c r="K366" s="276">
        <v>105.5</v>
      </c>
      <c r="L366" s="276">
        <v>103.7</v>
      </c>
      <c r="M366" s="276">
        <v>46.502630000000003</v>
      </c>
    </row>
    <row r="367" spans="1:13">
      <c r="A367" s="267">
        <v>359</v>
      </c>
      <c r="B367" s="276" t="s">
        <v>275</v>
      </c>
      <c r="C367" s="277">
        <v>5147</v>
      </c>
      <c r="D367" s="278">
        <v>5134.25</v>
      </c>
      <c r="E367" s="278">
        <v>5104.5</v>
      </c>
      <c r="F367" s="278">
        <v>5062</v>
      </c>
      <c r="G367" s="278">
        <v>5032.25</v>
      </c>
      <c r="H367" s="278">
        <v>5176.75</v>
      </c>
      <c r="I367" s="278">
        <v>5206.5</v>
      </c>
      <c r="J367" s="278">
        <v>5249</v>
      </c>
      <c r="K367" s="276">
        <v>5164</v>
      </c>
      <c r="L367" s="276">
        <v>5091.75</v>
      </c>
      <c r="M367" s="276">
        <v>1.1672899999999999</v>
      </c>
    </row>
    <row r="368" spans="1:13">
      <c r="A368" s="267">
        <v>360</v>
      </c>
      <c r="B368" s="276" t="s">
        <v>277</v>
      </c>
      <c r="C368" s="277">
        <v>10678.65</v>
      </c>
      <c r="D368" s="278">
        <v>10678.199999999999</v>
      </c>
      <c r="E368" s="278">
        <v>10556.449999999997</v>
      </c>
      <c r="F368" s="278">
        <v>10434.249999999998</v>
      </c>
      <c r="G368" s="278">
        <v>10312.499999999996</v>
      </c>
      <c r="H368" s="278">
        <v>10800.399999999998</v>
      </c>
      <c r="I368" s="278">
        <v>10922.150000000001</v>
      </c>
      <c r="J368" s="278">
        <v>11044.349999999999</v>
      </c>
      <c r="K368" s="276">
        <v>10799.95</v>
      </c>
      <c r="L368" s="276">
        <v>10556</v>
      </c>
      <c r="M368" s="276">
        <v>7.8170000000000003E-2</v>
      </c>
    </row>
    <row r="369" spans="1:13">
      <c r="A369" s="267">
        <v>361</v>
      </c>
      <c r="B369" s="276" t="s">
        <v>494</v>
      </c>
      <c r="C369" s="277">
        <v>6243.6</v>
      </c>
      <c r="D369" s="278">
        <v>6229.8666666666659</v>
      </c>
      <c r="E369" s="278">
        <v>6013.7333333333318</v>
      </c>
      <c r="F369" s="278">
        <v>5783.8666666666659</v>
      </c>
      <c r="G369" s="278">
        <v>5567.7333333333318</v>
      </c>
      <c r="H369" s="278">
        <v>6459.7333333333318</v>
      </c>
      <c r="I369" s="278">
        <v>6675.866666666665</v>
      </c>
      <c r="J369" s="278">
        <v>6905.7333333333318</v>
      </c>
      <c r="K369" s="276">
        <v>6446</v>
      </c>
      <c r="L369" s="276">
        <v>6000</v>
      </c>
      <c r="M369" s="276">
        <v>0.35696</v>
      </c>
    </row>
    <row r="370" spans="1:13">
      <c r="A370" s="267">
        <v>362</v>
      </c>
      <c r="B370" s="276" t="s">
        <v>489</v>
      </c>
      <c r="C370" s="277">
        <v>168.25</v>
      </c>
      <c r="D370" s="278">
        <v>167.06666666666666</v>
      </c>
      <c r="E370" s="278">
        <v>164.18333333333334</v>
      </c>
      <c r="F370" s="278">
        <v>160.11666666666667</v>
      </c>
      <c r="G370" s="278">
        <v>157.23333333333335</v>
      </c>
      <c r="H370" s="278">
        <v>171.13333333333333</v>
      </c>
      <c r="I370" s="278">
        <v>174.01666666666665</v>
      </c>
      <c r="J370" s="278">
        <v>178.08333333333331</v>
      </c>
      <c r="K370" s="276">
        <v>169.95</v>
      </c>
      <c r="L370" s="276">
        <v>163</v>
      </c>
      <c r="M370" s="276">
        <v>19.527799999999999</v>
      </c>
    </row>
    <row r="371" spans="1:13">
      <c r="A371" s="267">
        <v>363</v>
      </c>
      <c r="B371" s="276" t="s">
        <v>490</v>
      </c>
      <c r="C371" s="277">
        <v>654.70000000000005</v>
      </c>
      <c r="D371" s="278">
        <v>656</v>
      </c>
      <c r="E371" s="278">
        <v>645</v>
      </c>
      <c r="F371" s="278">
        <v>635.29999999999995</v>
      </c>
      <c r="G371" s="278">
        <v>624.29999999999995</v>
      </c>
      <c r="H371" s="278">
        <v>665.7</v>
      </c>
      <c r="I371" s="278">
        <v>676.7</v>
      </c>
      <c r="J371" s="278">
        <v>686.40000000000009</v>
      </c>
      <c r="K371" s="276">
        <v>667</v>
      </c>
      <c r="L371" s="276">
        <v>646.29999999999995</v>
      </c>
      <c r="M371" s="276">
        <v>1.49715</v>
      </c>
    </row>
    <row r="372" spans="1:13">
      <c r="A372" s="267">
        <v>364</v>
      </c>
      <c r="B372" s="276" t="s">
        <v>163</v>
      </c>
      <c r="C372" s="277">
        <v>1585.2</v>
      </c>
      <c r="D372" s="278">
        <v>1577.4666666666665</v>
      </c>
      <c r="E372" s="278">
        <v>1564.9333333333329</v>
      </c>
      <c r="F372" s="278">
        <v>1544.6666666666665</v>
      </c>
      <c r="G372" s="278">
        <v>1532.133333333333</v>
      </c>
      <c r="H372" s="278">
        <v>1597.7333333333329</v>
      </c>
      <c r="I372" s="278">
        <v>1610.2666666666662</v>
      </c>
      <c r="J372" s="278">
        <v>1630.5333333333328</v>
      </c>
      <c r="K372" s="276">
        <v>1590</v>
      </c>
      <c r="L372" s="276">
        <v>1557.2</v>
      </c>
      <c r="M372" s="276">
        <v>10.008509999999999</v>
      </c>
    </row>
    <row r="373" spans="1:13">
      <c r="A373" s="267">
        <v>365</v>
      </c>
      <c r="B373" s="276" t="s">
        <v>273</v>
      </c>
      <c r="C373" s="277">
        <v>2421.5500000000002</v>
      </c>
      <c r="D373" s="278">
        <v>2443.8666666666668</v>
      </c>
      <c r="E373" s="278">
        <v>2370.7333333333336</v>
      </c>
      <c r="F373" s="278">
        <v>2319.916666666667</v>
      </c>
      <c r="G373" s="278">
        <v>2246.7833333333338</v>
      </c>
      <c r="H373" s="278">
        <v>2494.6833333333334</v>
      </c>
      <c r="I373" s="278">
        <v>2567.8166666666666</v>
      </c>
      <c r="J373" s="278">
        <v>2618.6333333333332</v>
      </c>
      <c r="K373" s="276">
        <v>2517</v>
      </c>
      <c r="L373" s="276">
        <v>2393.0500000000002</v>
      </c>
      <c r="M373" s="276">
        <v>9.9102300000000003</v>
      </c>
    </row>
    <row r="374" spans="1:13">
      <c r="A374" s="267">
        <v>366</v>
      </c>
      <c r="B374" s="276" t="s">
        <v>164</v>
      </c>
      <c r="C374" s="277">
        <v>30.05</v>
      </c>
      <c r="D374" s="278">
        <v>29.983333333333334</v>
      </c>
      <c r="E374" s="278">
        <v>29.81666666666667</v>
      </c>
      <c r="F374" s="278">
        <v>29.583333333333336</v>
      </c>
      <c r="G374" s="278">
        <v>29.416666666666671</v>
      </c>
      <c r="H374" s="278">
        <v>30.216666666666669</v>
      </c>
      <c r="I374" s="278">
        <v>30.383333333333333</v>
      </c>
      <c r="J374" s="278">
        <v>30.616666666666667</v>
      </c>
      <c r="K374" s="276">
        <v>30.15</v>
      </c>
      <c r="L374" s="276">
        <v>29.75</v>
      </c>
      <c r="M374" s="276">
        <v>219.09692000000001</v>
      </c>
    </row>
    <row r="375" spans="1:13">
      <c r="A375" s="267">
        <v>367</v>
      </c>
      <c r="B375" s="276" t="s">
        <v>274</v>
      </c>
      <c r="C375" s="277">
        <v>378.15</v>
      </c>
      <c r="D375" s="278">
        <v>380.38333333333338</v>
      </c>
      <c r="E375" s="278">
        <v>372.76666666666677</v>
      </c>
      <c r="F375" s="278">
        <v>367.38333333333338</v>
      </c>
      <c r="G375" s="278">
        <v>359.76666666666677</v>
      </c>
      <c r="H375" s="278">
        <v>385.76666666666677</v>
      </c>
      <c r="I375" s="278">
        <v>393.38333333333344</v>
      </c>
      <c r="J375" s="278">
        <v>398.76666666666677</v>
      </c>
      <c r="K375" s="276">
        <v>388</v>
      </c>
      <c r="L375" s="276">
        <v>375</v>
      </c>
      <c r="M375" s="276">
        <v>1.7496499999999999</v>
      </c>
    </row>
    <row r="376" spans="1:13">
      <c r="A376" s="267">
        <v>368</v>
      </c>
      <c r="B376" s="276" t="s">
        <v>485</v>
      </c>
      <c r="C376" s="277">
        <v>172.85</v>
      </c>
      <c r="D376" s="278">
        <v>171.66666666666666</v>
      </c>
      <c r="E376" s="278">
        <v>168.88333333333333</v>
      </c>
      <c r="F376" s="278">
        <v>164.91666666666666</v>
      </c>
      <c r="G376" s="278">
        <v>162.13333333333333</v>
      </c>
      <c r="H376" s="278">
        <v>175.63333333333333</v>
      </c>
      <c r="I376" s="278">
        <v>178.41666666666669</v>
      </c>
      <c r="J376" s="278">
        <v>182.38333333333333</v>
      </c>
      <c r="K376" s="276">
        <v>174.45</v>
      </c>
      <c r="L376" s="276">
        <v>167.7</v>
      </c>
      <c r="M376" s="276">
        <v>6.0655700000000001</v>
      </c>
    </row>
    <row r="377" spans="1:13">
      <c r="A377" s="267">
        <v>369</v>
      </c>
      <c r="B377" s="276" t="s">
        <v>491</v>
      </c>
      <c r="C377" s="277">
        <v>930.4</v>
      </c>
      <c r="D377" s="278">
        <v>930.30000000000007</v>
      </c>
      <c r="E377" s="278">
        <v>925.10000000000014</v>
      </c>
      <c r="F377" s="278">
        <v>919.80000000000007</v>
      </c>
      <c r="G377" s="278">
        <v>914.60000000000014</v>
      </c>
      <c r="H377" s="278">
        <v>935.60000000000014</v>
      </c>
      <c r="I377" s="278">
        <v>940.80000000000018</v>
      </c>
      <c r="J377" s="278">
        <v>946.10000000000014</v>
      </c>
      <c r="K377" s="276">
        <v>935.5</v>
      </c>
      <c r="L377" s="276">
        <v>925</v>
      </c>
      <c r="M377" s="276">
        <v>1.71479</v>
      </c>
    </row>
    <row r="378" spans="1:13">
      <c r="A378" s="267">
        <v>370</v>
      </c>
      <c r="B378" s="276" t="s">
        <v>2223</v>
      </c>
      <c r="C378" s="277">
        <v>491.65</v>
      </c>
      <c r="D378" s="278">
        <v>490.88333333333338</v>
      </c>
      <c r="E378" s="278">
        <v>486.76666666666677</v>
      </c>
      <c r="F378" s="278">
        <v>481.88333333333338</v>
      </c>
      <c r="G378" s="278">
        <v>477.76666666666677</v>
      </c>
      <c r="H378" s="278">
        <v>495.76666666666677</v>
      </c>
      <c r="I378" s="278">
        <v>499.88333333333344</v>
      </c>
      <c r="J378" s="278">
        <v>504.76666666666677</v>
      </c>
      <c r="K378" s="276">
        <v>495</v>
      </c>
      <c r="L378" s="276">
        <v>486</v>
      </c>
      <c r="M378" s="276">
        <v>0.29741000000000001</v>
      </c>
    </row>
    <row r="379" spans="1:13">
      <c r="A379" s="267">
        <v>371</v>
      </c>
      <c r="B379" s="276" t="s">
        <v>165</v>
      </c>
      <c r="C379" s="277">
        <v>194.75</v>
      </c>
      <c r="D379" s="278">
        <v>193.71666666666667</v>
      </c>
      <c r="E379" s="278">
        <v>191.53333333333333</v>
      </c>
      <c r="F379" s="278">
        <v>188.31666666666666</v>
      </c>
      <c r="G379" s="278">
        <v>186.13333333333333</v>
      </c>
      <c r="H379" s="278">
        <v>196.93333333333334</v>
      </c>
      <c r="I379" s="278">
        <v>199.11666666666667</v>
      </c>
      <c r="J379" s="278">
        <v>202.33333333333334</v>
      </c>
      <c r="K379" s="276">
        <v>195.9</v>
      </c>
      <c r="L379" s="276">
        <v>190.5</v>
      </c>
      <c r="M379" s="276">
        <v>117.61472999999999</v>
      </c>
    </row>
    <row r="380" spans="1:13">
      <c r="A380" s="267">
        <v>372</v>
      </c>
      <c r="B380" s="276" t="s">
        <v>492</v>
      </c>
      <c r="C380" s="277">
        <v>87.2</v>
      </c>
      <c r="D380" s="278">
        <v>86.333333333333329</v>
      </c>
      <c r="E380" s="278">
        <v>83.36666666666666</v>
      </c>
      <c r="F380" s="278">
        <v>79.533333333333331</v>
      </c>
      <c r="G380" s="278">
        <v>76.566666666666663</v>
      </c>
      <c r="H380" s="278">
        <v>90.166666666666657</v>
      </c>
      <c r="I380" s="278">
        <v>93.133333333333326</v>
      </c>
      <c r="J380" s="278">
        <v>96.966666666666654</v>
      </c>
      <c r="K380" s="276">
        <v>89.3</v>
      </c>
      <c r="L380" s="276">
        <v>82.5</v>
      </c>
      <c r="M380" s="276">
        <v>50.856459999999998</v>
      </c>
    </row>
    <row r="381" spans="1:13">
      <c r="A381" s="267">
        <v>373</v>
      </c>
      <c r="B381" s="276" t="s">
        <v>276</v>
      </c>
      <c r="C381" s="277">
        <v>274.3</v>
      </c>
      <c r="D381" s="278">
        <v>276.96666666666664</v>
      </c>
      <c r="E381" s="278">
        <v>269.93333333333328</v>
      </c>
      <c r="F381" s="278">
        <v>265.56666666666666</v>
      </c>
      <c r="G381" s="278">
        <v>258.5333333333333</v>
      </c>
      <c r="H381" s="278">
        <v>281.33333333333326</v>
      </c>
      <c r="I381" s="278">
        <v>288.36666666666667</v>
      </c>
      <c r="J381" s="278">
        <v>292.73333333333323</v>
      </c>
      <c r="K381" s="276">
        <v>284</v>
      </c>
      <c r="L381" s="276">
        <v>272.60000000000002</v>
      </c>
      <c r="M381" s="276">
        <v>12.062200000000001</v>
      </c>
    </row>
    <row r="382" spans="1:13">
      <c r="A382" s="267">
        <v>374</v>
      </c>
      <c r="B382" s="276" t="s">
        <v>493</v>
      </c>
      <c r="C382" s="277">
        <v>81</v>
      </c>
      <c r="D382" s="278">
        <v>80.766666666666666</v>
      </c>
      <c r="E382" s="278">
        <v>79.633333333333326</v>
      </c>
      <c r="F382" s="278">
        <v>78.266666666666666</v>
      </c>
      <c r="G382" s="278">
        <v>77.133333333333326</v>
      </c>
      <c r="H382" s="278">
        <v>82.133333333333326</v>
      </c>
      <c r="I382" s="278">
        <v>83.26666666666668</v>
      </c>
      <c r="J382" s="278">
        <v>84.633333333333326</v>
      </c>
      <c r="K382" s="276">
        <v>81.900000000000006</v>
      </c>
      <c r="L382" s="276">
        <v>79.400000000000006</v>
      </c>
      <c r="M382" s="276">
        <v>4.9702799999999998</v>
      </c>
    </row>
    <row r="383" spans="1:13">
      <c r="A383" s="267">
        <v>375</v>
      </c>
      <c r="B383" s="276" t="s">
        <v>486</v>
      </c>
      <c r="C383" s="277">
        <v>53.55</v>
      </c>
      <c r="D383" s="278">
        <v>53.449999999999996</v>
      </c>
      <c r="E383" s="278">
        <v>52.849999999999994</v>
      </c>
      <c r="F383" s="278">
        <v>52.15</v>
      </c>
      <c r="G383" s="278">
        <v>51.55</v>
      </c>
      <c r="H383" s="278">
        <v>54.149999999999991</v>
      </c>
      <c r="I383" s="278">
        <v>54.75</v>
      </c>
      <c r="J383" s="278">
        <v>55.449999999999989</v>
      </c>
      <c r="K383" s="276">
        <v>54.05</v>
      </c>
      <c r="L383" s="276">
        <v>52.75</v>
      </c>
      <c r="M383" s="276">
        <v>14.766439999999999</v>
      </c>
    </row>
    <row r="384" spans="1:13">
      <c r="A384" s="267">
        <v>376</v>
      </c>
      <c r="B384" s="276" t="s">
        <v>166</v>
      </c>
      <c r="C384" s="277">
        <v>1276.3</v>
      </c>
      <c r="D384" s="278">
        <v>1259.4499999999998</v>
      </c>
      <c r="E384" s="278">
        <v>1230.2999999999997</v>
      </c>
      <c r="F384" s="278">
        <v>1184.3</v>
      </c>
      <c r="G384" s="278">
        <v>1155.1499999999999</v>
      </c>
      <c r="H384" s="278">
        <v>1305.4499999999996</v>
      </c>
      <c r="I384" s="278">
        <v>1334.5999999999997</v>
      </c>
      <c r="J384" s="278">
        <v>1380.5999999999995</v>
      </c>
      <c r="K384" s="276">
        <v>1288.5999999999999</v>
      </c>
      <c r="L384" s="276">
        <v>1213.45</v>
      </c>
      <c r="M384" s="276">
        <v>24.10341</v>
      </c>
    </row>
    <row r="385" spans="1:13">
      <c r="A385" s="267">
        <v>377</v>
      </c>
      <c r="B385" s="276" t="s">
        <v>278</v>
      </c>
      <c r="C385" s="277">
        <v>473.7</v>
      </c>
      <c r="D385" s="278">
        <v>473.63333333333338</v>
      </c>
      <c r="E385" s="278">
        <v>465.26666666666677</v>
      </c>
      <c r="F385" s="278">
        <v>456.83333333333337</v>
      </c>
      <c r="G385" s="278">
        <v>448.46666666666675</v>
      </c>
      <c r="H385" s="278">
        <v>482.06666666666678</v>
      </c>
      <c r="I385" s="278">
        <v>490.43333333333345</v>
      </c>
      <c r="J385" s="278">
        <v>498.86666666666679</v>
      </c>
      <c r="K385" s="276">
        <v>482</v>
      </c>
      <c r="L385" s="276">
        <v>465.2</v>
      </c>
      <c r="M385" s="276">
        <v>3.8429199999999999</v>
      </c>
    </row>
    <row r="386" spans="1:13">
      <c r="A386" s="267">
        <v>378</v>
      </c>
      <c r="B386" s="276" t="s">
        <v>496</v>
      </c>
      <c r="C386" s="277">
        <v>446.2</v>
      </c>
      <c r="D386" s="278">
        <v>447.88333333333338</v>
      </c>
      <c r="E386" s="278">
        <v>441.31666666666678</v>
      </c>
      <c r="F386" s="278">
        <v>436.43333333333339</v>
      </c>
      <c r="G386" s="278">
        <v>429.86666666666679</v>
      </c>
      <c r="H386" s="278">
        <v>452.76666666666677</v>
      </c>
      <c r="I386" s="278">
        <v>459.33333333333337</v>
      </c>
      <c r="J386" s="278">
        <v>464.21666666666675</v>
      </c>
      <c r="K386" s="276">
        <v>454.45</v>
      </c>
      <c r="L386" s="276">
        <v>443</v>
      </c>
      <c r="M386" s="276">
        <v>1.9743299999999999</v>
      </c>
    </row>
    <row r="387" spans="1:13">
      <c r="A387" s="267">
        <v>379</v>
      </c>
      <c r="B387" s="276" t="s">
        <v>498</v>
      </c>
      <c r="C387" s="277">
        <v>116.85</v>
      </c>
      <c r="D387" s="278">
        <v>116.23333333333333</v>
      </c>
      <c r="E387" s="278">
        <v>113.11666666666667</v>
      </c>
      <c r="F387" s="278">
        <v>109.38333333333334</v>
      </c>
      <c r="G387" s="278">
        <v>106.26666666666668</v>
      </c>
      <c r="H387" s="278">
        <v>119.96666666666667</v>
      </c>
      <c r="I387" s="278">
        <v>123.08333333333331</v>
      </c>
      <c r="J387" s="278">
        <v>126.81666666666666</v>
      </c>
      <c r="K387" s="276">
        <v>119.35</v>
      </c>
      <c r="L387" s="276">
        <v>112.5</v>
      </c>
      <c r="M387" s="276">
        <v>29.276610000000002</v>
      </c>
    </row>
    <row r="388" spans="1:13">
      <c r="A388" s="267">
        <v>380</v>
      </c>
      <c r="B388" s="276" t="s">
        <v>279</v>
      </c>
      <c r="C388" s="277">
        <v>453</v>
      </c>
      <c r="D388" s="278">
        <v>453.73333333333335</v>
      </c>
      <c r="E388" s="278">
        <v>449.4666666666667</v>
      </c>
      <c r="F388" s="278">
        <v>445.93333333333334</v>
      </c>
      <c r="G388" s="278">
        <v>441.66666666666669</v>
      </c>
      <c r="H388" s="278">
        <v>457.26666666666671</v>
      </c>
      <c r="I388" s="278">
        <v>461.53333333333336</v>
      </c>
      <c r="J388" s="278">
        <v>465.06666666666672</v>
      </c>
      <c r="K388" s="276">
        <v>458</v>
      </c>
      <c r="L388" s="276">
        <v>450.2</v>
      </c>
      <c r="M388" s="276">
        <v>0.92437000000000002</v>
      </c>
    </row>
    <row r="389" spans="1:13">
      <c r="A389" s="267">
        <v>381</v>
      </c>
      <c r="B389" s="276" t="s">
        <v>499</v>
      </c>
      <c r="C389" s="277">
        <v>266.89999999999998</v>
      </c>
      <c r="D389" s="278">
        <v>266.18333333333334</v>
      </c>
      <c r="E389" s="278">
        <v>262.76666666666665</v>
      </c>
      <c r="F389" s="278">
        <v>258.63333333333333</v>
      </c>
      <c r="G389" s="278">
        <v>255.21666666666664</v>
      </c>
      <c r="H389" s="278">
        <v>270.31666666666666</v>
      </c>
      <c r="I389" s="278">
        <v>273.73333333333329</v>
      </c>
      <c r="J389" s="278">
        <v>277.86666666666667</v>
      </c>
      <c r="K389" s="276">
        <v>269.60000000000002</v>
      </c>
      <c r="L389" s="276">
        <v>262.05</v>
      </c>
      <c r="M389" s="276">
        <v>16.88336</v>
      </c>
    </row>
    <row r="390" spans="1:13">
      <c r="A390" s="267">
        <v>382</v>
      </c>
      <c r="B390" s="276" t="s">
        <v>167</v>
      </c>
      <c r="C390" s="277">
        <v>862.3</v>
      </c>
      <c r="D390" s="278">
        <v>862.38333333333333</v>
      </c>
      <c r="E390" s="278">
        <v>854.76666666666665</v>
      </c>
      <c r="F390" s="278">
        <v>847.23333333333335</v>
      </c>
      <c r="G390" s="278">
        <v>839.61666666666667</v>
      </c>
      <c r="H390" s="278">
        <v>869.91666666666663</v>
      </c>
      <c r="I390" s="278">
        <v>877.53333333333319</v>
      </c>
      <c r="J390" s="278">
        <v>885.06666666666661</v>
      </c>
      <c r="K390" s="276">
        <v>870</v>
      </c>
      <c r="L390" s="276">
        <v>854.85</v>
      </c>
      <c r="M390" s="276">
        <v>4.1440000000000001</v>
      </c>
    </row>
    <row r="391" spans="1:13">
      <c r="A391" s="267">
        <v>383</v>
      </c>
      <c r="B391" s="276" t="s">
        <v>501</v>
      </c>
      <c r="C391" s="277">
        <v>1700.2</v>
      </c>
      <c r="D391" s="278">
        <v>1712.3999999999999</v>
      </c>
      <c r="E391" s="278">
        <v>1649.7999999999997</v>
      </c>
      <c r="F391" s="278">
        <v>1599.3999999999999</v>
      </c>
      <c r="G391" s="278">
        <v>1536.7999999999997</v>
      </c>
      <c r="H391" s="278">
        <v>1762.7999999999997</v>
      </c>
      <c r="I391" s="278">
        <v>1825.3999999999996</v>
      </c>
      <c r="J391" s="278">
        <v>1875.7999999999997</v>
      </c>
      <c r="K391" s="276">
        <v>1775</v>
      </c>
      <c r="L391" s="276">
        <v>1662</v>
      </c>
      <c r="M391" s="276">
        <v>1.0936699999999999</v>
      </c>
    </row>
    <row r="392" spans="1:13">
      <c r="A392" s="267">
        <v>384</v>
      </c>
      <c r="B392" s="276" t="s">
        <v>502</v>
      </c>
      <c r="C392" s="277">
        <v>307.2</v>
      </c>
      <c r="D392" s="278">
        <v>305.93333333333334</v>
      </c>
      <c r="E392" s="278">
        <v>302.7166666666667</v>
      </c>
      <c r="F392" s="278">
        <v>298.23333333333335</v>
      </c>
      <c r="G392" s="278">
        <v>295.01666666666671</v>
      </c>
      <c r="H392" s="278">
        <v>310.41666666666669</v>
      </c>
      <c r="I392" s="278">
        <v>313.63333333333327</v>
      </c>
      <c r="J392" s="278">
        <v>318.11666666666667</v>
      </c>
      <c r="K392" s="276">
        <v>309.14999999999998</v>
      </c>
      <c r="L392" s="276">
        <v>301.45</v>
      </c>
      <c r="M392" s="276">
        <v>9.2839200000000002</v>
      </c>
    </row>
    <row r="393" spans="1:13">
      <c r="A393" s="267">
        <v>385</v>
      </c>
      <c r="B393" s="276" t="s">
        <v>168</v>
      </c>
      <c r="C393" s="277">
        <v>212.65</v>
      </c>
      <c r="D393" s="278">
        <v>214.0333333333333</v>
      </c>
      <c r="E393" s="278">
        <v>210.06666666666661</v>
      </c>
      <c r="F393" s="278">
        <v>207.48333333333329</v>
      </c>
      <c r="G393" s="278">
        <v>203.51666666666659</v>
      </c>
      <c r="H393" s="278">
        <v>216.61666666666662</v>
      </c>
      <c r="I393" s="278">
        <v>220.58333333333331</v>
      </c>
      <c r="J393" s="278">
        <v>223.16666666666663</v>
      </c>
      <c r="K393" s="276">
        <v>218</v>
      </c>
      <c r="L393" s="276">
        <v>211.45</v>
      </c>
      <c r="M393" s="276">
        <v>114.72272</v>
      </c>
    </row>
    <row r="394" spans="1:13">
      <c r="A394" s="267">
        <v>386</v>
      </c>
      <c r="B394" s="276" t="s">
        <v>500</v>
      </c>
      <c r="C394" s="277">
        <v>46.5</v>
      </c>
      <c r="D394" s="278">
        <v>46.566666666666663</v>
      </c>
      <c r="E394" s="278">
        <v>46.183333333333323</v>
      </c>
      <c r="F394" s="278">
        <v>45.86666666666666</v>
      </c>
      <c r="G394" s="278">
        <v>45.48333333333332</v>
      </c>
      <c r="H394" s="278">
        <v>46.883333333333326</v>
      </c>
      <c r="I394" s="278">
        <v>47.266666666666666</v>
      </c>
      <c r="J394" s="278">
        <v>47.583333333333329</v>
      </c>
      <c r="K394" s="276">
        <v>46.95</v>
      </c>
      <c r="L394" s="276">
        <v>46.25</v>
      </c>
      <c r="M394" s="276">
        <v>15.76276</v>
      </c>
    </row>
    <row r="395" spans="1:13">
      <c r="A395" s="267">
        <v>387</v>
      </c>
      <c r="B395" s="276" t="s">
        <v>169</v>
      </c>
      <c r="C395" s="277">
        <v>115.55</v>
      </c>
      <c r="D395" s="278">
        <v>115.38333333333333</v>
      </c>
      <c r="E395" s="278">
        <v>113.76666666666665</v>
      </c>
      <c r="F395" s="278">
        <v>111.98333333333332</v>
      </c>
      <c r="G395" s="278">
        <v>110.36666666666665</v>
      </c>
      <c r="H395" s="278">
        <v>117.16666666666666</v>
      </c>
      <c r="I395" s="278">
        <v>118.78333333333333</v>
      </c>
      <c r="J395" s="278">
        <v>120.56666666666666</v>
      </c>
      <c r="K395" s="276">
        <v>117</v>
      </c>
      <c r="L395" s="276">
        <v>113.6</v>
      </c>
      <c r="M395" s="276">
        <v>61.165410000000001</v>
      </c>
    </row>
    <row r="396" spans="1:13">
      <c r="A396" s="267">
        <v>388</v>
      </c>
      <c r="B396" s="276" t="s">
        <v>503</v>
      </c>
      <c r="C396" s="277">
        <v>138.25</v>
      </c>
      <c r="D396" s="278">
        <v>137.56666666666666</v>
      </c>
      <c r="E396" s="278">
        <v>134.88333333333333</v>
      </c>
      <c r="F396" s="278">
        <v>131.51666666666665</v>
      </c>
      <c r="G396" s="278">
        <v>128.83333333333331</v>
      </c>
      <c r="H396" s="278">
        <v>140.93333333333334</v>
      </c>
      <c r="I396" s="278">
        <v>143.61666666666667</v>
      </c>
      <c r="J396" s="278">
        <v>146.98333333333335</v>
      </c>
      <c r="K396" s="276">
        <v>140.25</v>
      </c>
      <c r="L396" s="276">
        <v>134.19999999999999</v>
      </c>
      <c r="M396" s="276">
        <v>3.4209299999999998</v>
      </c>
    </row>
    <row r="397" spans="1:13">
      <c r="A397" s="267">
        <v>389</v>
      </c>
      <c r="B397" s="276" t="s">
        <v>504</v>
      </c>
      <c r="C397" s="277">
        <v>729.3</v>
      </c>
      <c r="D397" s="278">
        <v>734.76666666666654</v>
      </c>
      <c r="E397" s="278">
        <v>720.1333333333331</v>
      </c>
      <c r="F397" s="278">
        <v>710.96666666666658</v>
      </c>
      <c r="G397" s="278">
        <v>696.33333333333314</v>
      </c>
      <c r="H397" s="278">
        <v>743.93333333333305</v>
      </c>
      <c r="I397" s="278">
        <v>758.56666666666649</v>
      </c>
      <c r="J397" s="278">
        <v>767.73333333333301</v>
      </c>
      <c r="K397" s="276">
        <v>749.4</v>
      </c>
      <c r="L397" s="276">
        <v>725.6</v>
      </c>
      <c r="M397" s="276">
        <v>3.2050100000000001</v>
      </c>
    </row>
    <row r="398" spans="1:13">
      <c r="A398" s="267">
        <v>390</v>
      </c>
      <c r="B398" s="276" t="s">
        <v>170</v>
      </c>
      <c r="C398" s="277">
        <v>1950.7</v>
      </c>
      <c r="D398" s="278">
        <v>1948.9833333333333</v>
      </c>
      <c r="E398" s="278">
        <v>1927.9666666666667</v>
      </c>
      <c r="F398" s="278">
        <v>1905.2333333333333</v>
      </c>
      <c r="G398" s="278">
        <v>1884.2166666666667</v>
      </c>
      <c r="H398" s="278">
        <v>1971.7166666666667</v>
      </c>
      <c r="I398" s="278">
        <v>1992.7333333333336</v>
      </c>
      <c r="J398" s="278">
        <v>2015.4666666666667</v>
      </c>
      <c r="K398" s="276">
        <v>1970</v>
      </c>
      <c r="L398" s="276">
        <v>1926.25</v>
      </c>
      <c r="M398" s="276">
        <v>209.18664999999999</v>
      </c>
    </row>
    <row r="399" spans="1:13">
      <c r="A399" s="267">
        <v>391</v>
      </c>
      <c r="B399" s="276" t="s">
        <v>519</v>
      </c>
      <c r="C399" s="277">
        <v>10</v>
      </c>
      <c r="D399" s="278">
        <v>9.9833333333333343</v>
      </c>
      <c r="E399" s="278">
        <v>9.6166666666666689</v>
      </c>
      <c r="F399" s="278">
        <v>9.2333333333333343</v>
      </c>
      <c r="G399" s="278">
        <v>8.8666666666666689</v>
      </c>
      <c r="H399" s="278">
        <v>10.366666666666669</v>
      </c>
      <c r="I399" s="278">
        <v>10.733333333333336</v>
      </c>
      <c r="J399" s="278">
        <v>11.116666666666669</v>
      </c>
      <c r="K399" s="276">
        <v>10.35</v>
      </c>
      <c r="L399" s="276">
        <v>9.6</v>
      </c>
      <c r="M399" s="276">
        <v>34.181240000000003</v>
      </c>
    </row>
    <row r="400" spans="1:13">
      <c r="A400" s="267">
        <v>392</v>
      </c>
      <c r="B400" s="276" t="s">
        <v>508</v>
      </c>
      <c r="C400" s="277">
        <v>241.3</v>
      </c>
      <c r="D400" s="278">
        <v>239.18333333333331</v>
      </c>
      <c r="E400" s="278">
        <v>235.16666666666663</v>
      </c>
      <c r="F400" s="278">
        <v>229.03333333333333</v>
      </c>
      <c r="G400" s="278">
        <v>225.01666666666665</v>
      </c>
      <c r="H400" s="278">
        <v>245.31666666666661</v>
      </c>
      <c r="I400" s="278">
        <v>249.33333333333331</v>
      </c>
      <c r="J400" s="278">
        <v>255.46666666666658</v>
      </c>
      <c r="K400" s="276">
        <v>243.2</v>
      </c>
      <c r="L400" s="276">
        <v>233.05</v>
      </c>
      <c r="M400" s="276">
        <v>3.8395199999999998</v>
      </c>
    </row>
    <row r="401" spans="1:13">
      <c r="A401" s="267">
        <v>393</v>
      </c>
      <c r="B401" s="276" t="s">
        <v>495</v>
      </c>
      <c r="C401" s="277">
        <v>247.2</v>
      </c>
      <c r="D401" s="278">
        <v>247.36666666666667</v>
      </c>
      <c r="E401" s="278">
        <v>244.93333333333334</v>
      </c>
      <c r="F401" s="278">
        <v>242.66666666666666</v>
      </c>
      <c r="G401" s="278">
        <v>240.23333333333332</v>
      </c>
      <c r="H401" s="278">
        <v>249.63333333333335</v>
      </c>
      <c r="I401" s="278">
        <v>252.06666666666669</v>
      </c>
      <c r="J401" s="278">
        <v>254.33333333333337</v>
      </c>
      <c r="K401" s="276">
        <v>249.8</v>
      </c>
      <c r="L401" s="276">
        <v>245.1</v>
      </c>
      <c r="M401" s="276">
        <v>2.0402200000000001</v>
      </c>
    </row>
    <row r="402" spans="1:13">
      <c r="A402" s="267">
        <v>394</v>
      </c>
      <c r="B402" s="276" t="s">
        <v>512</v>
      </c>
      <c r="C402" s="277">
        <v>50.15</v>
      </c>
      <c r="D402" s="278">
        <v>50.083333333333336</v>
      </c>
      <c r="E402" s="278">
        <v>49.166666666666671</v>
      </c>
      <c r="F402" s="278">
        <v>48.183333333333337</v>
      </c>
      <c r="G402" s="278">
        <v>47.266666666666673</v>
      </c>
      <c r="H402" s="278">
        <v>51.06666666666667</v>
      </c>
      <c r="I402" s="278">
        <v>51.983333333333341</v>
      </c>
      <c r="J402" s="278">
        <v>52.966666666666669</v>
      </c>
      <c r="K402" s="276">
        <v>51</v>
      </c>
      <c r="L402" s="276">
        <v>49.1</v>
      </c>
      <c r="M402" s="276">
        <v>2.3947699999999998</v>
      </c>
    </row>
    <row r="403" spans="1:13">
      <c r="A403" s="267">
        <v>395</v>
      </c>
      <c r="B403" s="276" t="s">
        <v>171</v>
      </c>
      <c r="C403" s="277">
        <v>43.25</v>
      </c>
      <c r="D403" s="278">
        <v>42.75</v>
      </c>
      <c r="E403" s="278">
        <v>41.3</v>
      </c>
      <c r="F403" s="278">
        <v>39.349999999999994</v>
      </c>
      <c r="G403" s="278">
        <v>37.899999999999991</v>
      </c>
      <c r="H403" s="278">
        <v>44.7</v>
      </c>
      <c r="I403" s="278">
        <v>46.150000000000006</v>
      </c>
      <c r="J403" s="278">
        <v>48.100000000000009</v>
      </c>
      <c r="K403" s="276">
        <v>44.2</v>
      </c>
      <c r="L403" s="276">
        <v>40.799999999999997</v>
      </c>
      <c r="M403" s="276">
        <v>702.83695999999998</v>
      </c>
    </row>
    <row r="404" spans="1:13">
      <c r="A404" s="267">
        <v>396</v>
      </c>
      <c r="B404" s="276" t="s">
        <v>513</v>
      </c>
      <c r="C404" s="277">
        <v>8219.35</v>
      </c>
      <c r="D404" s="278">
        <v>8193.1166666666668</v>
      </c>
      <c r="E404" s="278">
        <v>8128.2333333333336</v>
      </c>
      <c r="F404" s="278">
        <v>8037.1166666666668</v>
      </c>
      <c r="G404" s="278">
        <v>7972.2333333333336</v>
      </c>
      <c r="H404" s="278">
        <v>8284.2333333333336</v>
      </c>
      <c r="I404" s="278">
        <v>8349.1166666666686</v>
      </c>
      <c r="J404" s="278">
        <v>8440.2333333333336</v>
      </c>
      <c r="K404" s="276">
        <v>8258</v>
      </c>
      <c r="L404" s="276">
        <v>8102</v>
      </c>
      <c r="M404" s="276">
        <v>0.14519000000000001</v>
      </c>
    </row>
    <row r="405" spans="1:13">
      <c r="A405" s="267">
        <v>397</v>
      </c>
      <c r="B405" s="276" t="s">
        <v>3523</v>
      </c>
      <c r="C405" s="277">
        <v>815.05</v>
      </c>
      <c r="D405" s="278">
        <v>814.18333333333339</v>
      </c>
      <c r="E405" s="278">
        <v>807.31666666666683</v>
      </c>
      <c r="F405" s="278">
        <v>799.58333333333348</v>
      </c>
      <c r="G405" s="278">
        <v>792.71666666666692</v>
      </c>
      <c r="H405" s="278">
        <v>821.91666666666674</v>
      </c>
      <c r="I405" s="278">
        <v>828.7833333333333</v>
      </c>
      <c r="J405" s="278">
        <v>836.51666666666665</v>
      </c>
      <c r="K405" s="276">
        <v>821.05</v>
      </c>
      <c r="L405" s="276">
        <v>806.45</v>
      </c>
      <c r="M405" s="276">
        <v>14.12782</v>
      </c>
    </row>
    <row r="406" spans="1:13">
      <c r="A406" s="267">
        <v>398</v>
      </c>
      <c r="B406" s="276" t="s">
        <v>280</v>
      </c>
      <c r="C406" s="277">
        <v>831.6</v>
      </c>
      <c r="D406" s="278">
        <v>838.66666666666663</v>
      </c>
      <c r="E406" s="278">
        <v>822.93333333333328</v>
      </c>
      <c r="F406" s="278">
        <v>814.26666666666665</v>
      </c>
      <c r="G406" s="278">
        <v>798.5333333333333</v>
      </c>
      <c r="H406" s="278">
        <v>847.33333333333326</v>
      </c>
      <c r="I406" s="278">
        <v>863.06666666666661</v>
      </c>
      <c r="J406" s="278">
        <v>871.73333333333323</v>
      </c>
      <c r="K406" s="276">
        <v>854.4</v>
      </c>
      <c r="L406" s="276">
        <v>830</v>
      </c>
      <c r="M406" s="276">
        <v>16.68966</v>
      </c>
    </row>
    <row r="407" spans="1:13">
      <c r="A407" s="267">
        <v>399</v>
      </c>
      <c r="B407" s="276" t="s">
        <v>172</v>
      </c>
      <c r="C407" s="277">
        <v>238.7</v>
      </c>
      <c r="D407" s="278">
        <v>240.98333333333335</v>
      </c>
      <c r="E407" s="278">
        <v>235.81666666666669</v>
      </c>
      <c r="F407" s="278">
        <v>232.93333333333334</v>
      </c>
      <c r="G407" s="278">
        <v>227.76666666666668</v>
      </c>
      <c r="H407" s="278">
        <v>243.8666666666667</v>
      </c>
      <c r="I407" s="278">
        <v>249.03333333333333</v>
      </c>
      <c r="J407" s="278">
        <v>251.91666666666671</v>
      </c>
      <c r="K407" s="276">
        <v>246.15</v>
      </c>
      <c r="L407" s="276">
        <v>238.1</v>
      </c>
      <c r="M407" s="276">
        <v>575.38324</v>
      </c>
    </row>
    <row r="408" spans="1:13">
      <c r="A408" s="267">
        <v>400</v>
      </c>
      <c r="B408" s="276" t="s">
        <v>514</v>
      </c>
      <c r="C408" s="277">
        <v>3974.45</v>
      </c>
      <c r="D408" s="278">
        <v>3947.4333333333329</v>
      </c>
      <c r="E408" s="278">
        <v>3904.8666666666659</v>
      </c>
      <c r="F408" s="278">
        <v>3835.2833333333328</v>
      </c>
      <c r="G408" s="278">
        <v>3792.7166666666658</v>
      </c>
      <c r="H408" s="278">
        <v>4017.016666666666</v>
      </c>
      <c r="I408" s="278">
        <v>4059.5833333333326</v>
      </c>
      <c r="J408" s="278">
        <v>4129.1666666666661</v>
      </c>
      <c r="K408" s="276">
        <v>3990</v>
      </c>
      <c r="L408" s="276">
        <v>3877.85</v>
      </c>
      <c r="M408" s="276">
        <v>2.946E-2</v>
      </c>
    </row>
    <row r="409" spans="1:13">
      <c r="A409" s="267">
        <v>401</v>
      </c>
      <c r="B409" s="276" t="s">
        <v>2402</v>
      </c>
      <c r="C409" s="277">
        <v>90.35</v>
      </c>
      <c r="D409" s="278">
        <v>91</v>
      </c>
      <c r="E409" s="278">
        <v>88.4</v>
      </c>
      <c r="F409" s="278">
        <v>86.45</v>
      </c>
      <c r="G409" s="278">
        <v>83.850000000000009</v>
      </c>
      <c r="H409" s="278">
        <v>92.95</v>
      </c>
      <c r="I409" s="278">
        <v>95.55</v>
      </c>
      <c r="J409" s="278">
        <v>97.5</v>
      </c>
      <c r="K409" s="276">
        <v>93.6</v>
      </c>
      <c r="L409" s="276">
        <v>89.05</v>
      </c>
      <c r="M409" s="276">
        <v>4.0711000000000004</v>
      </c>
    </row>
    <row r="410" spans="1:13">
      <c r="A410" s="267">
        <v>402</v>
      </c>
      <c r="B410" s="276" t="s">
        <v>2404</v>
      </c>
      <c r="C410" s="277">
        <v>52.55</v>
      </c>
      <c r="D410" s="278">
        <v>52.54999999999999</v>
      </c>
      <c r="E410" s="278">
        <v>51.949999999999982</v>
      </c>
      <c r="F410" s="278">
        <v>51.349999999999994</v>
      </c>
      <c r="G410" s="278">
        <v>50.749999999999986</v>
      </c>
      <c r="H410" s="278">
        <v>53.149999999999977</v>
      </c>
      <c r="I410" s="278">
        <v>53.749999999999986</v>
      </c>
      <c r="J410" s="278">
        <v>54.349999999999973</v>
      </c>
      <c r="K410" s="276">
        <v>53.15</v>
      </c>
      <c r="L410" s="276">
        <v>51.95</v>
      </c>
      <c r="M410" s="276">
        <v>11.71397</v>
      </c>
    </row>
    <row r="411" spans="1:13">
      <c r="A411" s="267">
        <v>403</v>
      </c>
      <c r="B411" s="276" t="s">
        <v>2412</v>
      </c>
      <c r="C411" s="277">
        <v>158.15</v>
      </c>
      <c r="D411" s="278">
        <v>159.21666666666667</v>
      </c>
      <c r="E411" s="278">
        <v>155.03333333333333</v>
      </c>
      <c r="F411" s="278">
        <v>151.91666666666666</v>
      </c>
      <c r="G411" s="278">
        <v>147.73333333333332</v>
      </c>
      <c r="H411" s="278">
        <v>162.33333333333334</v>
      </c>
      <c r="I411" s="278">
        <v>166.51666666666668</v>
      </c>
      <c r="J411" s="278">
        <v>169.63333333333335</v>
      </c>
      <c r="K411" s="276">
        <v>163.4</v>
      </c>
      <c r="L411" s="276">
        <v>156.1</v>
      </c>
      <c r="M411" s="276">
        <v>7.8836300000000001</v>
      </c>
    </row>
    <row r="412" spans="1:13">
      <c r="A412" s="267">
        <v>404</v>
      </c>
      <c r="B412" s="276" t="s">
        <v>516</v>
      </c>
      <c r="C412" s="277">
        <v>1339.05</v>
      </c>
      <c r="D412" s="278">
        <v>1341.3999999999999</v>
      </c>
      <c r="E412" s="278">
        <v>1319.9999999999998</v>
      </c>
      <c r="F412" s="278">
        <v>1300.9499999999998</v>
      </c>
      <c r="G412" s="278">
        <v>1279.5499999999997</v>
      </c>
      <c r="H412" s="278">
        <v>1360.4499999999998</v>
      </c>
      <c r="I412" s="278">
        <v>1381.85</v>
      </c>
      <c r="J412" s="278">
        <v>1400.8999999999999</v>
      </c>
      <c r="K412" s="276">
        <v>1362.8</v>
      </c>
      <c r="L412" s="276">
        <v>1322.35</v>
      </c>
      <c r="M412" s="276">
        <v>5.8290000000000002E-2</v>
      </c>
    </row>
    <row r="413" spans="1:13">
      <c r="A413" s="267">
        <v>405</v>
      </c>
      <c r="B413" s="276" t="s">
        <v>518</v>
      </c>
      <c r="C413" s="277">
        <v>183.05</v>
      </c>
      <c r="D413" s="278">
        <v>182.65</v>
      </c>
      <c r="E413" s="278">
        <v>180.3</v>
      </c>
      <c r="F413" s="278">
        <v>177.55</v>
      </c>
      <c r="G413" s="278">
        <v>175.20000000000002</v>
      </c>
      <c r="H413" s="278">
        <v>185.4</v>
      </c>
      <c r="I413" s="278">
        <v>187.74999999999997</v>
      </c>
      <c r="J413" s="278">
        <v>190.5</v>
      </c>
      <c r="K413" s="276">
        <v>185</v>
      </c>
      <c r="L413" s="276">
        <v>179.9</v>
      </c>
      <c r="M413" s="276">
        <v>1.1116900000000001</v>
      </c>
    </row>
    <row r="414" spans="1:13">
      <c r="A414" s="267">
        <v>406</v>
      </c>
      <c r="B414" s="276" t="s">
        <v>173</v>
      </c>
      <c r="C414" s="277">
        <v>24465.3</v>
      </c>
      <c r="D414" s="278">
        <v>24350.416666666668</v>
      </c>
      <c r="E414" s="278">
        <v>24101.883333333335</v>
      </c>
      <c r="F414" s="278">
        <v>23738.466666666667</v>
      </c>
      <c r="G414" s="278">
        <v>23489.933333333334</v>
      </c>
      <c r="H414" s="278">
        <v>24713.833333333336</v>
      </c>
      <c r="I414" s="278">
        <v>24962.366666666669</v>
      </c>
      <c r="J414" s="278">
        <v>25325.783333333336</v>
      </c>
      <c r="K414" s="276">
        <v>24598.95</v>
      </c>
      <c r="L414" s="276">
        <v>23987</v>
      </c>
      <c r="M414" s="276">
        <v>0.65832999999999997</v>
      </c>
    </row>
    <row r="415" spans="1:13">
      <c r="A415" s="267">
        <v>407</v>
      </c>
      <c r="B415" s="276" t="s">
        <v>520</v>
      </c>
      <c r="C415" s="277">
        <v>1064.25</v>
      </c>
      <c r="D415" s="278">
        <v>1057.3500000000001</v>
      </c>
      <c r="E415" s="278">
        <v>1016.7000000000003</v>
      </c>
      <c r="F415" s="278">
        <v>969.15000000000009</v>
      </c>
      <c r="G415" s="278">
        <v>928.50000000000023</v>
      </c>
      <c r="H415" s="278">
        <v>1104.9000000000003</v>
      </c>
      <c r="I415" s="278">
        <v>1145.5500000000004</v>
      </c>
      <c r="J415" s="278">
        <v>1193.1000000000004</v>
      </c>
      <c r="K415" s="276">
        <v>1098</v>
      </c>
      <c r="L415" s="276">
        <v>1009.8</v>
      </c>
      <c r="M415" s="276">
        <v>0.63492000000000004</v>
      </c>
    </row>
    <row r="416" spans="1:13">
      <c r="A416" s="267">
        <v>408</v>
      </c>
      <c r="B416" s="276" t="s">
        <v>174</v>
      </c>
      <c r="C416" s="277">
        <v>1398.9</v>
      </c>
      <c r="D416" s="278">
        <v>1407.7333333333333</v>
      </c>
      <c r="E416" s="278">
        <v>1383.1666666666667</v>
      </c>
      <c r="F416" s="278">
        <v>1367.4333333333334</v>
      </c>
      <c r="G416" s="278">
        <v>1342.8666666666668</v>
      </c>
      <c r="H416" s="278">
        <v>1423.4666666666667</v>
      </c>
      <c r="I416" s="278">
        <v>1448.0333333333333</v>
      </c>
      <c r="J416" s="278">
        <v>1463.7666666666667</v>
      </c>
      <c r="K416" s="276">
        <v>1432.3</v>
      </c>
      <c r="L416" s="276">
        <v>1392</v>
      </c>
      <c r="M416" s="276">
        <v>4.5137700000000001</v>
      </c>
    </row>
    <row r="417" spans="1:13">
      <c r="A417" s="267">
        <v>409</v>
      </c>
      <c r="B417" s="276" t="s">
        <v>515</v>
      </c>
      <c r="C417" s="277">
        <v>386</v>
      </c>
      <c r="D417" s="278">
        <v>385.34999999999997</v>
      </c>
      <c r="E417" s="278">
        <v>380.79999999999995</v>
      </c>
      <c r="F417" s="278">
        <v>375.59999999999997</v>
      </c>
      <c r="G417" s="278">
        <v>371.04999999999995</v>
      </c>
      <c r="H417" s="278">
        <v>390.54999999999995</v>
      </c>
      <c r="I417" s="278">
        <v>395.1</v>
      </c>
      <c r="J417" s="278">
        <v>400.29999999999995</v>
      </c>
      <c r="K417" s="276">
        <v>389.9</v>
      </c>
      <c r="L417" s="276">
        <v>380.15</v>
      </c>
      <c r="M417" s="276">
        <v>2.1905700000000001</v>
      </c>
    </row>
    <row r="418" spans="1:13">
      <c r="A418" s="267">
        <v>410</v>
      </c>
      <c r="B418" s="276" t="s">
        <v>510</v>
      </c>
      <c r="C418" s="277">
        <v>22.5</v>
      </c>
      <c r="D418" s="278">
        <v>22.599999999999998</v>
      </c>
      <c r="E418" s="278">
        <v>22.399999999999995</v>
      </c>
      <c r="F418" s="278">
        <v>22.299999999999997</v>
      </c>
      <c r="G418" s="278">
        <v>22.099999999999994</v>
      </c>
      <c r="H418" s="278">
        <v>22.699999999999996</v>
      </c>
      <c r="I418" s="278">
        <v>22.9</v>
      </c>
      <c r="J418" s="278">
        <v>22.999999999999996</v>
      </c>
      <c r="K418" s="276">
        <v>22.8</v>
      </c>
      <c r="L418" s="276">
        <v>22.5</v>
      </c>
      <c r="M418" s="276">
        <v>8.9481300000000008</v>
      </c>
    </row>
    <row r="419" spans="1:13">
      <c r="A419" s="267">
        <v>411</v>
      </c>
      <c r="B419" s="276" t="s">
        <v>511</v>
      </c>
      <c r="C419" s="277">
        <v>1561.6</v>
      </c>
      <c r="D419" s="278">
        <v>1558.8666666666668</v>
      </c>
      <c r="E419" s="278">
        <v>1547.7333333333336</v>
      </c>
      <c r="F419" s="278">
        <v>1533.8666666666668</v>
      </c>
      <c r="G419" s="278">
        <v>1522.7333333333336</v>
      </c>
      <c r="H419" s="278">
        <v>1572.7333333333336</v>
      </c>
      <c r="I419" s="278">
        <v>1583.8666666666668</v>
      </c>
      <c r="J419" s="278">
        <v>1597.7333333333336</v>
      </c>
      <c r="K419" s="276">
        <v>1570</v>
      </c>
      <c r="L419" s="276">
        <v>1545</v>
      </c>
      <c r="M419" s="276">
        <v>0.41582999999999998</v>
      </c>
    </row>
    <row r="420" spans="1:13">
      <c r="A420" s="267">
        <v>412</v>
      </c>
      <c r="B420" s="276" t="s">
        <v>521</v>
      </c>
      <c r="C420" s="277">
        <v>307.25</v>
      </c>
      <c r="D420" s="278">
        <v>309.58333333333331</v>
      </c>
      <c r="E420" s="278">
        <v>302.91666666666663</v>
      </c>
      <c r="F420" s="278">
        <v>298.58333333333331</v>
      </c>
      <c r="G420" s="278">
        <v>291.91666666666663</v>
      </c>
      <c r="H420" s="278">
        <v>313.91666666666663</v>
      </c>
      <c r="I420" s="278">
        <v>320.58333333333326</v>
      </c>
      <c r="J420" s="278">
        <v>324.91666666666663</v>
      </c>
      <c r="K420" s="276">
        <v>316.25</v>
      </c>
      <c r="L420" s="276">
        <v>305.25</v>
      </c>
      <c r="M420" s="276">
        <v>3.05009</v>
      </c>
    </row>
    <row r="421" spans="1:13">
      <c r="A421" s="267">
        <v>413</v>
      </c>
      <c r="B421" s="276" t="s">
        <v>522</v>
      </c>
      <c r="C421" s="277">
        <v>1002.5</v>
      </c>
      <c r="D421" s="278">
        <v>999.9</v>
      </c>
      <c r="E421" s="278">
        <v>990.8</v>
      </c>
      <c r="F421" s="278">
        <v>979.1</v>
      </c>
      <c r="G421" s="278">
        <v>970</v>
      </c>
      <c r="H421" s="278">
        <v>1011.5999999999999</v>
      </c>
      <c r="I421" s="278">
        <v>1020.7</v>
      </c>
      <c r="J421" s="278">
        <v>1032.3999999999999</v>
      </c>
      <c r="K421" s="276">
        <v>1009</v>
      </c>
      <c r="L421" s="276">
        <v>988.2</v>
      </c>
      <c r="M421" s="276">
        <v>0.18869</v>
      </c>
    </row>
    <row r="422" spans="1:13">
      <c r="A422" s="267">
        <v>414</v>
      </c>
      <c r="B422" s="276" t="s">
        <v>523</v>
      </c>
      <c r="C422" s="277">
        <v>338.65</v>
      </c>
      <c r="D422" s="278">
        <v>339.95</v>
      </c>
      <c r="E422" s="278">
        <v>333.7</v>
      </c>
      <c r="F422" s="278">
        <v>328.75</v>
      </c>
      <c r="G422" s="278">
        <v>322.5</v>
      </c>
      <c r="H422" s="278">
        <v>344.9</v>
      </c>
      <c r="I422" s="278">
        <v>351.15</v>
      </c>
      <c r="J422" s="278">
        <v>356.09999999999997</v>
      </c>
      <c r="K422" s="276">
        <v>346.2</v>
      </c>
      <c r="L422" s="276">
        <v>335</v>
      </c>
      <c r="M422" s="276">
        <v>3.2003200000000001</v>
      </c>
    </row>
    <row r="423" spans="1:13">
      <c r="A423" s="267">
        <v>415</v>
      </c>
      <c r="B423" s="276" t="s">
        <v>524</v>
      </c>
      <c r="C423" s="277">
        <v>7.3</v>
      </c>
      <c r="D423" s="278">
        <v>7.1833333333333327</v>
      </c>
      <c r="E423" s="278">
        <v>6.966666666666665</v>
      </c>
      <c r="F423" s="278">
        <v>6.633333333333332</v>
      </c>
      <c r="G423" s="278">
        <v>6.4166666666666643</v>
      </c>
      <c r="H423" s="278">
        <v>7.5166666666666657</v>
      </c>
      <c r="I423" s="278">
        <v>7.7333333333333325</v>
      </c>
      <c r="J423" s="278">
        <v>8.0666666666666664</v>
      </c>
      <c r="K423" s="276">
        <v>7.4</v>
      </c>
      <c r="L423" s="276">
        <v>6.85</v>
      </c>
      <c r="M423" s="276">
        <v>322.22448000000003</v>
      </c>
    </row>
    <row r="424" spans="1:13">
      <c r="A424" s="267">
        <v>416</v>
      </c>
      <c r="B424" s="276" t="s">
        <v>2516</v>
      </c>
      <c r="C424" s="277">
        <v>741.2</v>
      </c>
      <c r="D424" s="278">
        <v>759.13333333333333</v>
      </c>
      <c r="E424" s="278">
        <v>718.26666666666665</v>
      </c>
      <c r="F424" s="278">
        <v>695.33333333333337</v>
      </c>
      <c r="G424" s="278">
        <v>654.4666666666667</v>
      </c>
      <c r="H424" s="278">
        <v>782.06666666666661</v>
      </c>
      <c r="I424" s="278">
        <v>822.93333333333317</v>
      </c>
      <c r="J424" s="278">
        <v>845.86666666666656</v>
      </c>
      <c r="K424" s="276">
        <v>800</v>
      </c>
      <c r="L424" s="276">
        <v>736.2</v>
      </c>
      <c r="M424" s="276">
        <v>0.40127000000000002</v>
      </c>
    </row>
    <row r="425" spans="1:13">
      <c r="A425" s="267">
        <v>417</v>
      </c>
      <c r="B425" s="276" t="s">
        <v>527</v>
      </c>
      <c r="C425" s="285">
        <v>173.8</v>
      </c>
      <c r="D425" s="286">
        <v>172.18333333333331</v>
      </c>
      <c r="E425" s="286">
        <v>167.51666666666662</v>
      </c>
      <c r="F425" s="286">
        <v>161.23333333333332</v>
      </c>
      <c r="G425" s="286">
        <v>156.56666666666663</v>
      </c>
      <c r="H425" s="286">
        <v>178.46666666666661</v>
      </c>
      <c r="I425" s="286">
        <v>183.1333333333333</v>
      </c>
      <c r="J425" s="286">
        <v>189.4166666666666</v>
      </c>
      <c r="K425" s="287">
        <v>176.85</v>
      </c>
      <c r="L425" s="287">
        <v>165.9</v>
      </c>
      <c r="M425" s="287">
        <v>17.860859999999999</v>
      </c>
    </row>
    <row r="426" spans="1:13">
      <c r="A426" s="267">
        <v>418</v>
      </c>
      <c r="B426" s="276" t="s">
        <v>2525</v>
      </c>
      <c r="C426" s="276">
        <v>70.650000000000006</v>
      </c>
      <c r="D426" s="278">
        <v>70.61666666666666</v>
      </c>
      <c r="E426" s="278">
        <v>66.383333333333326</v>
      </c>
      <c r="F426" s="278">
        <v>62.11666666666666</v>
      </c>
      <c r="G426" s="278">
        <v>57.883333333333326</v>
      </c>
      <c r="H426" s="278">
        <v>74.883333333333326</v>
      </c>
      <c r="I426" s="278">
        <v>79.116666666666646</v>
      </c>
      <c r="J426" s="278">
        <v>83.383333333333326</v>
      </c>
      <c r="K426" s="276">
        <v>74.849999999999994</v>
      </c>
      <c r="L426" s="276">
        <v>66.349999999999994</v>
      </c>
      <c r="M426" s="276">
        <v>158.75873000000001</v>
      </c>
    </row>
    <row r="427" spans="1:13">
      <c r="A427" s="267">
        <v>419</v>
      </c>
      <c r="B427" s="276" t="s">
        <v>175</v>
      </c>
      <c r="C427" s="276">
        <v>5159.05</v>
      </c>
      <c r="D427" s="278">
        <v>5136.1166666666659</v>
      </c>
      <c r="E427" s="278">
        <v>5097.2333333333318</v>
      </c>
      <c r="F427" s="278">
        <v>5035.4166666666661</v>
      </c>
      <c r="G427" s="278">
        <v>4996.5333333333319</v>
      </c>
      <c r="H427" s="278">
        <v>5197.9333333333316</v>
      </c>
      <c r="I427" s="278">
        <v>5236.8166666666648</v>
      </c>
      <c r="J427" s="278">
        <v>5298.6333333333314</v>
      </c>
      <c r="K427" s="276">
        <v>5175</v>
      </c>
      <c r="L427" s="276">
        <v>5074.3</v>
      </c>
      <c r="M427" s="276">
        <v>1.3590800000000001</v>
      </c>
    </row>
    <row r="428" spans="1:13">
      <c r="A428" s="267">
        <v>420</v>
      </c>
      <c r="B428" s="276" t="s">
        <v>176</v>
      </c>
      <c r="C428" s="276">
        <v>974.65</v>
      </c>
      <c r="D428" s="278">
        <v>965.0333333333333</v>
      </c>
      <c r="E428" s="278">
        <v>950.51666666666665</v>
      </c>
      <c r="F428" s="278">
        <v>926.38333333333333</v>
      </c>
      <c r="G428" s="278">
        <v>911.86666666666667</v>
      </c>
      <c r="H428" s="278">
        <v>989.16666666666663</v>
      </c>
      <c r="I428" s="278">
        <v>1003.6833333333333</v>
      </c>
      <c r="J428" s="278">
        <v>1027.8166666666666</v>
      </c>
      <c r="K428" s="276">
        <v>979.55</v>
      </c>
      <c r="L428" s="276">
        <v>940.9</v>
      </c>
      <c r="M428" s="276">
        <v>66.345889999999997</v>
      </c>
    </row>
    <row r="429" spans="1:13">
      <c r="A429" s="267">
        <v>421</v>
      </c>
      <c r="B429" s="276" t="s">
        <v>177</v>
      </c>
      <c r="C429" s="276">
        <v>697.15</v>
      </c>
      <c r="D429" s="278">
        <v>700.68333333333339</v>
      </c>
      <c r="E429" s="278">
        <v>686.46666666666681</v>
      </c>
      <c r="F429" s="278">
        <v>675.78333333333342</v>
      </c>
      <c r="G429" s="278">
        <v>661.56666666666683</v>
      </c>
      <c r="H429" s="278">
        <v>711.36666666666679</v>
      </c>
      <c r="I429" s="278">
        <v>725.58333333333348</v>
      </c>
      <c r="J429" s="278">
        <v>736.26666666666677</v>
      </c>
      <c r="K429" s="276">
        <v>714.9</v>
      </c>
      <c r="L429" s="276">
        <v>690</v>
      </c>
      <c r="M429" s="276">
        <v>10.608219999999999</v>
      </c>
    </row>
    <row r="430" spans="1:13">
      <c r="A430" s="267">
        <v>422</v>
      </c>
      <c r="B430" s="276" t="s">
        <v>525</v>
      </c>
      <c r="C430" s="276">
        <v>88.95</v>
      </c>
      <c r="D430" s="278">
        <v>88.516666666666666</v>
      </c>
      <c r="E430" s="278">
        <v>86.183333333333337</v>
      </c>
      <c r="F430" s="278">
        <v>83.416666666666671</v>
      </c>
      <c r="G430" s="278">
        <v>81.083333333333343</v>
      </c>
      <c r="H430" s="278">
        <v>91.283333333333331</v>
      </c>
      <c r="I430" s="278">
        <v>93.616666666666674</v>
      </c>
      <c r="J430" s="278">
        <v>96.383333333333326</v>
      </c>
      <c r="K430" s="276">
        <v>90.85</v>
      </c>
      <c r="L430" s="276">
        <v>85.75</v>
      </c>
      <c r="M430" s="276">
        <v>5.2633599999999996</v>
      </c>
    </row>
    <row r="431" spans="1:13">
      <c r="A431" s="267">
        <v>423</v>
      </c>
      <c r="B431" s="276" t="s">
        <v>526</v>
      </c>
      <c r="C431" s="276">
        <v>450.2</v>
      </c>
      <c r="D431" s="278">
        <v>452.56666666666666</v>
      </c>
      <c r="E431" s="278">
        <v>445.63333333333333</v>
      </c>
      <c r="F431" s="278">
        <v>441.06666666666666</v>
      </c>
      <c r="G431" s="278">
        <v>434.13333333333333</v>
      </c>
      <c r="H431" s="278">
        <v>457.13333333333333</v>
      </c>
      <c r="I431" s="278">
        <v>464.06666666666661</v>
      </c>
      <c r="J431" s="278">
        <v>468.63333333333333</v>
      </c>
      <c r="K431" s="276">
        <v>459.5</v>
      </c>
      <c r="L431" s="276">
        <v>448</v>
      </c>
      <c r="M431" s="276">
        <v>1.28437</v>
      </c>
    </row>
    <row r="432" spans="1:13">
      <c r="A432" s="267">
        <v>425</v>
      </c>
      <c r="B432" s="276" t="s">
        <v>3387</v>
      </c>
      <c r="C432" s="276">
        <v>281.45</v>
      </c>
      <c r="D432" s="278">
        <v>281.65000000000003</v>
      </c>
      <c r="E432" s="278">
        <v>278.30000000000007</v>
      </c>
      <c r="F432" s="278">
        <v>275.15000000000003</v>
      </c>
      <c r="G432" s="278">
        <v>271.80000000000007</v>
      </c>
      <c r="H432" s="278">
        <v>284.80000000000007</v>
      </c>
      <c r="I432" s="278">
        <v>288.15000000000009</v>
      </c>
      <c r="J432" s="278">
        <v>291.30000000000007</v>
      </c>
      <c r="K432" s="276">
        <v>285</v>
      </c>
      <c r="L432" s="276">
        <v>278.5</v>
      </c>
      <c r="M432" s="276">
        <v>2.34741</v>
      </c>
    </row>
    <row r="433" spans="1:13">
      <c r="A433" s="267">
        <v>426</v>
      </c>
      <c r="B433" s="276" t="s">
        <v>529</v>
      </c>
      <c r="C433" s="276">
        <v>1769.05</v>
      </c>
      <c r="D433" s="278">
        <v>1760.0333333333335</v>
      </c>
      <c r="E433" s="278">
        <v>1730.0666666666671</v>
      </c>
      <c r="F433" s="278">
        <v>1691.0833333333335</v>
      </c>
      <c r="G433" s="278">
        <v>1661.116666666667</v>
      </c>
      <c r="H433" s="278">
        <v>1799.0166666666671</v>
      </c>
      <c r="I433" s="278">
        <v>1828.9833333333338</v>
      </c>
      <c r="J433" s="278">
        <v>1867.9666666666672</v>
      </c>
      <c r="K433" s="276">
        <v>1790</v>
      </c>
      <c r="L433" s="276">
        <v>1721.05</v>
      </c>
      <c r="M433" s="276">
        <v>1.17618</v>
      </c>
    </row>
    <row r="434" spans="1:13">
      <c r="A434" s="267">
        <v>427</v>
      </c>
      <c r="B434" s="276" t="s">
        <v>530</v>
      </c>
      <c r="C434" s="276">
        <v>499.55</v>
      </c>
      <c r="D434" s="278">
        <v>504.51666666666665</v>
      </c>
      <c r="E434" s="278">
        <v>486.33333333333326</v>
      </c>
      <c r="F434" s="278">
        <v>473.11666666666662</v>
      </c>
      <c r="G434" s="278">
        <v>454.93333333333322</v>
      </c>
      <c r="H434" s="278">
        <v>517.73333333333335</v>
      </c>
      <c r="I434" s="278">
        <v>535.91666666666674</v>
      </c>
      <c r="J434" s="278">
        <v>549.13333333333333</v>
      </c>
      <c r="K434" s="276">
        <v>522.70000000000005</v>
      </c>
      <c r="L434" s="276">
        <v>491.3</v>
      </c>
      <c r="M434" s="276">
        <v>1.91205</v>
      </c>
    </row>
    <row r="435" spans="1:13">
      <c r="A435" s="267">
        <v>428</v>
      </c>
      <c r="B435" s="276" t="s">
        <v>178</v>
      </c>
      <c r="C435" s="276">
        <v>512.85</v>
      </c>
      <c r="D435" s="278">
        <v>510.08333333333331</v>
      </c>
      <c r="E435" s="278">
        <v>503.76666666666665</v>
      </c>
      <c r="F435" s="278">
        <v>494.68333333333334</v>
      </c>
      <c r="G435" s="278">
        <v>488.36666666666667</v>
      </c>
      <c r="H435" s="278">
        <v>519.16666666666663</v>
      </c>
      <c r="I435" s="278">
        <v>525.48333333333335</v>
      </c>
      <c r="J435" s="278">
        <v>534.56666666666661</v>
      </c>
      <c r="K435" s="276">
        <v>516.4</v>
      </c>
      <c r="L435" s="276">
        <v>501</v>
      </c>
      <c r="M435" s="276">
        <v>89.315119999999993</v>
      </c>
    </row>
    <row r="436" spans="1:13">
      <c r="A436" s="267">
        <v>429</v>
      </c>
      <c r="B436" s="276" t="s">
        <v>531</v>
      </c>
      <c r="C436" s="276">
        <v>285.75</v>
      </c>
      <c r="D436" s="278">
        <v>282.93333333333334</v>
      </c>
      <c r="E436" s="278">
        <v>271.9666666666667</v>
      </c>
      <c r="F436" s="278">
        <v>258.18333333333334</v>
      </c>
      <c r="G436" s="278">
        <v>247.2166666666667</v>
      </c>
      <c r="H436" s="278">
        <v>296.7166666666667</v>
      </c>
      <c r="I436" s="278">
        <v>307.68333333333328</v>
      </c>
      <c r="J436" s="278">
        <v>321.4666666666667</v>
      </c>
      <c r="K436" s="276">
        <v>293.89999999999998</v>
      </c>
      <c r="L436" s="276">
        <v>269.14999999999998</v>
      </c>
      <c r="M436" s="276">
        <v>19.046610000000001</v>
      </c>
    </row>
    <row r="437" spans="1:13">
      <c r="A437" s="267">
        <v>430</v>
      </c>
      <c r="B437" s="276" t="s">
        <v>179</v>
      </c>
      <c r="C437" s="276">
        <v>429.3</v>
      </c>
      <c r="D437" s="278">
        <v>431.9666666666667</v>
      </c>
      <c r="E437" s="278">
        <v>423.93333333333339</v>
      </c>
      <c r="F437" s="278">
        <v>418.56666666666672</v>
      </c>
      <c r="G437" s="278">
        <v>410.53333333333342</v>
      </c>
      <c r="H437" s="278">
        <v>437.33333333333337</v>
      </c>
      <c r="I437" s="278">
        <v>445.36666666666667</v>
      </c>
      <c r="J437" s="278">
        <v>450.73333333333335</v>
      </c>
      <c r="K437" s="276">
        <v>440</v>
      </c>
      <c r="L437" s="276">
        <v>426.6</v>
      </c>
      <c r="M437" s="276">
        <v>25.879370000000002</v>
      </c>
    </row>
    <row r="438" spans="1:13">
      <c r="A438" s="267">
        <v>431</v>
      </c>
      <c r="B438" s="276" t="s">
        <v>532</v>
      </c>
      <c r="C438" s="276">
        <v>194.65</v>
      </c>
      <c r="D438" s="278">
        <v>195.26666666666665</v>
      </c>
      <c r="E438" s="278">
        <v>191.5333333333333</v>
      </c>
      <c r="F438" s="278">
        <v>188.41666666666666</v>
      </c>
      <c r="G438" s="278">
        <v>184.68333333333331</v>
      </c>
      <c r="H438" s="278">
        <v>198.3833333333333</v>
      </c>
      <c r="I438" s="278">
        <v>202.11666666666665</v>
      </c>
      <c r="J438" s="278">
        <v>205.23333333333329</v>
      </c>
      <c r="K438" s="276">
        <v>199</v>
      </c>
      <c r="L438" s="276">
        <v>192.15</v>
      </c>
      <c r="M438" s="276">
        <v>1.4138900000000001</v>
      </c>
    </row>
    <row r="439" spans="1:13">
      <c r="A439" s="267">
        <v>432</v>
      </c>
      <c r="B439" s="276" t="s">
        <v>533</v>
      </c>
      <c r="C439" s="276">
        <v>1693.45</v>
      </c>
      <c r="D439" s="278">
        <v>1682.8</v>
      </c>
      <c r="E439" s="278">
        <v>1665.6499999999999</v>
      </c>
      <c r="F439" s="278">
        <v>1637.85</v>
      </c>
      <c r="G439" s="278">
        <v>1620.6999999999998</v>
      </c>
      <c r="H439" s="278">
        <v>1710.6</v>
      </c>
      <c r="I439" s="278">
        <v>1727.75</v>
      </c>
      <c r="J439" s="278">
        <v>1755.55</v>
      </c>
      <c r="K439" s="276">
        <v>1699.95</v>
      </c>
      <c r="L439" s="276">
        <v>1655</v>
      </c>
      <c r="M439" s="276">
        <v>1.7719499999999999</v>
      </c>
    </row>
    <row r="440" spans="1:13">
      <c r="A440" s="267">
        <v>433</v>
      </c>
      <c r="B440" s="276" t="s">
        <v>534</v>
      </c>
      <c r="C440" s="276">
        <v>3.45</v>
      </c>
      <c r="D440" s="278">
        <v>3.4166666666666665</v>
      </c>
      <c r="E440" s="278">
        <v>3.333333333333333</v>
      </c>
      <c r="F440" s="278">
        <v>3.2166666666666663</v>
      </c>
      <c r="G440" s="278">
        <v>3.1333333333333329</v>
      </c>
      <c r="H440" s="278">
        <v>3.5333333333333332</v>
      </c>
      <c r="I440" s="278">
        <v>3.6166666666666663</v>
      </c>
      <c r="J440" s="278">
        <v>3.7333333333333334</v>
      </c>
      <c r="K440" s="276">
        <v>3.5</v>
      </c>
      <c r="L440" s="276">
        <v>3.3</v>
      </c>
      <c r="M440" s="276">
        <v>115.54754</v>
      </c>
    </row>
    <row r="441" spans="1:13">
      <c r="A441" s="267">
        <v>434</v>
      </c>
      <c r="B441" s="276" t="s">
        <v>535</v>
      </c>
      <c r="C441" s="276">
        <v>133.6</v>
      </c>
      <c r="D441" s="278">
        <v>133.48333333333335</v>
      </c>
      <c r="E441" s="278">
        <v>131.9666666666667</v>
      </c>
      <c r="F441" s="278">
        <v>130.33333333333334</v>
      </c>
      <c r="G441" s="278">
        <v>128.81666666666669</v>
      </c>
      <c r="H441" s="278">
        <v>135.1166666666667</v>
      </c>
      <c r="I441" s="278">
        <v>136.63333333333335</v>
      </c>
      <c r="J441" s="278">
        <v>138.26666666666671</v>
      </c>
      <c r="K441" s="276">
        <v>135</v>
      </c>
      <c r="L441" s="276">
        <v>131.85</v>
      </c>
      <c r="M441" s="276">
        <v>1.4286300000000001</v>
      </c>
    </row>
    <row r="442" spans="1:13">
      <c r="A442" s="267">
        <v>435</v>
      </c>
      <c r="B442" s="276" t="s">
        <v>2593</v>
      </c>
      <c r="C442" s="276">
        <v>224.4</v>
      </c>
      <c r="D442" s="278">
        <v>223.26666666666665</v>
      </c>
      <c r="E442" s="278">
        <v>219.18333333333331</v>
      </c>
      <c r="F442" s="278">
        <v>213.96666666666667</v>
      </c>
      <c r="G442" s="278">
        <v>209.88333333333333</v>
      </c>
      <c r="H442" s="278">
        <v>228.48333333333329</v>
      </c>
      <c r="I442" s="278">
        <v>232.56666666666666</v>
      </c>
      <c r="J442" s="278">
        <v>237.78333333333327</v>
      </c>
      <c r="K442" s="276">
        <v>227.35</v>
      </c>
      <c r="L442" s="276">
        <v>218.05</v>
      </c>
      <c r="M442" s="276">
        <v>2.8250899999999999</v>
      </c>
    </row>
    <row r="443" spans="1:13">
      <c r="A443" s="267">
        <v>436</v>
      </c>
      <c r="B443" s="276" t="s">
        <v>536</v>
      </c>
      <c r="C443" s="276">
        <v>834.15</v>
      </c>
      <c r="D443" s="278">
        <v>837.5</v>
      </c>
      <c r="E443" s="278">
        <v>828.2</v>
      </c>
      <c r="F443" s="278">
        <v>822.25</v>
      </c>
      <c r="G443" s="278">
        <v>812.95</v>
      </c>
      <c r="H443" s="278">
        <v>843.45</v>
      </c>
      <c r="I443" s="278">
        <v>852.75</v>
      </c>
      <c r="J443" s="278">
        <v>858.7</v>
      </c>
      <c r="K443" s="276">
        <v>846.8</v>
      </c>
      <c r="L443" s="276">
        <v>831.55</v>
      </c>
      <c r="M443" s="276">
        <v>0.38690000000000002</v>
      </c>
    </row>
    <row r="444" spans="1:13">
      <c r="A444" s="267">
        <v>437</v>
      </c>
      <c r="B444" s="276" t="s">
        <v>282</v>
      </c>
      <c r="C444" s="276">
        <v>563.29999999999995</v>
      </c>
      <c r="D444" s="278">
        <v>561.18333333333328</v>
      </c>
      <c r="E444" s="278">
        <v>544.21666666666658</v>
      </c>
      <c r="F444" s="278">
        <v>525.13333333333333</v>
      </c>
      <c r="G444" s="278">
        <v>508.16666666666663</v>
      </c>
      <c r="H444" s="278">
        <v>580.26666666666654</v>
      </c>
      <c r="I444" s="278">
        <v>597.23333333333323</v>
      </c>
      <c r="J444" s="278">
        <v>616.31666666666649</v>
      </c>
      <c r="K444" s="276">
        <v>578.15</v>
      </c>
      <c r="L444" s="276">
        <v>542.1</v>
      </c>
      <c r="M444" s="276">
        <v>8.9077500000000001</v>
      </c>
    </row>
    <row r="445" spans="1:13">
      <c r="A445" s="267">
        <v>438</v>
      </c>
      <c r="B445" s="276" t="s">
        <v>542</v>
      </c>
      <c r="C445" s="276">
        <v>40</v>
      </c>
      <c r="D445" s="278">
        <v>40.183333333333337</v>
      </c>
      <c r="E445" s="278">
        <v>39.666666666666671</v>
      </c>
      <c r="F445" s="278">
        <v>39.333333333333336</v>
      </c>
      <c r="G445" s="278">
        <v>38.81666666666667</v>
      </c>
      <c r="H445" s="278">
        <v>40.516666666666673</v>
      </c>
      <c r="I445" s="278">
        <v>41.033333333333339</v>
      </c>
      <c r="J445" s="278">
        <v>41.366666666666674</v>
      </c>
      <c r="K445" s="276">
        <v>40.700000000000003</v>
      </c>
      <c r="L445" s="276">
        <v>39.85</v>
      </c>
      <c r="M445" s="276">
        <v>4.5026200000000003</v>
      </c>
    </row>
    <row r="446" spans="1:13">
      <c r="A446" s="267">
        <v>439</v>
      </c>
      <c r="B446" s="276" t="s">
        <v>2608</v>
      </c>
      <c r="C446" s="276">
        <v>11335.25</v>
      </c>
      <c r="D446" s="278">
        <v>11365.433333333334</v>
      </c>
      <c r="E446" s="278">
        <v>11130.866666666669</v>
      </c>
      <c r="F446" s="278">
        <v>10926.483333333334</v>
      </c>
      <c r="G446" s="278">
        <v>10691.916666666668</v>
      </c>
      <c r="H446" s="278">
        <v>11569.816666666669</v>
      </c>
      <c r="I446" s="278">
        <v>11804.383333333335</v>
      </c>
      <c r="J446" s="278">
        <v>12008.76666666667</v>
      </c>
      <c r="K446" s="276">
        <v>11600</v>
      </c>
      <c r="L446" s="276">
        <v>11161.05</v>
      </c>
      <c r="M446" s="276">
        <v>9.8799999999999999E-3</v>
      </c>
    </row>
    <row r="447" spans="1:13">
      <c r="A447" s="267">
        <v>440</v>
      </c>
      <c r="B447" s="276" t="s">
        <v>2613</v>
      </c>
      <c r="C447" s="276">
        <v>1006.95</v>
      </c>
      <c r="D447" s="278">
        <v>1013.3166666666666</v>
      </c>
      <c r="E447" s="278">
        <v>982.63333333333321</v>
      </c>
      <c r="F447" s="278">
        <v>958.31666666666661</v>
      </c>
      <c r="G447" s="278">
        <v>927.63333333333321</v>
      </c>
      <c r="H447" s="278">
        <v>1037.6333333333332</v>
      </c>
      <c r="I447" s="278">
        <v>1068.3166666666666</v>
      </c>
      <c r="J447" s="278">
        <v>1092.6333333333332</v>
      </c>
      <c r="K447" s="276">
        <v>1044</v>
      </c>
      <c r="L447" s="276">
        <v>989</v>
      </c>
      <c r="M447" s="276">
        <v>1.9974499999999999</v>
      </c>
    </row>
    <row r="448" spans="1:13">
      <c r="A448" s="267">
        <v>441</v>
      </c>
      <c r="B448" s="276" t="s">
        <v>3464</v>
      </c>
      <c r="C448" s="276">
        <v>521.65</v>
      </c>
      <c r="D448" s="278">
        <v>525.18333333333328</v>
      </c>
      <c r="E448" s="278">
        <v>515.46666666666658</v>
      </c>
      <c r="F448" s="278">
        <v>509.2833333333333</v>
      </c>
      <c r="G448" s="278">
        <v>499.56666666666661</v>
      </c>
      <c r="H448" s="278">
        <v>531.36666666666656</v>
      </c>
      <c r="I448" s="278">
        <v>541.08333333333326</v>
      </c>
      <c r="J448" s="278">
        <v>547.26666666666654</v>
      </c>
      <c r="K448" s="276">
        <v>534.9</v>
      </c>
      <c r="L448" s="276">
        <v>519</v>
      </c>
      <c r="M448" s="276">
        <v>53.146360000000001</v>
      </c>
    </row>
    <row r="449" spans="1:13">
      <c r="A449" s="267">
        <v>442</v>
      </c>
      <c r="B449" s="276" t="s">
        <v>182</v>
      </c>
      <c r="C449" s="276">
        <v>1560.85</v>
      </c>
      <c r="D449" s="278">
        <v>1566.1666666666667</v>
      </c>
      <c r="E449" s="278">
        <v>1527.3333333333335</v>
      </c>
      <c r="F449" s="278">
        <v>1493.8166666666668</v>
      </c>
      <c r="G449" s="278">
        <v>1454.9833333333336</v>
      </c>
      <c r="H449" s="278">
        <v>1599.6833333333334</v>
      </c>
      <c r="I449" s="278">
        <v>1638.5166666666669</v>
      </c>
      <c r="J449" s="278">
        <v>1672.0333333333333</v>
      </c>
      <c r="K449" s="276">
        <v>1605</v>
      </c>
      <c r="L449" s="276">
        <v>1532.65</v>
      </c>
      <c r="M449" s="276">
        <v>8.10609</v>
      </c>
    </row>
    <row r="450" spans="1:13">
      <c r="A450" s="267">
        <v>443</v>
      </c>
      <c r="B450" s="276" t="s">
        <v>543</v>
      </c>
      <c r="C450" s="276">
        <v>938.6</v>
      </c>
      <c r="D450" s="278">
        <v>931.29999999999984</v>
      </c>
      <c r="E450" s="278">
        <v>912.59999999999968</v>
      </c>
      <c r="F450" s="278">
        <v>886.5999999999998</v>
      </c>
      <c r="G450" s="278">
        <v>867.89999999999964</v>
      </c>
      <c r="H450" s="278">
        <v>957.29999999999973</v>
      </c>
      <c r="I450" s="278">
        <v>975.99999999999977</v>
      </c>
      <c r="J450" s="278">
        <v>1001.9999999999998</v>
      </c>
      <c r="K450" s="276">
        <v>950</v>
      </c>
      <c r="L450" s="276">
        <v>905.3</v>
      </c>
      <c r="M450" s="276">
        <v>0.36708000000000002</v>
      </c>
    </row>
    <row r="451" spans="1:13">
      <c r="A451" s="267">
        <v>444</v>
      </c>
      <c r="B451" s="276" t="s">
        <v>183</v>
      </c>
      <c r="C451" s="276">
        <v>170.7</v>
      </c>
      <c r="D451" s="278">
        <v>170.05</v>
      </c>
      <c r="E451" s="278">
        <v>166.20000000000002</v>
      </c>
      <c r="F451" s="278">
        <v>161.70000000000002</v>
      </c>
      <c r="G451" s="278">
        <v>157.85000000000002</v>
      </c>
      <c r="H451" s="278">
        <v>174.55</v>
      </c>
      <c r="I451" s="278">
        <v>178.40000000000003</v>
      </c>
      <c r="J451" s="278">
        <v>182.9</v>
      </c>
      <c r="K451" s="276">
        <v>173.9</v>
      </c>
      <c r="L451" s="276">
        <v>165.55</v>
      </c>
      <c r="M451" s="276">
        <v>545.66251</v>
      </c>
    </row>
    <row r="452" spans="1:13">
      <c r="A452" s="267">
        <v>445</v>
      </c>
      <c r="B452" s="276" t="s">
        <v>184</v>
      </c>
      <c r="C452" s="276">
        <v>72.650000000000006</v>
      </c>
      <c r="D452" s="278">
        <v>72.666666666666671</v>
      </c>
      <c r="E452" s="278">
        <v>70.38333333333334</v>
      </c>
      <c r="F452" s="278">
        <v>68.116666666666674</v>
      </c>
      <c r="G452" s="278">
        <v>65.833333333333343</v>
      </c>
      <c r="H452" s="278">
        <v>74.933333333333337</v>
      </c>
      <c r="I452" s="278">
        <v>77.216666666666669</v>
      </c>
      <c r="J452" s="278">
        <v>79.483333333333334</v>
      </c>
      <c r="K452" s="276">
        <v>74.95</v>
      </c>
      <c r="L452" s="276">
        <v>70.400000000000006</v>
      </c>
      <c r="M452" s="276">
        <v>63.621049999999997</v>
      </c>
    </row>
    <row r="453" spans="1:13">
      <c r="A453" s="267">
        <v>446</v>
      </c>
      <c r="B453" s="276" t="s">
        <v>185</v>
      </c>
      <c r="C453" s="276">
        <v>58.85</v>
      </c>
      <c r="D453" s="278">
        <v>58.79999999999999</v>
      </c>
      <c r="E453" s="278">
        <v>57.84999999999998</v>
      </c>
      <c r="F453" s="278">
        <v>56.849999999999987</v>
      </c>
      <c r="G453" s="278">
        <v>55.899999999999977</v>
      </c>
      <c r="H453" s="278">
        <v>59.799999999999983</v>
      </c>
      <c r="I453" s="278">
        <v>60.749999999999986</v>
      </c>
      <c r="J453" s="278">
        <v>61.749999999999986</v>
      </c>
      <c r="K453" s="276">
        <v>59.75</v>
      </c>
      <c r="L453" s="276">
        <v>57.8</v>
      </c>
      <c r="M453" s="276">
        <v>241.96084999999999</v>
      </c>
    </row>
    <row r="454" spans="1:13">
      <c r="A454" s="267">
        <v>447</v>
      </c>
      <c r="B454" s="276" t="s">
        <v>186</v>
      </c>
      <c r="C454" s="276">
        <v>543.1</v>
      </c>
      <c r="D454" s="278">
        <v>541.81666666666661</v>
      </c>
      <c r="E454" s="278">
        <v>537.63333333333321</v>
      </c>
      <c r="F454" s="278">
        <v>532.16666666666663</v>
      </c>
      <c r="G454" s="278">
        <v>527.98333333333323</v>
      </c>
      <c r="H454" s="278">
        <v>547.28333333333319</v>
      </c>
      <c r="I454" s="278">
        <v>551.46666666666658</v>
      </c>
      <c r="J454" s="278">
        <v>556.93333333333317</v>
      </c>
      <c r="K454" s="276">
        <v>546</v>
      </c>
      <c r="L454" s="276">
        <v>536.35</v>
      </c>
      <c r="M454" s="276">
        <v>170.25425000000001</v>
      </c>
    </row>
    <row r="455" spans="1:13">
      <c r="A455" s="267">
        <v>448</v>
      </c>
      <c r="B455" s="276" t="s">
        <v>2624</v>
      </c>
      <c r="C455" s="276">
        <v>33.1</v>
      </c>
      <c r="D455" s="278">
        <v>32.983333333333327</v>
      </c>
      <c r="E455" s="278">
        <v>32.716666666666654</v>
      </c>
      <c r="F455" s="278">
        <v>32.333333333333329</v>
      </c>
      <c r="G455" s="278">
        <v>32.066666666666656</v>
      </c>
      <c r="H455" s="278">
        <v>33.366666666666653</v>
      </c>
      <c r="I455" s="278">
        <v>33.633333333333319</v>
      </c>
      <c r="J455" s="278">
        <v>34.016666666666652</v>
      </c>
      <c r="K455" s="276">
        <v>33.25</v>
      </c>
      <c r="L455" s="276">
        <v>32.6</v>
      </c>
      <c r="M455" s="276">
        <v>41.035629999999998</v>
      </c>
    </row>
    <row r="456" spans="1:13">
      <c r="A456" s="267">
        <v>449</v>
      </c>
      <c r="B456" s="276" t="s">
        <v>537</v>
      </c>
      <c r="C456" s="276">
        <v>794.75</v>
      </c>
      <c r="D456" s="278">
        <v>792.63333333333333</v>
      </c>
      <c r="E456" s="278">
        <v>785.11666666666667</v>
      </c>
      <c r="F456" s="278">
        <v>775.48333333333335</v>
      </c>
      <c r="G456" s="278">
        <v>767.9666666666667</v>
      </c>
      <c r="H456" s="278">
        <v>802.26666666666665</v>
      </c>
      <c r="I456" s="278">
        <v>809.7833333333333</v>
      </c>
      <c r="J456" s="278">
        <v>819.41666666666663</v>
      </c>
      <c r="K456" s="276">
        <v>800.15</v>
      </c>
      <c r="L456" s="276">
        <v>783</v>
      </c>
      <c r="M456" s="276">
        <v>0.11501</v>
      </c>
    </row>
    <row r="457" spans="1:13">
      <c r="A457" s="267">
        <v>450</v>
      </c>
      <c r="B457" s="276" t="s">
        <v>538</v>
      </c>
      <c r="C457" s="276">
        <v>398.85</v>
      </c>
      <c r="D457" s="278">
        <v>401.31666666666666</v>
      </c>
      <c r="E457" s="278">
        <v>393.63333333333333</v>
      </c>
      <c r="F457" s="278">
        <v>388.41666666666669</v>
      </c>
      <c r="G457" s="278">
        <v>380.73333333333335</v>
      </c>
      <c r="H457" s="278">
        <v>406.5333333333333</v>
      </c>
      <c r="I457" s="278">
        <v>414.21666666666658</v>
      </c>
      <c r="J457" s="278">
        <v>419.43333333333328</v>
      </c>
      <c r="K457" s="276">
        <v>409</v>
      </c>
      <c r="L457" s="276">
        <v>396.1</v>
      </c>
      <c r="M457" s="276">
        <v>9.6979999999999997E-2</v>
      </c>
    </row>
    <row r="458" spans="1:13">
      <c r="A458" s="267">
        <v>451</v>
      </c>
      <c r="B458" s="276" t="s">
        <v>187</v>
      </c>
      <c r="C458" s="276">
        <v>2724.25</v>
      </c>
      <c r="D458" s="278">
        <v>2706.4166666666665</v>
      </c>
      <c r="E458" s="278">
        <v>2682.833333333333</v>
      </c>
      <c r="F458" s="278">
        <v>2641.4166666666665</v>
      </c>
      <c r="G458" s="278">
        <v>2617.833333333333</v>
      </c>
      <c r="H458" s="278">
        <v>2747.833333333333</v>
      </c>
      <c r="I458" s="278">
        <v>2771.4166666666661</v>
      </c>
      <c r="J458" s="278">
        <v>2812.833333333333</v>
      </c>
      <c r="K458" s="276">
        <v>2730</v>
      </c>
      <c r="L458" s="276">
        <v>2665</v>
      </c>
      <c r="M458" s="276">
        <v>37.06418</v>
      </c>
    </row>
    <row r="459" spans="1:13">
      <c r="A459" s="267">
        <v>452</v>
      </c>
      <c r="B459" s="276" t="s">
        <v>544</v>
      </c>
      <c r="C459" s="276">
        <v>2411.5500000000002</v>
      </c>
      <c r="D459" s="278">
        <v>2405.5666666666671</v>
      </c>
      <c r="E459" s="278">
        <v>2382.1333333333341</v>
      </c>
      <c r="F459" s="278">
        <v>2352.7166666666672</v>
      </c>
      <c r="G459" s="278">
        <v>2329.2833333333342</v>
      </c>
      <c r="H459" s="278">
        <v>2434.983333333334</v>
      </c>
      <c r="I459" s="278">
        <v>2458.4166666666674</v>
      </c>
      <c r="J459" s="278">
        <v>2487.8333333333339</v>
      </c>
      <c r="K459" s="276">
        <v>2429</v>
      </c>
      <c r="L459" s="276">
        <v>2376.15</v>
      </c>
      <c r="M459" s="276">
        <v>4.8219999999999999E-2</v>
      </c>
    </row>
    <row r="460" spans="1:13">
      <c r="A460" s="267">
        <v>453</v>
      </c>
      <c r="B460" s="276" t="s">
        <v>188</v>
      </c>
      <c r="C460" s="276">
        <v>865.75</v>
      </c>
      <c r="D460" s="278">
        <v>857.30000000000007</v>
      </c>
      <c r="E460" s="278">
        <v>845.20000000000016</v>
      </c>
      <c r="F460" s="278">
        <v>824.65000000000009</v>
      </c>
      <c r="G460" s="278">
        <v>812.55000000000018</v>
      </c>
      <c r="H460" s="278">
        <v>877.85000000000014</v>
      </c>
      <c r="I460" s="278">
        <v>889.95</v>
      </c>
      <c r="J460" s="278">
        <v>910.50000000000011</v>
      </c>
      <c r="K460" s="276">
        <v>869.4</v>
      </c>
      <c r="L460" s="276">
        <v>836.75</v>
      </c>
      <c r="M460" s="276">
        <v>62.518140000000002</v>
      </c>
    </row>
    <row r="461" spans="1:13">
      <c r="A461" s="267">
        <v>454</v>
      </c>
      <c r="B461" s="276" t="s">
        <v>546</v>
      </c>
      <c r="C461" s="276">
        <v>843.45</v>
      </c>
      <c r="D461" s="278">
        <v>842.31666666666661</v>
      </c>
      <c r="E461" s="278">
        <v>831.73333333333323</v>
      </c>
      <c r="F461" s="278">
        <v>820.01666666666665</v>
      </c>
      <c r="G461" s="278">
        <v>809.43333333333328</v>
      </c>
      <c r="H461" s="278">
        <v>854.03333333333319</v>
      </c>
      <c r="I461" s="278">
        <v>864.61666666666667</v>
      </c>
      <c r="J461" s="278">
        <v>876.33333333333314</v>
      </c>
      <c r="K461" s="276">
        <v>852.9</v>
      </c>
      <c r="L461" s="276">
        <v>830.6</v>
      </c>
      <c r="M461" s="276">
        <v>0.40139999999999998</v>
      </c>
    </row>
    <row r="462" spans="1:13">
      <c r="A462" s="267">
        <v>455</v>
      </c>
      <c r="B462" s="276" t="s">
        <v>547</v>
      </c>
      <c r="C462" s="276">
        <v>1086.9000000000001</v>
      </c>
      <c r="D462" s="278">
        <v>1080.6833333333334</v>
      </c>
      <c r="E462" s="278">
        <v>1031.3666666666668</v>
      </c>
      <c r="F462" s="278">
        <v>975.83333333333348</v>
      </c>
      <c r="G462" s="278">
        <v>926.51666666666688</v>
      </c>
      <c r="H462" s="278">
        <v>1136.2166666666667</v>
      </c>
      <c r="I462" s="278">
        <v>1185.5333333333333</v>
      </c>
      <c r="J462" s="278">
        <v>1241.0666666666666</v>
      </c>
      <c r="K462" s="276">
        <v>1130</v>
      </c>
      <c r="L462" s="276">
        <v>1025.1500000000001</v>
      </c>
      <c r="M462" s="276">
        <v>3.09185</v>
      </c>
    </row>
    <row r="463" spans="1:13">
      <c r="A463" s="267">
        <v>456</v>
      </c>
      <c r="B463" s="276" t="s">
        <v>552</v>
      </c>
      <c r="C463" s="276">
        <v>830.4</v>
      </c>
      <c r="D463" s="278">
        <v>817.4666666666667</v>
      </c>
      <c r="E463" s="278">
        <v>796.93333333333339</v>
      </c>
      <c r="F463" s="278">
        <v>763.4666666666667</v>
      </c>
      <c r="G463" s="278">
        <v>742.93333333333339</v>
      </c>
      <c r="H463" s="278">
        <v>850.93333333333339</v>
      </c>
      <c r="I463" s="278">
        <v>871.4666666666667</v>
      </c>
      <c r="J463" s="278">
        <v>904.93333333333339</v>
      </c>
      <c r="K463" s="276">
        <v>838</v>
      </c>
      <c r="L463" s="276">
        <v>784</v>
      </c>
      <c r="M463" s="276">
        <v>2.8039900000000002</v>
      </c>
    </row>
    <row r="464" spans="1:13">
      <c r="A464" s="267">
        <v>457</v>
      </c>
      <c r="B464" s="276" t="s">
        <v>548</v>
      </c>
      <c r="C464" s="276">
        <v>44.15</v>
      </c>
      <c r="D464" s="278">
        <v>44.816666666666663</v>
      </c>
      <c r="E464" s="278">
        <v>43.033333333333324</v>
      </c>
      <c r="F464" s="278">
        <v>41.916666666666664</v>
      </c>
      <c r="G464" s="278">
        <v>40.133333333333326</v>
      </c>
      <c r="H464" s="278">
        <v>45.933333333333323</v>
      </c>
      <c r="I464" s="278">
        <v>47.716666666666654</v>
      </c>
      <c r="J464" s="278">
        <v>48.833333333333321</v>
      </c>
      <c r="K464" s="276">
        <v>46.6</v>
      </c>
      <c r="L464" s="276">
        <v>43.7</v>
      </c>
      <c r="M464" s="276">
        <v>10.112</v>
      </c>
    </row>
    <row r="465" spans="1:13">
      <c r="A465" s="267">
        <v>458</v>
      </c>
      <c r="B465" s="276" t="s">
        <v>549</v>
      </c>
      <c r="C465" s="276">
        <v>1159.8</v>
      </c>
      <c r="D465" s="278">
        <v>1163.5833333333333</v>
      </c>
      <c r="E465" s="278">
        <v>1151.6666666666665</v>
      </c>
      <c r="F465" s="278">
        <v>1143.5333333333333</v>
      </c>
      <c r="G465" s="278">
        <v>1131.6166666666666</v>
      </c>
      <c r="H465" s="278">
        <v>1171.7166666666665</v>
      </c>
      <c r="I465" s="278">
        <v>1183.633333333333</v>
      </c>
      <c r="J465" s="278">
        <v>1191.7666666666664</v>
      </c>
      <c r="K465" s="276">
        <v>1175.5</v>
      </c>
      <c r="L465" s="276">
        <v>1155.45</v>
      </c>
      <c r="M465" s="276">
        <v>0.11114</v>
      </c>
    </row>
    <row r="466" spans="1:13">
      <c r="A466" s="267">
        <v>459</v>
      </c>
      <c r="B466" s="276" t="s">
        <v>189</v>
      </c>
      <c r="C466" s="276">
        <v>1347.6</v>
      </c>
      <c r="D466" s="278">
        <v>1351.5333333333333</v>
      </c>
      <c r="E466" s="278">
        <v>1328.0666666666666</v>
      </c>
      <c r="F466" s="278">
        <v>1308.5333333333333</v>
      </c>
      <c r="G466" s="278">
        <v>1285.0666666666666</v>
      </c>
      <c r="H466" s="278">
        <v>1371.0666666666666</v>
      </c>
      <c r="I466" s="278">
        <v>1394.5333333333333</v>
      </c>
      <c r="J466" s="278">
        <v>1414.0666666666666</v>
      </c>
      <c r="K466" s="276">
        <v>1375</v>
      </c>
      <c r="L466" s="276">
        <v>1332</v>
      </c>
      <c r="M466" s="276">
        <v>29.951160000000002</v>
      </c>
    </row>
    <row r="467" spans="1:13">
      <c r="A467" s="267">
        <v>460</v>
      </c>
      <c r="B467" s="244" t="s">
        <v>190</v>
      </c>
      <c r="C467" s="276">
        <v>2601.9499999999998</v>
      </c>
      <c r="D467" s="278">
        <v>2598.5666666666666</v>
      </c>
      <c r="E467" s="278">
        <v>2568.3833333333332</v>
      </c>
      <c r="F467" s="278">
        <v>2534.8166666666666</v>
      </c>
      <c r="G467" s="278">
        <v>2504.6333333333332</v>
      </c>
      <c r="H467" s="278">
        <v>2632.1333333333332</v>
      </c>
      <c r="I467" s="278">
        <v>2662.3166666666666</v>
      </c>
      <c r="J467" s="278">
        <v>2695.8833333333332</v>
      </c>
      <c r="K467" s="276">
        <v>2628.75</v>
      </c>
      <c r="L467" s="276">
        <v>2565</v>
      </c>
      <c r="M467" s="276">
        <v>6.6067900000000002</v>
      </c>
    </row>
    <row r="468" spans="1:13">
      <c r="A468" s="267">
        <v>461</v>
      </c>
      <c r="B468" s="244" t="s">
        <v>191</v>
      </c>
      <c r="C468" s="276">
        <v>310.85000000000002</v>
      </c>
      <c r="D468" s="278">
        <v>310.0333333333333</v>
      </c>
      <c r="E468" s="278">
        <v>307.11666666666662</v>
      </c>
      <c r="F468" s="278">
        <v>303.38333333333333</v>
      </c>
      <c r="G468" s="278">
        <v>300.46666666666664</v>
      </c>
      <c r="H468" s="278">
        <v>313.76666666666659</v>
      </c>
      <c r="I468" s="278">
        <v>316.68333333333334</v>
      </c>
      <c r="J468" s="278">
        <v>320.41666666666657</v>
      </c>
      <c r="K468" s="276">
        <v>312.95</v>
      </c>
      <c r="L468" s="276">
        <v>306.3</v>
      </c>
      <c r="M468" s="276">
        <v>18.449149999999999</v>
      </c>
    </row>
    <row r="469" spans="1:13">
      <c r="A469" s="267">
        <v>462</v>
      </c>
      <c r="B469" s="244" t="s">
        <v>550</v>
      </c>
      <c r="C469" s="276">
        <v>786.7</v>
      </c>
      <c r="D469" s="278">
        <v>783.85</v>
      </c>
      <c r="E469" s="278">
        <v>758.75</v>
      </c>
      <c r="F469" s="278">
        <v>730.8</v>
      </c>
      <c r="G469" s="278">
        <v>705.69999999999993</v>
      </c>
      <c r="H469" s="278">
        <v>811.80000000000007</v>
      </c>
      <c r="I469" s="278">
        <v>836.9000000000002</v>
      </c>
      <c r="J469" s="278">
        <v>864.85000000000014</v>
      </c>
      <c r="K469" s="276">
        <v>808.95</v>
      </c>
      <c r="L469" s="276">
        <v>755.9</v>
      </c>
      <c r="M469" s="276">
        <v>26.616070000000001</v>
      </c>
    </row>
    <row r="470" spans="1:13">
      <c r="A470" s="267">
        <v>463</v>
      </c>
      <c r="B470" s="244" t="s">
        <v>551</v>
      </c>
      <c r="C470" s="276">
        <v>8.15</v>
      </c>
      <c r="D470" s="278">
        <v>8.2666666666666675</v>
      </c>
      <c r="E470" s="278">
        <v>7.9833333333333343</v>
      </c>
      <c r="F470" s="278">
        <v>7.8166666666666664</v>
      </c>
      <c r="G470" s="278">
        <v>7.5333333333333332</v>
      </c>
      <c r="H470" s="278">
        <v>8.4333333333333353</v>
      </c>
      <c r="I470" s="278">
        <v>8.7166666666666703</v>
      </c>
      <c r="J470" s="278">
        <v>8.8833333333333364</v>
      </c>
      <c r="K470" s="276">
        <v>8.5500000000000007</v>
      </c>
      <c r="L470" s="276">
        <v>8.1</v>
      </c>
      <c r="M470" s="276">
        <v>232.92067</v>
      </c>
    </row>
    <row r="471" spans="1:13">
      <c r="A471" s="267">
        <v>464</v>
      </c>
      <c r="B471" s="244" t="s">
        <v>539</v>
      </c>
      <c r="C471" s="276">
        <v>5772</v>
      </c>
      <c r="D471" s="278">
        <v>5797.95</v>
      </c>
      <c r="E471" s="278">
        <v>5715.0499999999993</v>
      </c>
      <c r="F471" s="278">
        <v>5658.0999999999995</v>
      </c>
      <c r="G471" s="278">
        <v>5575.1999999999989</v>
      </c>
      <c r="H471" s="278">
        <v>5854.9</v>
      </c>
      <c r="I471" s="278">
        <v>5937.7999999999993</v>
      </c>
      <c r="J471" s="278">
        <v>5994.75</v>
      </c>
      <c r="K471" s="276">
        <v>5880.85</v>
      </c>
      <c r="L471" s="276">
        <v>5741</v>
      </c>
      <c r="M471" s="276">
        <v>4.3709999999999999E-2</v>
      </c>
    </row>
    <row r="472" spans="1:13">
      <c r="A472" s="267">
        <v>465</v>
      </c>
      <c r="B472" s="244" t="s">
        <v>541</v>
      </c>
      <c r="C472" s="276">
        <v>30.4</v>
      </c>
      <c r="D472" s="278">
        <v>30.25</v>
      </c>
      <c r="E472" s="278">
        <v>29.7</v>
      </c>
      <c r="F472" s="278">
        <v>29</v>
      </c>
      <c r="G472" s="278">
        <v>28.45</v>
      </c>
      <c r="H472" s="278">
        <v>30.95</v>
      </c>
      <c r="I472" s="278">
        <v>31.499999999999996</v>
      </c>
      <c r="J472" s="278">
        <v>32.200000000000003</v>
      </c>
      <c r="K472" s="276">
        <v>30.8</v>
      </c>
      <c r="L472" s="276">
        <v>29.55</v>
      </c>
      <c r="M472" s="276">
        <v>71.580399999999997</v>
      </c>
    </row>
    <row r="473" spans="1:13">
      <c r="A473" s="267">
        <v>466</v>
      </c>
      <c r="B473" s="244" t="s">
        <v>192</v>
      </c>
      <c r="C473" s="276">
        <v>476.75</v>
      </c>
      <c r="D473" s="278">
        <v>475.7</v>
      </c>
      <c r="E473" s="278">
        <v>472.34999999999997</v>
      </c>
      <c r="F473" s="276">
        <v>467.95</v>
      </c>
      <c r="G473" s="278">
        <v>464.59999999999997</v>
      </c>
      <c r="H473" s="278">
        <v>480.09999999999997</v>
      </c>
      <c r="I473" s="276">
        <v>483.45</v>
      </c>
      <c r="J473" s="278">
        <v>487.84999999999997</v>
      </c>
      <c r="K473" s="278">
        <v>479.05</v>
      </c>
      <c r="L473" s="276">
        <v>471.3</v>
      </c>
      <c r="M473" s="278">
        <v>16.861450000000001</v>
      </c>
    </row>
    <row r="474" spans="1:13">
      <c r="A474" s="267">
        <v>467</v>
      </c>
      <c r="B474" s="244" t="s">
        <v>540</v>
      </c>
      <c r="C474" s="276">
        <v>199.75</v>
      </c>
      <c r="D474" s="278">
        <v>200.0333333333333</v>
      </c>
      <c r="E474" s="278">
        <v>198.4166666666666</v>
      </c>
      <c r="F474" s="276">
        <v>197.08333333333329</v>
      </c>
      <c r="G474" s="278">
        <v>195.46666666666658</v>
      </c>
      <c r="H474" s="278">
        <v>201.36666666666662</v>
      </c>
      <c r="I474" s="276">
        <v>202.98333333333329</v>
      </c>
      <c r="J474" s="278">
        <v>204.31666666666663</v>
      </c>
      <c r="K474" s="278">
        <v>201.65</v>
      </c>
      <c r="L474" s="276">
        <v>198.7</v>
      </c>
      <c r="M474" s="278">
        <v>0.27079999999999999</v>
      </c>
    </row>
    <row r="475" spans="1:13">
      <c r="A475" s="267">
        <v>468</v>
      </c>
      <c r="B475" s="244" t="s">
        <v>193</v>
      </c>
      <c r="C475" s="244">
        <v>1086.3</v>
      </c>
      <c r="D475" s="288">
        <v>1083</v>
      </c>
      <c r="E475" s="288">
        <v>1066.3</v>
      </c>
      <c r="F475" s="288">
        <v>1046.3</v>
      </c>
      <c r="G475" s="288">
        <v>1029.5999999999999</v>
      </c>
      <c r="H475" s="288">
        <v>1103</v>
      </c>
      <c r="I475" s="288">
        <v>1119.6999999999998</v>
      </c>
      <c r="J475" s="288">
        <v>1139.7</v>
      </c>
      <c r="K475" s="288">
        <v>1099.7</v>
      </c>
      <c r="L475" s="288">
        <v>1063</v>
      </c>
      <c r="M475" s="288">
        <v>3.8844099999999999</v>
      </c>
    </row>
    <row r="476" spans="1:13">
      <c r="A476" s="267">
        <v>469</v>
      </c>
      <c r="B476" s="244" t="s">
        <v>553</v>
      </c>
      <c r="C476" s="244">
        <v>12.15</v>
      </c>
      <c r="D476" s="288">
        <v>12.183333333333332</v>
      </c>
      <c r="E476" s="288">
        <v>12.016666666666664</v>
      </c>
      <c r="F476" s="288">
        <v>11.883333333333333</v>
      </c>
      <c r="G476" s="288">
        <v>11.716666666666665</v>
      </c>
      <c r="H476" s="288">
        <v>12.316666666666663</v>
      </c>
      <c r="I476" s="288">
        <v>12.483333333333331</v>
      </c>
      <c r="J476" s="288">
        <v>12.616666666666662</v>
      </c>
      <c r="K476" s="288">
        <v>12.35</v>
      </c>
      <c r="L476" s="288">
        <v>12.05</v>
      </c>
      <c r="M476" s="288">
        <v>23.337689999999998</v>
      </c>
    </row>
    <row r="477" spans="1:13">
      <c r="A477" s="267">
        <v>470</v>
      </c>
      <c r="B477" s="244" t="s">
        <v>554</v>
      </c>
      <c r="C477" s="288">
        <v>360.85</v>
      </c>
      <c r="D477" s="288">
        <v>360.61666666666662</v>
      </c>
      <c r="E477" s="288">
        <v>354.23333333333323</v>
      </c>
      <c r="F477" s="288">
        <v>347.61666666666662</v>
      </c>
      <c r="G477" s="288">
        <v>341.23333333333323</v>
      </c>
      <c r="H477" s="288">
        <v>367.23333333333323</v>
      </c>
      <c r="I477" s="288">
        <v>373.61666666666656</v>
      </c>
      <c r="J477" s="288">
        <v>380.23333333333323</v>
      </c>
      <c r="K477" s="288">
        <v>367</v>
      </c>
      <c r="L477" s="288">
        <v>354</v>
      </c>
      <c r="M477" s="288">
        <v>1.9337200000000001</v>
      </c>
    </row>
    <row r="478" spans="1:13">
      <c r="A478" s="267">
        <v>471</v>
      </c>
      <c r="B478" s="244" t="s">
        <v>194</v>
      </c>
      <c r="C478" s="288">
        <v>292.85000000000002</v>
      </c>
      <c r="D478" s="288">
        <v>289.23333333333335</v>
      </c>
      <c r="E478" s="288">
        <v>280.86666666666667</v>
      </c>
      <c r="F478" s="288">
        <v>268.88333333333333</v>
      </c>
      <c r="G478" s="288">
        <v>260.51666666666665</v>
      </c>
      <c r="H478" s="288">
        <v>301.2166666666667</v>
      </c>
      <c r="I478" s="288">
        <v>309.58333333333337</v>
      </c>
      <c r="J478" s="288">
        <v>321.56666666666672</v>
      </c>
      <c r="K478" s="288">
        <v>297.60000000000002</v>
      </c>
      <c r="L478" s="288">
        <v>277.25</v>
      </c>
      <c r="M478" s="288">
        <v>76.270169999999993</v>
      </c>
    </row>
    <row r="479" spans="1:13">
      <c r="A479" s="267">
        <v>472</v>
      </c>
      <c r="B479" s="244" t="s">
        <v>3098</v>
      </c>
      <c r="C479" s="288">
        <v>40.4</v>
      </c>
      <c r="D479" s="288">
        <v>38.800000000000004</v>
      </c>
      <c r="E479" s="288">
        <v>37.20000000000001</v>
      </c>
      <c r="F479" s="288">
        <v>34.000000000000007</v>
      </c>
      <c r="G479" s="288">
        <v>32.400000000000013</v>
      </c>
      <c r="H479" s="288">
        <v>42.000000000000007</v>
      </c>
      <c r="I479" s="288">
        <v>43.6</v>
      </c>
      <c r="J479" s="288">
        <v>46.800000000000004</v>
      </c>
      <c r="K479" s="288">
        <v>40.4</v>
      </c>
      <c r="L479" s="288">
        <v>35.6</v>
      </c>
      <c r="M479" s="288">
        <v>180.84771000000001</v>
      </c>
    </row>
    <row r="480" spans="1:13">
      <c r="A480" s="267">
        <v>473</v>
      </c>
      <c r="B480" s="244" t="s">
        <v>195</v>
      </c>
      <c r="C480" s="288">
        <v>4889.5</v>
      </c>
      <c r="D480" s="288">
        <v>4889.2833333333338</v>
      </c>
      <c r="E480" s="288">
        <v>4863.5666666666675</v>
      </c>
      <c r="F480" s="288">
        <v>4837.6333333333341</v>
      </c>
      <c r="G480" s="288">
        <v>4811.9166666666679</v>
      </c>
      <c r="H480" s="288">
        <v>4915.2166666666672</v>
      </c>
      <c r="I480" s="288">
        <v>4940.9333333333325</v>
      </c>
      <c r="J480" s="288">
        <v>4966.8666666666668</v>
      </c>
      <c r="K480" s="288">
        <v>4915</v>
      </c>
      <c r="L480" s="288">
        <v>4863.3500000000004</v>
      </c>
      <c r="M480" s="288">
        <v>4.3859700000000004</v>
      </c>
    </row>
    <row r="481" spans="1:13">
      <c r="A481" s="267">
        <v>474</v>
      </c>
      <c r="B481" s="244" t="s">
        <v>196</v>
      </c>
      <c r="C481" s="288">
        <v>25.6</v>
      </c>
      <c r="D481" s="288">
        <v>25.666666666666668</v>
      </c>
      <c r="E481" s="288">
        <v>25.383333333333336</v>
      </c>
      <c r="F481" s="288">
        <v>25.166666666666668</v>
      </c>
      <c r="G481" s="288">
        <v>24.883333333333336</v>
      </c>
      <c r="H481" s="288">
        <v>25.883333333333336</v>
      </c>
      <c r="I481" s="288">
        <v>26.166666666666668</v>
      </c>
      <c r="J481" s="288">
        <v>26.383333333333336</v>
      </c>
      <c r="K481" s="288">
        <v>25.95</v>
      </c>
      <c r="L481" s="288">
        <v>25.45</v>
      </c>
      <c r="M481" s="288">
        <v>37.383380000000002</v>
      </c>
    </row>
    <row r="482" spans="1:13">
      <c r="A482" s="267">
        <v>475</v>
      </c>
      <c r="B482" s="244" t="s">
        <v>197</v>
      </c>
      <c r="C482" s="288">
        <v>426.45</v>
      </c>
      <c r="D482" s="288">
        <v>425.76666666666671</v>
      </c>
      <c r="E482" s="288">
        <v>422.03333333333342</v>
      </c>
      <c r="F482" s="288">
        <v>417.61666666666673</v>
      </c>
      <c r="G482" s="288">
        <v>413.88333333333344</v>
      </c>
      <c r="H482" s="288">
        <v>430.18333333333339</v>
      </c>
      <c r="I482" s="288">
        <v>433.91666666666663</v>
      </c>
      <c r="J482" s="288">
        <v>438.33333333333337</v>
      </c>
      <c r="K482" s="288">
        <v>429.5</v>
      </c>
      <c r="L482" s="288">
        <v>421.35</v>
      </c>
      <c r="M482" s="288">
        <v>51.724679999999999</v>
      </c>
    </row>
    <row r="483" spans="1:13">
      <c r="A483" s="267">
        <v>476</v>
      </c>
      <c r="B483" s="244" t="s">
        <v>560</v>
      </c>
      <c r="C483" s="288">
        <v>2141</v>
      </c>
      <c r="D483" s="288">
        <v>2133.0499999999997</v>
      </c>
      <c r="E483" s="288">
        <v>2113.0499999999993</v>
      </c>
      <c r="F483" s="288">
        <v>2085.0999999999995</v>
      </c>
      <c r="G483" s="288">
        <v>2065.099999999999</v>
      </c>
      <c r="H483" s="288">
        <v>2160.9999999999995</v>
      </c>
      <c r="I483" s="288">
        <v>2181.0000000000005</v>
      </c>
      <c r="J483" s="288">
        <v>2208.9499999999998</v>
      </c>
      <c r="K483" s="288">
        <v>2153.0500000000002</v>
      </c>
      <c r="L483" s="288">
        <v>2105.1</v>
      </c>
      <c r="M483" s="288">
        <v>0.30558000000000002</v>
      </c>
    </row>
    <row r="484" spans="1:13">
      <c r="A484" s="267">
        <v>477</v>
      </c>
      <c r="B484" s="244" t="s">
        <v>561</v>
      </c>
      <c r="C484" s="288">
        <v>30.5</v>
      </c>
      <c r="D484" s="288">
        <v>30.7</v>
      </c>
      <c r="E484" s="288">
        <v>30.049999999999997</v>
      </c>
      <c r="F484" s="288">
        <v>29.599999999999998</v>
      </c>
      <c r="G484" s="288">
        <v>28.949999999999996</v>
      </c>
      <c r="H484" s="288">
        <v>31.15</v>
      </c>
      <c r="I484" s="288">
        <v>31.799999999999997</v>
      </c>
      <c r="J484" s="288">
        <v>32.25</v>
      </c>
      <c r="K484" s="288">
        <v>31.35</v>
      </c>
      <c r="L484" s="288">
        <v>30.25</v>
      </c>
      <c r="M484" s="288">
        <v>27.290199999999999</v>
      </c>
    </row>
    <row r="485" spans="1:13">
      <c r="A485" s="267">
        <v>478</v>
      </c>
      <c r="B485" s="244" t="s">
        <v>285</v>
      </c>
      <c r="C485" s="288">
        <v>357.95</v>
      </c>
      <c r="D485" s="288">
        <v>359.73333333333335</v>
      </c>
      <c r="E485" s="288">
        <v>346.4666666666667</v>
      </c>
      <c r="F485" s="288">
        <v>334.98333333333335</v>
      </c>
      <c r="G485" s="288">
        <v>321.7166666666667</v>
      </c>
      <c r="H485" s="288">
        <v>371.2166666666667</v>
      </c>
      <c r="I485" s="288">
        <v>384.48333333333335</v>
      </c>
      <c r="J485" s="288">
        <v>395.9666666666667</v>
      </c>
      <c r="K485" s="288">
        <v>373</v>
      </c>
      <c r="L485" s="288">
        <v>348.25</v>
      </c>
      <c r="M485" s="288">
        <v>7.5111999999999997</v>
      </c>
    </row>
    <row r="486" spans="1:13">
      <c r="A486" s="267">
        <v>479</v>
      </c>
      <c r="B486" s="244" t="s">
        <v>563</v>
      </c>
      <c r="C486" s="288">
        <v>756.2</v>
      </c>
      <c r="D486" s="288">
        <v>762.06666666666661</v>
      </c>
      <c r="E486" s="288">
        <v>744.13333333333321</v>
      </c>
      <c r="F486" s="288">
        <v>732.06666666666661</v>
      </c>
      <c r="G486" s="288">
        <v>714.13333333333321</v>
      </c>
      <c r="H486" s="288">
        <v>774.13333333333321</v>
      </c>
      <c r="I486" s="288">
        <v>792.06666666666661</v>
      </c>
      <c r="J486" s="288">
        <v>804.13333333333321</v>
      </c>
      <c r="K486" s="288">
        <v>780</v>
      </c>
      <c r="L486" s="288">
        <v>750</v>
      </c>
      <c r="M486" s="288">
        <v>2.8930600000000002</v>
      </c>
    </row>
    <row r="487" spans="1:13">
      <c r="A487" s="267">
        <v>480</v>
      </c>
      <c r="B487" s="244" t="s">
        <v>564</v>
      </c>
      <c r="C487" s="288">
        <v>1641.05</v>
      </c>
      <c r="D487" s="288">
        <v>1624.4000000000003</v>
      </c>
      <c r="E487" s="288">
        <v>1594.8000000000006</v>
      </c>
      <c r="F487" s="288">
        <v>1548.5500000000004</v>
      </c>
      <c r="G487" s="288">
        <v>1518.9500000000007</v>
      </c>
      <c r="H487" s="288">
        <v>1670.6500000000005</v>
      </c>
      <c r="I487" s="288">
        <v>1700.2500000000005</v>
      </c>
      <c r="J487" s="288">
        <v>1746.5000000000005</v>
      </c>
      <c r="K487" s="288">
        <v>1654</v>
      </c>
      <c r="L487" s="288">
        <v>1578.15</v>
      </c>
      <c r="M487" s="288">
        <v>1.17807</v>
      </c>
    </row>
    <row r="488" spans="1:13">
      <c r="A488" s="267">
        <v>481</v>
      </c>
      <c r="B488" s="244" t="s">
        <v>2780</v>
      </c>
      <c r="C488" s="288">
        <v>967.95</v>
      </c>
      <c r="D488" s="288">
        <v>973.9666666666667</v>
      </c>
      <c r="E488" s="288">
        <v>952.38333333333344</v>
      </c>
      <c r="F488" s="288">
        <v>936.81666666666672</v>
      </c>
      <c r="G488" s="288">
        <v>915.23333333333346</v>
      </c>
      <c r="H488" s="288">
        <v>989.53333333333342</v>
      </c>
      <c r="I488" s="288">
        <v>1011.1166666666667</v>
      </c>
      <c r="J488" s="288">
        <v>1026.6833333333334</v>
      </c>
      <c r="K488" s="288">
        <v>995.55</v>
      </c>
      <c r="L488" s="288">
        <v>958.4</v>
      </c>
      <c r="M488" s="288">
        <v>2.6610000000000002E-2</v>
      </c>
    </row>
    <row r="489" spans="1:13">
      <c r="A489" s="267">
        <v>482</v>
      </c>
      <c r="B489" s="244" t="s">
        <v>284</v>
      </c>
      <c r="C489" s="288">
        <v>179.25</v>
      </c>
      <c r="D489" s="288">
        <v>179.86666666666667</v>
      </c>
      <c r="E489" s="288">
        <v>177.73333333333335</v>
      </c>
      <c r="F489" s="288">
        <v>176.21666666666667</v>
      </c>
      <c r="G489" s="288">
        <v>174.08333333333334</v>
      </c>
      <c r="H489" s="288">
        <v>181.38333333333335</v>
      </c>
      <c r="I489" s="288">
        <v>183.51666666666668</v>
      </c>
      <c r="J489" s="288">
        <v>185.03333333333336</v>
      </c>
      <c r="K489" s="288">
        <v>182</v>
      </c>
      <c r="L489" s="288">
        <v>178.35</v>
      </c>
      <c r="M489" s="288">
        <v>11.960459999999999</v>
      </c>
    </row>
    <row r="490" spans="1:13">
      <c r="A490" s="267">
        <v>483</v>
      </c>
      <c r="B490" s="244" t="s">
        <v>565</v>
      </c>
      <c r="C490" s="288">
        <v>1226.7</v>
      </c>
      <c r="D490" s="288">
        <v>1223.75</v>
      </c>
      <c r="E490" s="288">
        <v>1207.95</v>
      </c>
      <c r="F490" s="288">
        <v>1189.2</v>
      </c>
      <c r="G490" s="288">
        <v>1173.4000000000001</v>
      </c>
      <c r="H490" s="288">
        <v>1242.5</v>
      </c>
      <c r="I490" s="288">
        <v>1258.3000000000002</v>
      </c>
      <c r="J490" s="288">
        <v>1277.05</v>
      </c>
      <c r="K490" s="288">
        <v>1239.55</v>
      </c>
      <c r="L490" s="288">
        <v>1205</v>
      </c>
      <c r="M490" s="288">
        <v>1.4376199999999999</v>
      </c>
    </row>
    <row r="491" spans="1:13">
      <c r="A491" s="267">
        <v>484</v>
      </c>
      <c r="B491" s="244" t="s">
        <v>556</v>
      </c>
      <c r="C491" s="288">
        <v>336.95</v>
      </c>
      <c r="D491" s="288">
        <v>339.35</v>
      </c>
      <c r="E491" s="288">
        <v>331.70000000000005</v>
      </c>
      <c r="F491" s="288">
        <v>326.45000000000005</v>
      </c>
      <c r="G491" s="288">
        <v>318.80000000000007</v>
      </c>
      <c r="H491" s="288">
        <v>344.6</v>
      </c>
      <c r="I491" s="288">
        <v>352.25</v>
      </c>
      <c r="J491" s="288">
        <v>357.5</v>
      </c>
      <c r="K491" s="288">
        <v>347</v>
      </c>
      <c r="L491" s="288">
        <v>334.1</v>
      </c>
      <c r="M491" s="288">
        <v>3.5829599999999999</v>
      </c>
    </row>
    <row r="492" spans="1:13">
      <c r="A492" s="267">
        <v>485</v>
      </c>
      <c r="B492" s="244" t="s">
        <v>555</v>
      </c>
      <c r="C492" s="288">
        <v>2048.9</v>
      </c>
      <c r="D492" s="288">
        <v>2037.9166666666667</v>
      </c>
      <c r="E492" s="288">
        <v>2011.6833333333334</v>
      </c>
      <c r="F492" s="288">
        <v>1974.4666666666667</v>
      </c>
      <c r="G492" s="288">
        <v>1948.2333333333333</v>
      </c>
      <c r="H492" s="288">
        <v>2075.1333333333332</v>
      </c>
      <c r="I492" s="288">
        <v>2101.3666666666668</v>
      </c>
      <c r="J492" s="288">
        <v>2138.5833333333335</v>
      </c>
      <c r="K492" s="288">
        <v>2064.15</v>
      </c>
      <c r="L492" s="288">
        <v>2000.7</v>
      </c>
      <c r="M492" s="288">
        <v>0.2349</v>
      </c>
    </row>
    <row r="493" spans="1:13">
      <c r="A493" s="267">
        <v>486</v>
      </c>
      <c r="B493" s="244" t="s">
        <v>199</v>
      </c>
      <c r="C493" s="288">
        <v>760.35</v>
      </c>
      <c r="D493" s="288">
        <v>766.69999999999993</v>
      </c>
      <c r="E493" s="288">
        <v>750.54999999999984</v>
      </c>
      <c r="F493" s="288">
        <v>740.74999999999989</v>
      </c>
      <c r="G493" s="288">
        <v>724.5999999999998</v>
      </c>
      <c r="H493" s="288">
        <v>776.49999999999989</v>
      </c>
      <c r="I493" s="288">
        <v>792.65</v>
      </c>
      <c r="J493" s="288">
        <v>802.44999999999993</v>
      </c>
      <c r="K493" s="288">
        <v>782.85</v>
      </c>
      <c r="L493" s="288">
        <v>756.9</v>
      </c>
      <c r="M493" s="288">
        <v>19.270959999999999</v>
      </c>
    </row>
    <row r="494" spans="1:13">
      <c r="A494" s="267">
        <v>487</v>
      </c>
      <c r="B494" s="244" t="s">
        <v>557</v>
      </c>
      <c r="C494" s="288">
        <v>175.95</v>
      </c>
      <c r="D494" s="288">
        <v>175.51666666666665</v>
      </c>
      <c r="E494" s="288">
        <v>172.48333333333329</v>
      </c>
      <c r="F494" s="288">
        <v>169.01666666666665</v>
      </c>
      <c r="G494" s="288">
        <v>165.98333333333329</v>
      </c>
      <c r="H494" s="288">
        <v>178.98333333333329</v>
      </c>
      <c r="I494" s="288">
        <v>182.01666666666665</v>
      </c>
      <c r="J494" s="288">
        <v>185.48333333333329</v>
      </c>
      <c r="K494" s="288">
        <v>178.55</v>
      </c>
      <c r="L494" s="288">
        <v>172.05</v>
      </c>
      <c r="M494" s="288">
        <v>2.5955699999999999</v>
      </c>
    </row>
    <row r="495" spans="1:13">
      <c r="A495" s="267">
        <v>488</v>
      </c>
      <c r="B495" s="244" t="s">
        <v>558</v>
      </c>
      <c r="C495" s="288">
        <v>3557.4</v>
      </c>
      <c r="D495" s="288">
        <v>3546.4666666666667</v>
      </c>
      <c r="E495" s="288">
        <v>3502.9333333333334</v>
      </c>
      <c r="F495" s="288">
        <v>3448.4666666666667</v>
      </c>
      <c r="G495" s="288">
        <v>3404.9333333333334</v>
      </c>
      <c r="H495" s="288">
        <v>3600.9333333333334</v>
      </c>
      <c r="I495" s="288">
        <v>3644.4666666666672</v>
      </c>
      <c r="J495" s="288">
        <v>3698.9333333333334</v>
      </c>
      <c r="K495" s="288">
        <v>3590</v>
      </c>
      <c r="L495" s="288">
        <v>3492</v>
      </c>
      <c r="M495" s="288">
        <v>4.7399999999999998E-2</v>
      </c>
    </row>
    <row r="496" spans="1:13">
      <c r="A496" s="267">
        <v>489</v>
      </c>
      <c r="B496" s="244" t="s">
        <v>562</v>
      </c>
      <c r="C496" s="288">
        <v>851.7</v>
      </c>
      <c r="D496" s="288">
        <v>872.4</v>
      </c>
      <c r="E496" s="288">
        <v>808.8</v>
      </c>
      <c r="F496" s="288">
        <v>765.9</v>
      </c>
      <c r="G496" s="288">
        <v>702.3</v>
      </c>
      <c r="H496" s="288">
        <v>915.3</v>
      </c>
      <c r="I496" s="288">
        <v>978.90000000000009</v>
      </c>
      <c r="J496" s="288">
        <v>1021.8</v>
      </c>
      <c r="K496" s="288">
        <v>936</v>
      </c>
      <c r="L496" s="288">
        <v>829.5</v>
      </c>
      <c r="M496" s="288">
        <v>0.34012999999999999</v>
      </c>
    </row>
    <row r="497" spans="1:13">
      <c r="A497" s="267">
        <v>490</v>
      </c>
      <c r="B497" s="244" t="s">
        <v>566</v>
      </c>
      <c r="C497" s="288">
        <v>5812.7</v>
      </c>
      <c r="D497" s="288">
        <v>5876.45</v>
      </c>
      <c r="E497" s="288">
        <v>5697.25</v>
      </c>
      <c r="F497" s="288">
        <v>5581.8</v>
      </c>
      <c r="G497" s="288">
        <v>5402.6</v>
      </c>
      <c r="H497" s="288">
        <v>5991.9</v>
      </c>
      <c r="I497" s="288">
        <v>6171.0999999999985</v>
      </c>
      <c r="J497" s="288">
        <v>6286.5499999999993</v>
      </c>
      <c r="K497" s="288">
        <v>6055.65</v>
      </c>
      <c r="L497" s="288">
        <v>5761</v>
      </c>
      <c r="M497" s="288">
        <v>6.6360000000000002E-2</v>
      </c>
    </row>
    <row r="498" spans="1:13">
      <c r="A498" s="267">
        <v>491</v>
      </c>
      <c r="B498" s="244" t="s">
        <v>567</v>
      </c>
      <c r="C498" s="288">
        <v>111.6</v>
      </c>
      <c r="D498" s="288">
        <v>112.16666666666667</v>
      </c>
      <c r="E498" s="288">
        <v>110.53333333333335</v>
      </c>
      <c r="F498" s="288">
        <v>109.46666666666667</v>
      </c>
      <c r="G498" s="288">
        <v>107.83333333333334</v>
      </c>
      <c r="H498" s="288">
        <v>113.23333333333335</v>
      </c>
      <c r="I498" s="288">
        <v>114.86666666666667</v>
      </c>
      <c r="J498" s="288">
        <v>115.93333333333335</v>
      </c>
      <c r="K498" s="288">
        <v>113.8</v>
      </c>
      <c r="L498" s="288">
        <v>111.1</v>
      </c>
      <c r="M498" s="288">
        <v>18.405519999999999</v>
      </c>
    </row>
    <row r="499" spans="1:13">
      <c r="A499" s="267">
        <v>492</v>
      </c>
      <c r="B499" s="244" t="s">
        <v>568</v>
      </c>
      <c r="C499" s="288">
        <v>65.95</v>
      </c>
      <c r="D499" s="288">
        <v>66.516666666666666</v>
      </c>
      <c r="E499" s="288">
        <v>65.133333333333326</v>
      </c>
      <c r="F499" s="288">
        <v>64.316666666666663</v>
      </c>
      <c r="G499" s="288">
        <v>62.933333333333323</v>
      </c>
      <c r="H499" s="288">
        <v>67.333333333333329</v>
      </c>
      <c r="I499" s="288">
        <v>68.716666666666683</v>
      </c>
      <c r="J499" s="288">
        <v>69.533333333333331</v>
      </c>
      <c r="K499" s="288">
        <v>67.900000000000006</v>
      </c>
      <c r="L499" s="288">
        <v>65.7</v>
      </c>
      <c r="M499" s="288">
        <v>3.9585499999999998</v>
      </c>
    </row>
    <row r="500" spans="1:13">
      <c r="A500" s="267">
        <v>493</v>
      </c>
      <c r="B500" s="244" t="s">
        <v>2851</v>
      </c>
      <c r="C500" s="288">
        <v>384.3</v>
      </c>
      <c r="D500" s="288">
        <v>384.43333333333334</v>
      </c>
      <c r="E500" s="288">
        <v>379.86666666666667</v>
      </c>
      <c r="F500" s="288">
        <v>375.43333333333334</v>
      </c>
      <c r="G500" s="288">
        <v>370.86666666666667</v>
      </c>
      <c r="H500" s="288">
        <v>388.86666666666667</v>
      </c>
      <c r="I500" s="288">
        <v>393.43333333333339</v>
      </c>
      <c r="J500" s="288">
        <v>397.86666666666667</v>
      </c>
      <c r="K500" s="288">
        <v>389</v>
      </c>
      <c r="L500" s="288">
        <v>380</v>
      </c>
      <c r="M500" s="288">
        <v>0.72772000000000003</v>
      </c>
    </row>
    <row r="501" spans="1:13">
      <c r="A501" s="267">
        <v>494</v>
      </c>
      <c r="B501" s="244" t="s">
        <v>569</v>
      </c>
      <c r="C501" s="288">
        <v>2149.5500000000002</v>
      </c>
      <c r="D501" s="288">
        <v>2133.7833333333333</v>
      </c>
      <c r="E501" s="288">
        <v>2102.8666666666668</v>
      </c>
      <c r="F501" s="288">
        <v>2056.1833333333334</v>
      </c>
      <c r="G501" s="288">
        <v>2025.2666666666669</v>
      </c>
      <c r="H501" s="288">
        <v>2180.4666666666667</v>
      </c>
      <c r="I501" s="288">
        <v>2211.3833333333337</v>
      </c>
      <c r="J501" s="288">
        <v>2258.0666666666666</v>
      </c>
      <c r="K501" s="288">
        <v>2164.6999999999998</v>
      </c>
      <c r="L501" s="288">
        <v>2087.1</v>
      </c>
      <c r="M501" s="288">
        <v>0.84123000000000003</v>
      </c>
    </row>
    <row r="502" spans="1:13">
      <c r="A502" s="267">
        <v>495</v>
      </c>
      <c r="B502" s="244" t="s">
        <v>200</v>
      </c>
      <c r="C502" s="288">
        <v>355.85</v>
      </c>
      <c r="D502" s="288">
        <v>353.08333333333331</v>
      </c>
      <c r="E502" s="288">
        <v>348.76666666666665</v>
      </c>
      <c r="F502" s="288">
        <v>341.68333333333334</v>
      </c>
      <c r="G502" s="288">
        <v>337.36666666666667</v>
      </c>
      <c r="H502" s="288">
        <v>360.16666666666663</v>
      </c>
      <c r="I502" s="288">
        <v>364.48333333333335</v>
      </c>
      <c r="J502" s="288">
        <v>371.56666666666661</v>
      </c>
      <c r="K502" s="288">
        <v>357.4</v>
      </c>
      <c r="L502" s="288">
        <v>346</v>
      </c>
      <c r="M502" s="288">
        <v>103.33347000000001</v>
      </c>
    </row>
    <row r="503" spans="1:13">
      <c r="A503" s="267">
        <v>496</v>
      </c>
      <c r="B503" s="244" t="s">
        <v>570</v>
      </c>
      <c r="C503" s="288">
        <v>434.75</v>
      </c>
      <c r="D503" s="288">
        <v>430.55</v>
      </c>
      <c r="E503" s="288">
        <v>409.20000000000005</v>
      </c>
      <c r="F503" s="288">
        <v>383.65000000000003</v>
      </c>
      <c r="G503" s="288">
        <v>362.30000000000007</v>
      </c>
      <c r="H503" s="288">
        <v>456.1</v>
      </c>
      <c r="I503" s="288">
        <v>477.45000000000005</v>
      </c>
      <c r="J503" s="288">
        <v>503</v>
      </c>
      <c r="K503" s="288">
        <v>451.9</v>
      </c>
      <c r="L503" s="288">
        <v>405</v>
      </c>
      <c r="M503" s="288">
        <v>73.998580000000004</v>
      </c>
    </row>
    <row r="504" spans="1:13">
      <c r="A504" s="267">
        <v>497</v>
      </c>
      <c r="B504" s="244" t="s">
        <v>202</v>
      </c>
      <c r="C504" s="288">
        <v>187.2</v>
      </c>
      <c r="D504" s="288">
        <v>186.31666666666669</v>
      </c>
      <c r="E504" s="288">
        <v>184.63333333333338</v>
      </c>
      <c r="F504" s="288">
        <v>182.06666666666669</v>
      </c>
      <c r="G504" s="288">
        <v>180.38333333333338</v>
      </c>
      <c r="H504" s="288">
        <v>188.88333333333338</v>
      </c>
      <c r="I504" s="288">
        <v>190.56666666666672</v>
      </c>
      <c r="J504" s="288">
        <v>193.13333333333338</v>
      </c>
      <c r="K504" s="288">
        <v>188</v>
      </c>
      <c r="L504" s="288">
        <v>183.75</v>
      </c>
      <c r="M504" s="288">
        <v>104.09948</v>
      </c>
    </row>
    <row r="505" spans="1:13">
      <c r="A505" s="267">
        <v>498</v>
      </c>
      <c r="B505" s="244" t="s">
        <v>571</v>
      </c>
      <c r="C505" s="288">
        <v>224.5</v>
      </c>
      <c r="D505" s="288">
        <v>223.65</v>
      </c>
      <c r="E505" s="288">
        <v>209.85000000000002</v>
      </c>
      <c r="F505" s="288">
        <v>195.20000000000002</v>
      </c>
      <c r="G505" s="288">
        <v>181.40000000000003</v>
      </c>
      <c r="H505" s="288">
        <v>238.3</v>
      </c>
      <c r="I505" s="288">
        <v>252.10000000000002</v>
      </c>
      <c r="J505" s="288">
        <v>266.75</v>
      </c>
      <c r="K505" s="288">
        <v>237.45</v>
      </c>
      <c r="L505" s="288">
        <v>209</v>
      </c>
      <c r="M505" s="288">
        <v>10.998469999999999</v>
      </c>
    </row>
    <row r="506" spans="1:13">
      <c r="A506" s="267">
        <v>499</v>
      </c>
      <c r="B506" s="244" t="s">
        <v>572</v>
      </c>
      <c r="C506" s="288">
        <v>1838.75</v>
      </c>
      <c r="D506" s="288">
        <v>1840.3166666666666</v>
      </c>
      <c r="E506" s="288">
        <v>1819.6333333333332</v>
      </c>
      <c r="F506" s="288">
        <v>1800.5166666666667</v>
      </c>
      <c r="G506" s="288">
        <v>1779.8333333333333</v>
      </c>
      <c r="H506" s="288">
        <v>1859.4333333333332</v>
      </c>
      <c r="I506" s="288">
        <v>1880.1166666666666</v>
      </c>
      <c r="J506" s="288">
        <v>1899.2333333333331</v>
      </c>
      <c r="K506" s="288">
        <v>1861</v>
      </c>
      <c r="L506" s="288">
        <v>1821.2</v>
      </c>
      <c r="M506" s="288">
        <v>0.39627000000000001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6"/>
      <c r="B5" s="596"/>
      <c r="C5" s="597"/>
      <c r="D5" s="59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8" t="s">
        <v>574</v>
      </c>
      <c r="C7" s="598"/>
      <c r="D7" s="261">
        <f>Main!B10</f>
        <v>44159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44158</v>
      </c>
      <c r="B10" s="266">
        <v>541988</v>
      </c>
      <c r="C10" s="267" t="s">
        <v>294</v>
      </c>
      <c r="D10" s="267" t="s">
        <v>3848</v>
      </c>
      <c r="E10" s="267" t="s">
        <v>584</v>
      </c>
      <c r="F10" s="380">
        <v>3500000</v>
      </c>
      <c r="G10" s="266">
        <v>1515.16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44158</v>
      </c>
      <c r="B11" s="266">
        <v>541988</v>
      </c>
      <c r="C11" s="267" t="s">
        <v>294</v>
      </c>
      <c r="D11" s="267" t="s">
        <v>3849</v>
      </c>
      <c r="E11" s="267" t="s">
        <v>583</v>
      </c>
      <c r="F11" s="380">
        <v>900000</v>
      </c>
      <c r="G11" s="266">
        <v>1515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44158</v>
      </c>
      <c r="B12" s="266">
        <v>541988</v>
      </c>
      <c r="C12" s="267" t="s">
        <v>294</v>
      </c>
      <c r="D12" s="267" t="s">
        <v>3850</v>
      </c>
      <c r="E12" s="267" t="s">
        <v>583</v>
      </c>
      <c r="F12" s="380">
        <v>660000</v>
      </c>
      <c r="G12" s="266">
        <v>1515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44158</v>
      </c>
      <c r="B13" s="266">
        <v>538778</v>
      </c>
      <c r="C13" s="267" t="s">
        <v>3851</v>
      </c>
      <c r="D13" s="267" t="s">
        <v>3852</v>
      </c>
      <c r="E13" s="267" t="s">
        <v>583</v>
      </c>
      <c r="F13" s="380">
        <v>101000</v>
      </c>
      <c r="G13" s="266">
        <v>35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44158</v>
      </c>
      <c r="B14" s="266">
        <v>538778</v>
      </c>
      <c r="C14" s="267" t="s">
        <v>3851</v>
      </c>
      <c r="D14" s="267" t="s">
        <v>3853</v>
      </c>
      <c r="E14" s="267" t="s">
        <v>584</v>
      </c>
      <c r="F14" s="380">
        <v>50000</v>
      </c>
      <c r="G14" s="266">
        <v>35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44158</v>
      </c>
      <c r="B15" s="266">
        <v>538778</v>
      </c>
      <c r="C15" s="267" t="s">
        <v>3851</v>
      </c>
      <c r="D15" s="267" t="s">
        <v>3854</v>
      </c>
      <c r="E15" s="267" t="s">
        <v>584</v>
      </c>
      <c r="F15" s="380">
        <v>50000</v>
      </c>
      <c r="G15" s="266">
        <v>35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44158</v>
      </c>
      <c r="B16" s="266">
        <v>542721</v>
      </c>
      <c r="C16" s="267" t="s">
        <v>3855</v>
      </c>
      <c r="D16" s="267" t="s">
        <v>3856</v>
      </c>
      <c r="E16" s="267" t="s">
        <v>584</v>
      </c>
      <c r="F16" s="380">
        <v>104000</v>
      </c>
      <c r="G16" s="266">
        <v>28.69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44158</v>
      </c>
      <c r="B17" s="266">
        <v>538521</v>
      </c>
      <c r="C17" s="267" t="s">
        <v>3857</v>
      </c>
      <c r="D17" s="267" t="s">
        <v>3858</v>
      </c>
      <c r="E17" s="267" t="s">
        <v>584</v>
      </c>
      <c r="F17" s="380">
        <v>17551</v>
      </c>
      <c r="G17" s="266">
        <v>18.54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44158</v>
      </c>
      <c r="B18" s="266">
        <v>519463</v>
      </c>
      <c r="C18" s="267" t="s">
        <v>3782</v>
      </c>
      <c r="D18" s="267" t="s">
        <v>3783</v>
      </c>
      <c r="E18" s="267" t="s">
        <v>583</v>
      </c>
      <c r="F18" s="380">
        <v>8000</v>
      </c>
      <c r="G18" s="266">
        <v>8.7200000000000006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44158</v>
      </c>
      <c r="B19" s="266">
        <v>519463</v>
      </c>
      <c r="C19" s="267" t="s">
        <v>3782</v>
      </c>
      <c r="D19" s="267" t="s">
        <v>3859</v>
      </c>
      <c r="E19" s="267" t="s">
        <v>584</v>
      </c>
      <c r="F19" s="380">
        <v>8750</v>
      </c>
      <c r="G19" s="266">
        <v>8.75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44158</v>
      </c>
      <c r="B20" s="266">
        <v>540377</v>
      </c>
      <c r="C20" s="267" t="s">
        <v>3860</v>
      </c>
      <c r="D20" s="267" t="s">
        <v>3861</v>
      </c>
      <c r="E20" s="267" t="s">
        <v>583</v>
      </c>
      <c r="F20" s="380">
        <v>54000</v>
      </c>
      <c r="G20" s="266">
        <v>20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44158</v>
      </c>
      <c r="B21" s="266">
        <v>540377</v>
      </c>
      <c r="C21" s="267" t="s">
        <v>3860</v>
      </c>
      <c r="D21" s="267" t="s">
        <v>3861</v>
      </c>
      <c r="E21" s="267" t="s">
        <v>584</v>
      </c>
      <c r="F21" s="380">
        <v>54000</v>
      </c>
      <c r="G21" s="266">
        <v>20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44158</v>
      </c>
      <c r="B22" s="266">
        <v>540377</v>
      </c>
      <c r="C22" s="267" t="s">
        <v>3860</v>
      </c>
      <c r="D22" s="267" t="s">
        <v>3862</v>
      </c>
      <c r="E22" s="267" t="s">
        <v>583</v>
      </c>
      <c r="F22" s="380">
        <v>24000</v>
      </c>
      <c r="G22" s="266">
        <v>20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44158</v>
      </c>
      <c r="B23" s="266">
        <v>540377</v>
      </c>
      <c r="C23" s="267" t="s">
        <v>3860</v>
      </c>
      <c r="D23" s="267" t="s">
        <v>3863</v>
      </c>
      <c r="E23" s="267" t="s">
        <v>583</v>
      </c>
      <c r="F23" s="380">
        <v>30000</v>
      </c>
      <c r="G23" s="266">
        <v>20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44158</v>
      </c>
      <c r="B24" s="266">
        <v>540377</v>
      </c>
      <c r="C24" s="267" t="s">
        <v>3860</v>
      </c>
      <c r="D24" s="267" t="s">
        <v>3864</v>
      </c>
      <c r="E24" s="267" t="s">
        <v>584</v>
      </c>
      <c r="F24" s="380">
        <v>54000</v>
      </c>
      <c r="G24" s="266">
        <v>20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44158</v>
      </c>
      <c r="B25" s="266">
        <v>539679</v>
      </c>
      <c r="C25" s="267" t="s">
        <v>3865</v>
      </c>
      <c r="D25" s="267" t="s">
        <v>3866</v>
      </c>
      <c r="E25" s="267" t="s">
        <v>584</v>
      </c>
      <c r="F25" s="380">
        <v>26563</v>
      </c>
      <c r="G25" s="266">
        <v>10.38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44158</v>
      </c>
      <c r="B26" s="266">
        <v>506919</v>
      </c>
      <c r="C26" s="267" t="s">
        <v>3867</v>
      </c>
      <c r="D26" s="267" t="s">
        <v>3868</v>
      </c>
      <c r="E26" s="267" t="s">
        <v>583</v>
      </c>
      <c r="F26" s="380">
        <v>46250</v>
      </c>
      <c r="G26" s="266">
        <v>138.76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44158</v>
      </c>
      <c r="B27" s="266">
        <v>506919</v>
      </c>
      <c r="C27" s="267" t="s">
        <v>3867</v>
      </c>
      <c r="D27" s="267" t="s">
        <v>3869</v>
      </c>
      <c r="E27" s="267" t="s">
        <v>584</v>
      </c>
      <c r="F27" s="380">
        <v>59149</v>
      </c>
      <c r="G27" s="266">
        <v>139.5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44158</v>
      </c>
      <c r="B28" s="266">
        <v>539519</v>
      </c>
      <c r="C28" s="267" t="s">
        <v>3870</v>
      </c>
      <c r="D28" s="267" t="s">
        <v>3871</v>
      </c>
      <c r="E28" s="267" t="s">
        <v>584</v>
      </c>
      <c r="F28" s="380">
        <v>45090</v>
      </c>
      <c r="G28" s="266">
        <v>13.44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44158</v>
      </c>
      <c r="B29" s="266">
        <v>540243</v>
      </c>
      <c r="C29" s="267" t="s">
        <v>3872</v>
      </c>
      <c r="D29" s="267" t="s">
        <v>3873</v>
      </c>
      <c r="E29" s="267" t="s">
        <v>584</v>
      </c>
      <c r="F29" s="380">
        <v>12500</v>
      </c>
      <c r="G29" s="266">
        <v>27.1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44158</v>
      </c>
      <c r="B30" s="266">
        <v>532911</v>
      </c>
      <c r="C30" s="267" t="s">
        <v>3874</v>
      </c>
      <c r="D30" s="267" t="s">
        <v>3875</v>
      </c>
      <c r="E30" s="267" t="s">
        <v>583</v>
      </c>
      <c r="F30" s="380">
        <v>77855</v>
      </c>
      <c r="G30" s="266">
        <v>9.69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44158</v>
      </c>
      <c r="B31" s="266">
        <v>532911</v>
      </c>
      <c r="C31" s="267" t="s">
        <v>3874</v>
      </c>
      <c r="D31" s="267" t="s">
        <v>3876</v>
      </c>
      <c r="E31" s="267" t="s">
        <v>584</v>
      </c>
      <c r="F31" s="380">
        <v>350000</v>
      </c>
      <c r="G31" s="266">
        <v>9.6999999999999993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44158</v>
      </c>
      <c r="B32" s="266">
        <v>539673</v>
      </c>
      <c r="C32" s="267" t="s">
        <v>3784</v>
      </c>
      <c r="D32" s="267" t="s">
        <v>3796</v>
      </c>
      <c r="E32" s="267" t="s">
        <v>583</v>
      </c>
      <c r="F32" s="380">
        <v>34700</v>
      </c>
      <c r="G32" s="266">
        <v>14.4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44158</v>
      </c>
      <c r="B33" s="266">
        <v>539673</v>
      </c>
      <c r="C33" s="267" t="s">
        <v>3784</v>
      </c>
      <c r="D33" s="267" t="s">
        <v>3877</v>
      </c>
      <c r="E33" s="267" t="s">
        <v>584</v>
      </c>
      <c r="F33" s="380">
        <v>67351</v>
      </c>
      <c r="G33" s="266">
        <v>14.62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44158</v>
      </c>
      <c r="B34" s="266">
        <v>539673</v>
      </c>
      <c r="C34" s="267" t="s">
        <v>3784</v>
      </c>
      <c r="D34" s="267" t="s">
        <v>3878</v>
      </c>
      <c r="E34" s="267" t="s">
        <v>583</v>
      </c>
      <c r="F34" s="380">
        <v>13000</v>
      </c>
      <c r="G34" s="266">
        <v>14.95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44158</v>
      </c>
      <c r="B35" s="266">
        <v>539673</v>
      </c>
      <c r="C35" s="267" t="s">
        <v>3784</v>
      </c>
      <c r="D35" s="267" t="s">
        <v>3879</v>
      </c>
      <c r="E35" s="267" t="s">
        <v>583</v>
      </c>
      <c r="F35" s="380">
        <v>20000</v>
      </c>
      <c r="G35" s="266">
        <v>14.94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44158</v>
      </c>
      <c r="B36" s="266">
        <v>531952</v>
      </c>
      <c r="C36" s="267" t="s">
        <v>3880</v>
      </c>
      <c r="D36" s="267" t="s">
        <v>3881</v>
      </c>
      <c r="E36" s="267" t="s">
        <v>583</v>
      </c>
      <c r="F36" s="380">
        <v>12000</v>
      </c>
      <c r="G36" s="266">
        <v>33.96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44158</v>
      </c>
      <c r="B37" s="266">
        <v>531952</v>
      </c>
      <c r="C37" s="267" t="s">
        <v>3880</v>
      </c>
      <c r="D37" s="267" t="s">
        <v>3881</v>
      </c>
      <c r="E37" s="267" t="s">
        <v>584</v>
      </c>
      <c r="F37" s="380">
        <v>82355</v>
      </c>
      <c r="G37" s="266">
        <v>33.67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44158</v>
      </c>
      <c r="B38" s="266">
        <v>523116</v>
      </c>
      <c r="C38" s="267" t="s">
        <v>3882</v>
      </c>
      <c r="D38" s="267" t="s">
        <v>3883</v>
      </c>
      <c r="E38" s="267" t="s">
        <v>583</v>
      </c>
      <c r="F38" s="380">
        <v>10372</v>
      </c>
      <c r="G38" s="266">
        <v>160.03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44158</v>
      </c>
      <c r="B39" s="266">
        <v>523116</v>
      </c>
      <c r="C39" s="267" t="s">
        <v>3882</v>
      </c>
      <c r="D39" s="267" t="s">
        <v>3884</v>
      </c>
      <c r="E39" s="267" t="s">
        <v>584</v>
      </c>
      <c r="F39" s="380">
        <v>10325</v>
      </c>
      <c r="G39" s="266">
        <v>160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44158</v>
      </c>
      <c r="B40" s="266">
        <v>540757</v>
      </c>
      <c r="C40" s="267" t="s">
        <v>3885</v>
      </c>
      <c r="D40" s="267" t="s">
        <v>3886</v>
      </c>
      <c r="E40" s="267" t="s">
        <v>583</v>
      </c>
      <c r="F40" s="380">
        <v>53600</v>
      </c>
      <c r="G40" s="266">
        <v>145.88999999999999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44158</v>
      </c>
      <c r="B41" s="266">
        <v>539026</v>
      </c>
      <c r="C41" s="267" t="s">
        <v>3887</v>
      </c>
      <c r="D41" s="267" t="s">
        <v>3888</v>
      </c>
      <c r="E41" s="267" t="s">
        <v>583</v>
      </c>
      <c r="F41" s="380">
        <v>28000</v>
      </c>
      <c r="G41" s="266">
        <v>32.19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44158</v>
      </c>
      <c r="B42" s="266">
        <v>539402</v>
      </c>
      <c r="C42" s="267" t="s">
        <v>3889</v>
      </c>
      <c r="D42" s="267" t="s">
        <v>3890</v>
      </c>
      <c r="E42" s="267" t="s">
        <v>584</v>
      </c>
      <c r="F42" s="380">
        <v>140800</v>
      </c>
      <c r="G42" s="266">
        <v>19.989999999999998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44158</v>
      </c>
      <c r="B43" s="266">
        <v>539402</v>
      </c>
      <c r="C43" s="267" t="s">
        <v>3889</v>
      </c>
      <c r="D43" s="267" t="s">
        <v>3891</v>
      </c>
      <c r="E43" s="267" t="s">
        <v>583</v>
      </c>
      <c r="F43" s="380">
        <v>115200</v>
      </c>
      <c r="G43" s="266">
        <v>20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44158</v>
      </c>
      <c r="B44" s="266">
        <v>536672</v>
      </c>
      <c r="C44" s="267" t="s">
        <v>3892</v>
      </c>
      <c r="D44" s="267" t="s">
        <v>3893</v>
      </c>
      <c r="E44" s="267" t="s">
        <v>583</v>
      </c>
      <c r="F44" s="380">
        <v>505466</v>
      </c>
      <c r="G44" s="266">
        <v>3.47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44158</v>
      </c>
      <c r="B45" s="266">
        <v>536672</v>
      </c>
      <c r="C45" s="267" t="s">
        <v>3892</v>
      </c>
      <c r="D45" s="267" t="s">
        <v>3894</v>
      </c>
      <c r="E45" s="267" t="s">
        <v>583</v>
      </c>
      <c r="F45" s="380">
        <v>600000</v>
      </c>
      <c r="G45" s="266">
        <v>3.47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44158</v>
      </c>
      <c r="B46" s="266">
        <v>536672</v>
      </c>
      <c r="C46" s="267" t="s">
        <v>3892</v>
      </c>
      <c r="D46" s="267" t="s">
        <v>3895</v>
      </c>
      <c r="E46" s="267" t="s">
        <v>584</v>
      </c>
      <c r="F46" s="380">
        <v>123000</v>
      </c>
      <c r="G46" s="266">
        <v>3.47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44158</v>
      </c>
      <c r="B47" s="266">
        <v>536672</v>
      </c>
      <c r="C47" s="267" t="s">
        <v>3892</v>
      </c>
      <c r="D47" s="267" t="s">
        <v>3896</v>
      </c>
      <c r="E47" s="267" t="s">
        <v>584</v>
      </c>
      <c r="F47" s="380">
        <v>129000</v>
      </c>
      <c r="G47" s="266">
        <v>3.47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44158</v>
      </c>
      <c r="B48" s="266">
        <v>536672</v>
      </c>
      <c r="C48" s="267" t="s">
        <v>3892</v>
      </c>
      <c r="D48" s="267" t="s">
        <v>3828</v>
      </c>
      <c r="E48" s="267" t="s">
        <v>584</v>
      </c>
      <c r="F48" s="380">
        <v>697036</v>
      </c>
      <c r="G48" s="266">
        <v>3.47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44158</v>
      </c>
      <c r="B49" s="266">
        <v>512064</v>
      </c>
      <c r="C49" s="267" t="s">
        <v>3829</v>
      </c>
      <c r="D49" s="267" t="s">
        <v>3830</v>
      </c>
      <c r="E49" s="267" t="s">
        <v>584</v>
      </c>
      <c r="F49" s="380">
        <v>1550</v>
      </c>
      <c r="G49" s="266">
        <v>43.35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44158</v>
      </c>
      <c r="B50" s="266">
        <v>539222</v>
      </c>
      <c r="C50" s="267" t="s">
        <v>3897</v>
      </c>
      <c r="D50" s="267" t="s">
        <v>3898</v>
      </c>
      <c r="E50" s="267" t="s">
        <v>584</v>
      </c>
      <c r="F50" s="380">
        <v>30000</v>
      </c>
      <c r="G50" s="266">
        <v>39.85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44158</v>
      </c>
      <c r="B51" s="266" t="s">
        <v>1181</v>
      </c>
      <c r="C51" s="267" t="s">
        <v>3899</v>
      </c>
      <c r="D51" s="267" t="s">
        <v>3900</v>
      </c>
      <c r="E51" s="267" t="s">
        <v>583</v>
      </c>
      <c r="F51" s="380">
        <v>74305</v>
      </c>
      <c r="G51" s="266">
        <v>233.88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44158</v>
      </c>
      <c r="B52" s="266" t="s">
        <v>1181</v>
      </c>
      <c r="C52" s="267" t="s">
        <v>3899</v>
      </c>
      <c r="D52" s="267" t="s">
        <v>3901</v>
      </c>
      <c r="E52" s="267" t="s">
        <v>583</v>
      </c>
      <c r="F52" s="380">
        <v>70868</v>
      </c>
      <c r="G52" s="266">
        <v>234.52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44158</v>
      </c>
      <c r="B53" s="266" t="s">
        <v>1181</v>
      </c>
      <c r="C53" s="267" t="s">
        <v>3899</v>
      </c>
      <c r="D53" s="267" t="s">
        <v>3831</v>
      </c>
      <c r="E53" s="267" t="s">
        <v>583</v>
      </c>
      <c r="F53" s="380">
        <v>86745</v>
      </c>
      <c r="G53" s="266">
        <v>235.4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44158</v>
      </c>
      <c r="B54" s="266" t="s">
        <v>1312</v>
      </c>
      <c r="C54" s="267" t="s">
        <v>3902</v>
      </c>
      <c r="D54" s="267" t="s">
        <v>3903</v>
      </c>
      <c r="E54" s="267" t="s">
        <v>583</v>
      </c>
      <c r="F54" s="380">
        <v>1034035</v>
      </c>
      <c r="G54" s="266">
        <v>42.04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44158</v>
      </c>
      <c r="B55" s="266" t="s">
        <v>251</v>
      </c>
      <c r="C55" s="267" t="s">
        <v>3904</v>
      </c>
      <c r="D55" s="267" t="s">
        <v>3900</v>
      </c>
      <c r="E55" s="267" t="s">
        <v>583</v>
      </c>
      <c r="F55" s="380">
        <v>202023</v>
      </c>
      <c r="G55" s="266">
        <v>826.83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44158</v>
      </c>
      <c r="B56" s="266" t="s">
        <v>1714</v>
      </c>
      <c r="C56" s="267" t="s">
        <v>3834</v>
      </c>
      <c r="D56" s="267" t="s">
        <v>3905</v>
      </c>
      <c r="E56" s="267" t="s">
        <v>583</v>
      </c>
      <c r="F56" s="380">
        <v>296131</v>
      </c>
      <c r="G56" s="266">
        <v>6.83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44158</v>
      </c>
      <c r="B57" s="266" t="s">
        <v>1714</v>
      </c>
      <c r="C57" s="267" t="s">
        <v>3834</v>
      </c>
      <c r="D57" s="267" t="s">
        <v>3906</v>
      </c>
      <c r="E57" s="267" t="s">
        <v>583</v>
      </c>
      <c r="F57" s="380">
        <v>198743</v>
      </c>
      <c r="G57" s="266">
        <v>7.1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44158</v>
      </c>
      <c r="B58" s="266" t="s">
        <v>1949</v>
      </c>
      <c r="C58" s="267" t="s">
        <v>3907</v>
      </c>
      <c r="D58" s="267" t="s">
        <v>3908</v>
      </c>
      <c r="E58" s="267" t="s">
        <v>583</v>
      </c>
      <c r="F58" s="380">
        <v>744279</v>
      </c>
      <c r="G58" s="266">
        <v>643.9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44158</v>
      </c>
      <c r="B59" s="266" t="s">
        <v>166</v>
      </c>
      <c r="C59" s="267" t="s">
        <v>3909</v>
      </c>
      <c r="D59" s="267" t="s">
        <v>3910</v>
      </c>
      <c r="E59" s="267" t="s">
        <v>583</v>
      </c>
      <c r="F59" s="380">
        <v>425000</v>
      </c>
      <c r="G59" s="266">
        <v>1265.67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44158</v>
      </c>
      <c r="B60" s="266" t="s">
        <v>3371</v>
      </c>
      <c r="C60" s="267" t="s">
        <v>3643</v>
      </c>
      <c r="D60" s="267" t="s">
        <v>3832</v>
      </c>
      <c r="E60" s="267" t="s">
        <v>583</v>
      </c>
      <c r="F60" s="380">
        <v>378644</v>
      </c>
      <c r="G60" s="266">
        <v>0.8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44158</v>
      </c>
      <c r="B61" s="266" t="s">
        <v>2602</v>
      </c>
      <c r="C61" s="267" t="s">
        <v>3833</v>
      </c>
      <c r="D61" s="267" t="s">
        <v>3810</v>
      </c>
      <c r="E61" s="267" t="s">
        <v>583</v>
      </c>
      <c r="F61" s="380">
        <v>82872</v>
      </c>
      <c r="G61" s="266">
        <v>159.33000000000001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44158</v>
      </c>
      <c r="B62" s="266" t="s">
        <v>824</v>
      </c>
      <c r="C62" s="267" t="s">
        <v>3911</v>
      </c>
      <c r="D62" s="267" t="s">
        <v>3912</v>
      </c>
      <c r="E62" s="267" t="s">
        <v>584</v>
      </c>
      <c r="F62" s="380">
        <v>279481</v>
      </c>
      <c r="G62" s="266">
        <v>15.31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44158</v>
      </c>
      <c r="B63" s="266" t="s">
        <v>1181</v>
      </c>
      <c r="C63" s="267" t="s">
        <v>3899</v>
      </c>
      <c r="D63" s="267" t="s">
        <v>3831</v>
      </c>
      <c r="E63" s="267" t="s">
        <v>584</v>
      </c>
      <c r="F63" s="380">
        <v>86745</v>
      </c>
      <c r="G63" s="266">
        <v>235.56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44158</v>
      </c>
      <c r="B64" s="266" t="s">
        <v>1181</v>
      </c>
      <c r="C64" s="267" t="s">
        <v>3899</v>
      </c>
      <c r="D64" s="267" t="s">
        <v>3900</v>
      </c>
      <c r="E64" s="267" t="s">
        <v>584</v>
      </c>
      <c r="F64" s="380">
        <v>75179</v>
      </c>
      <c r="G64" s="266">
        <v>234.33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44158</v>
      </c>
      <c r="B65" s="266" t="s">
        <v>1181</v>
      </c>
      <c r="C65" s="267" t="s">
        <v>3899</v>
      </c>
      <c r="D65" s="267" t="s">
        <v>3901</v>
      </c>
      <c r="E65" s="267" t="s">
        <v>584</v>
      </c>
      <c r="F65" s="380">
        <v>70868</v>
      </c>
      <c r="G65" s="266">
        <v>234.74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44158</v>
      </c>
      <c r="B66" s="266" t="s">
        <v>1312</v>
      </c>
      <c r="C66" s="267" t="s">
        <v>3902</v>
      </c>
      <c r="D66" s="267" t="s">
        <v>3903</v>
      </c>
      <c r="E66" s="267" t="s">
        <v>584</v>
      </c>
      <c r="F66" s="380">
        <v>783808</v>
      </c>
      <c r="G66" s="266">
        <v>41.95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44158</v>
      </c>
      <c r="B67" s="266" t="s">
        <v>251</v>
      </c>
      <c r="C67" s="267" t="s">
        <v>3904</v>
      </c>
      <c r="D67" s="267" t="s">
        <v>3900</v>
      </c>
      <c r="E67" s="267" t="s">
        <v>584</v>
      </c>
      <c r="F67" s="380">
        <v>201681</v>
      </c>
      <c r="G67" s="266">
        <v>826.99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44158</v>
      </c>
      <c r="B68" s="266" t="s">
        <v>1714</v>
      </c>
      <c r="C68" s="267" t="s">
        <v>3834</v>
      </c>
      <c r="D68" s="267" t="s">
        <v>3913</v>
      </c>
      <c r="E68" s="267" t="s">
        <v>584</v>
      </c>
      <c r="F68" s="380">
        <v>315000</v>
      </c>
      <c r="G68" s="266">
        <v>6.9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44158</v>
      </c>
      <c r="B69" s="266" t="s">
        <v>1714</v>
      </c>
      <c r="C69" s="267" t="s">
        <v>3834</v>
      </c>
      <c r="D69" s="267" t="s">
        <v>3905</v>
      </c>
      <c r="E69" s="267" t="s">
        <v>584</v>
      </c>
      <c r="F69" s="380">
        <v>296131</v>
      </c>
      <c r="G69" s="266">
        <v>7.11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44158</v>
      </c>
      <c r="B70" s="266" t="s">
        <v>1714</v>
      </c>
      <c r="C70" s="267" t="s">
        <v>3834</v>
      </c>
      <c r="D70" s="267" t="s">
        <v>3914</v>
      </c>
      <c r="E70" s="267" t="s">
        <v>584</v>
      </c>
      <c r="F70" s="380">
        <v>225000</v>
      </c>
      <c r="G70" s="266">
        <v>6.88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44158</v>
      </c>
      <c r="B71" s="266" t="s">
        <v>1714</v>
      </c>
      <c r="C71" s="267" t="s">
        <v>3834</v>
      </c>
      <c r="D71" s="267" t="s">
        <v>3835</v>
      </c>
      <c r="E71" s="267" t="s">
        <v>584</v>
      </c>
      <c r="F71" s="380">
        <v>230000</v>
      </c>
      <c r="G71" s="266">
        <v>6.83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44158</v>
      </c>
      <c r="B72" s="266" t="s">
        <v>1714</v>
      </c>
      <c r="C72" s="267" t="s">
        <v>3834</v>
      </c>
      <c r="D72" s="267" t="s">
        <v>3915</v>
      </c>
      <c r="E72" s="267" t="s">
        <v>584</v>
      </c>
      <c r="F72" s="380">
        <v>230000</v>
      </c>
      <c r="G72" s="266">
        <v>6.87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44158</v>
      </c>
      <c r="B73" s="266" t="s">
        <v>1949</v>
      </c>
      <c r="C73" s="267" t="s">
        <v>3907</v>
      </c>
      <c r="D73" s="267" t="s">
        <v>3916</v>
      </c>
      <c r="E73" s="267" t="s">
        <v>584</v>
      </c>
      <c r="F73" s="380">
        <v>900000</v>
      </c>
      <c r="G73" s="266">
        <v>644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44158</v>
      </c>
      <c r="B74" s="266" t="s">
        <v>3917</v>
      </c>
      <c r="C74" s="267" t="s">
        <v>3918</v>
      </c>
      <c r="D74" s="267" t="s">
        <v>3919</v>
      </c>
      <c r="E74" s="267" t="s">
        <v>584</v>
      </c>
      <c r="F74" s="380">
        <v>78217</v>
      </c>
      <c r="G74" s="266">
        <v>1.8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44158</v>
      </c>
      <c r="B75" s="266" t="s">
        <v>506</v>
      </c>
      <c r="C75" s="267" t="s">
        <v>3920</v>
      </c>
      <c r="D75" s="267" t="s">
        <v>3921</v>
      </c>
      <c r="E75" s="267" t="s">
        <v>584</v>
      </c>
      <c r="F75" s="380">
        <v>2862798</v>
      </c>
      <c r="G75" s="266">
        <v>20.59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44158</v>
      </c>
      <c r="B76" s="266" t="s">
        <v>3371</v>
      </c>
      <c r="C76" s="267" t="s">
        <v>3643</v>
      </c>
      <c r="D76" s="267" t="s">
        <v>3832</v>
      </c>
      <c r="E76" s="267" t="s">
        <v>584</v>
      </c>
      <c r="F76" s="380">
        <v>5000000</v>
      </c>
      <c r="G76" s="266">
        <v>0.8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44158</v>
      </c>
      <c r="B77" s="266" t="s">
        <v>2602</v>
      </c>
      <c r="C77" s="267" t="s">
        <v>3833</v>
      </c>
      <c r="D77" s="267" t="s">
        <v>3810</v>
      </c>
      <c r="E77" s="267" t="s">
        <v>584</v>
      </c>
      <c r="F77" s="380">
        <v>82872</v>
      </c>
      <c r="G77" s="266">
        <v>161.19999999999999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44158</v>
      </c>
      <c r="B78" s="266" t="s">
        <v>194</v>
      </c>
      <c r="C78" s="267" t="s">
        <v>3922</v>
      </c>
      <c r="D78" s="267" t="s">
        <v>3923</v>
      </c>
      <c r="E78" s="267" t="s">
        <v>584</v>
      </c>
      <c r="F78" s="380">
        <v>1474453</v>
      </c>
      <c r="G78" s="266">
        <v>292.67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44158</v>
      </c>
      <c r="B79" s="266" t="s">
        <v>2782</v>
      </c>
      <c r="C79" s="267" t="s">
        <v>3811</v>
      </c>
      <c r="D79" s="267" t="s">
        <v>3924</v>
      </c>
      <c r="E79" s="267" t="s">
        <v>584</v>
      </c>
      <c r="F79" s="380">
        <v>251831</v>
      </c>
      <c r="G79" s="266">
        <v>71.2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9"/>
  <sheetViews>
    <sheetView zoomScale="70" zoomScaleNormal="70" workbookViewId="0">
      <selection activeCell="A9" sqref="A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3" customFormat="1" ht="14.25">
      <c r="A10" s="451">
        <v>1</v>
      </c>
      <c r="B10" s="434">
        <v>44110</v>
      </c>
      <c r="C10" s="452"/>
      <c r="D10" s="552" t="s">
        <v>138</v>
      </c>
      <c r="E10" s="453" t="s">
        <v>600</v>
      </c>
      <c r="F10" s="435">
        <v>619</v>
      </c>
      <c r="G10" s="453">
        <v>590</v>
      </c>
      <c r="H10" s="453">
        <v>657</v>
      </c>
      <c r="I10" s="454">
        <v>690</v>
      </c>
      <c r="J10" s="433" t="s">
        <v>3785</v>
      </c>
      <c r="K10" s="433">
        <f t="shared" ref="K10" si="0">H10-F10</f>
        <v>38</v>
      </c>
      <c r="L10" s="443">
        <f t="shared" ref="L10" si="1">(F10*-0.8)/100</f>
        <v>-4.9520000000000008</v>
      </c>
      <c r="M10" s="436">
        <f t="shared" ref="M10" si="2">(K10+L10)/F10</f>
        <v>5.3389337641357032E-2</v>
      </c>
      <c r="N10" s="437" t="s">
        <v>599</v>
      </c>
      <c r="O10" s="463">
        <v>44153</v>
      </c>
      <c r="Q10" s="414"/>
      <c r="R10" s="415" t="s">
        <v>3633</v>
      </c>
      <c r="S10" s="414"/>
      <c r="T10" s="414"/>
      <c r="U10" s="414"/>
      <c r="V10" s="414"/>
      <c r="W10" s="414"/>
      <c r="X10" s="414"/>
      <c r="Y10" s="414"/>
      <c r="Z10" s="414"/>
      <c r="AA10" s="414"/>
      <c r="AB10" s="414"/>
    </row>
    <row r="11" spans="1:28" s="413" customFormat="1" ht="14.25">
      <c r="A11" s="420">
        <v>2</v>
      </c>
      <c r="B11" s="421">
        <v>44110</v>
      </c>
      <c r="C11" s="422"/>
      <c r="D11" s="423" t="s">
        <v>142</v>
      </c>
      <c r="E11" s="424" t="s">
        <v>600</v>
      </c>
      <c r="F11" s="425">
        <v>6890</v>
      </c>
      <c r="G11" s="424">
        <v>6600</v>
      </c>
      <c r="H11" s="424">
        <v>7170</v>
      </c>
      <c r="I11" s="426">
        <v>7450</v>
      </c>
      <c r="J11" s="427" t="s">
        <v>3641</v>
      </c>
      <c r="K11" s="427">
        <f t="shared" ref="K11:K13" si="3">H11-F11</f>
        <v>280</v>
      </c>
      <c r="L11" s="444">
        <f t="shared" ref="L11:L13" si="4">(F11*-0.8)/100</f>
        <v>-55.12</v>
      </c>
      <c r="M11" s="428">
        <f t="shared" ref="M11:M13" si="5">(K11+L11)/F11</f>
        <v>3.2638606676342524E-2</v>
      </c>
      <c r="N11" s="429" t="s">
        <v>599</v>
      </c>
      <c r="O11" s="430">
        <v>44131</v>
      </c>
      <c r="Q11" s="414"/>
      <c r="R11" s="415" t="s">
        <v>3633</v>
      </c>
      <c r="S11" s="414"/>
      <c r="T11" s="414"/>
      <c r="U11" s="414"/>
      <c r="V11" s="414"/>
      <c r="W11" s="414"/>
      <c r="X11" s="414"/>
      <c r="Y11" s="414"/>
      <c r="Z11" s="414"/>
      <c r="AA11" s="414"/>
      <c r="AB11" s="414"/>
    </row>
    <row r="12" spans="1:28" s="413" customFormat="1" ht="14.25">
      <c r="A12" s="451">
        <v>3</v>
      </c>
      <c r="B12" s="434">
        <v>44112</v>
      </c>
      <c r="C12" s="452"/>
      <c r="D12" s="552" t="s">
        <v>3637</v>
      </c>
      <c r="E12" s="453" t="s">
        <v>600</v>
      </c>
      <c r="F12" s="435">
        <v>581.5</v>
      </c>
      <c r="G12" s="453">
        <v>548</v>
      </c>
      <c r="H12" s="453">
        <v>621</v>
      </c>
      <c r="I12" s="454">
        <v>640</v>
      </c>
      <c r="J12" s="433" t="s">
        <v>3739</v>
      </c>
      <c r="K12" s="433">
        <f t="shared" si="3"/>
        <v>39.5</v>
      </c>
      <c r="L12" s="443">
        <f t="shared" si="4"/>
        <v>-4.6520000000000001</v>
      </c>
      <c r="M12" s="436">
        <f t="shared" si="5"/>
        <v>5.9927773000859844E-2</v>
      </c>
      <c r="N12" s="437" t="s">
        <v>599</v>
      </c>
      <c r="O12" s="463">
        <v>44146</v>
      </c>
      <c r="Q12" s="414"/>
      <c r="R12" s="415" t="s">
        <v>3186</v>
      </c>
      <c r="S12" s="414"/>
      <c r="T12" s="414"/>
      <c r="U12" s="414"/>
      <c r="V12" s="414"/>
      <c r="W12" s="414"/>
      <c r="X12" s="414"/>
      <c r="Y12" s="414"/>
      <c r="Z12" s="414"/>
      <c r="AA12" s="414"/>
      <c r="AB12" s="414"/>
    </row>
    <row r="13" spans="1:28" s="413" customFormat="1" ht="14.25">
      <c r="A13" s="420">
        <v>4</v>
      </c>
      <c r="B13" s="421">
        <v>44126</v>
      </c>
      <c r="C13" s="422"/>
      <c r="D13" s="423" t="s">
        <v>301</v>
      </c>
      <c r="E13" s="424" t="s">
        <v>600</v>
      </c>
      <c r="F13" s="425">
        <v>2025</v>
      </c>
      <c r="G13" s="424">
        <v>1895</v>
      </c>
      <c r="H13" s="424">
        <v>2105</v>
      </c>
      <c r="I13" s="426" t="s">
        <v>3639</v>
      </c>
      <c r="J13" s="427" t="s">
        <v>3753</v>
      </c>
      <c r="K13" s="427">
        <f t="shared" si="3"/>
        <v>80</v>
      </c>
      <c r="L13" s="444">
        <f t="shared" si="4"/>
        <v>-16.2</v>
      </c>
      <c r="M13" s="428">
        <f t="shared" si="5"/>
        <v>3.1506172839506172E-2</v>
      </c>
      <c r="N13" s="429" t="s">
        <v>599</v>
      </c>
      <c r="O13" s="430">
        <v>44155</v>
      </c>
      <c r="Q13" s="414"/>
      <c r="R13" s="415" t="s">
        <v>602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</row>
    <row r="14" spans="1:28" s="413" customFormat="1" ht="14.25">
      <c r="A14" s="451">
        <v>5</v>
      </c>
      <c r="B14" s="434">
        <v>44131</v>
      </c>
      <c r="C14" s="452"/>
      <c r="D14" s="462" t="s">
        <v>71</v>
      </c>
      <c r="E14" s="453" t="s">
        <v>600</v>
      </c>
      <c r="F14" s="435">
        <v>403.5</v>
      </c>
      <c r="G14" s="455">
        <v>375</v>
      </c>
      <c r="H14" s="453">
        <v>427.5</v>
      </c>
      <c r="I14" s="454" t="s">
        <v>3642</v>
      </c>
      <c r="J14" s="433" t="s">
        <v>3678</v>
      </c>
      <c r="K14" s="433">
        <f t="shared" ref="K14" si="6">H14-F14</f>
        <v>24</v>
      </c>
      <c r="L14" s="443">
        <f t="shared" ref="L14" si="7">(F14*-0.8)/100</f>
        <v>-3.2280000000000002</v>
      </c>
      <c r="M14" s="436">
        <f t="shared" ref="M14" si="8">(K14+L14)/F14</f>
        <v>5.1479553903345722E-2</v>
      </c>
      <c r="N14" s="437" t="s">
        <v>599</v>
      </c>
      <c r="O14" s="463">
        <v>44147</v>
      </c>
      <c r="Q14" s="414"/>
      <c r="R14" s="415" t="s">
        <v>3186</v>
      </c>
      <c r="S14" s="414"/>
      <c r="T14" s="414"/>
      <c r="U14" s="414"/>
      <c r="V14" s="414"/>
      <c r="W14" s="414"/>
      <c r="X14" s="414"/>
      <c r="Y14" s="414"/>
      <c r="Z14" s="414"/>
      <c r="AA14" s="414"/>
      <c r="AB14" s="414"/>
    </row>
    <row r="15" spans="1:28" s="413" customFormat="1" ht="14.25">
      <c r="A15" s="451">
        <v>6</v>
      </c>
      <c r="B15" s="434">
        <v>44133</v>
      </c>
      <c r="C15" s="452"/>
      <c r="D15" s="462" t="s">
        <v>118</v>
      </c>
      <c r="E15" s="453" t="s">
        <v>600</v>
      </c>
      <c r="F15" s="435">
        <v>392</v>
      </c>
      <c r="G15" s="455">
        <v>368</v>
      </c>
      <c r="H15" s="453">
        <v>417</v>
      </c>
      <c r="I15" s="454" t="s">
        <v>3644</v>
      </c>
      <c r="J15" s="433" t="s">
        <v>743</v>
      </c>
      <c r="K15" s="433">
        <f t="shared" ref="K15:K16" si="9">H15-F15</f>
        <v>25</v>
      </c>
      <c r="L15" s="443">
        <f>(F15*-0.8)/100</f>
        <v>-3.1360000000000001</v>
      </c>
      <c r="M15" s="436">
        <f t="shared" ref="M15:M16" si="10">(K15+L15)/F15</f>
        <v>5.5775510204081634E-2</v>
      </c>
      <c r="N15" s="437" t="s">
        <v>599</v>
      </c>
      <c r="O15" s="463">
        <v>44137</v>
      </c>
      <c r="Q15" s="414"/>
      <c r="R15" s="415" t="s">
        <v>602</v>
      </c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8" s="413" customFormat="1" ht="14.25">
      <c r="A16" s="420">
        <v>7</v>
      </c>
      <c r="B16" s="421">
        <v>44133</v>
      </c>
      <c r="C16" s="422"/>
      <c r="D16" s="423" t="s">
        <v>3645</v>
      </c>
      <c r="E16" s="424" t="s">
        <v>600</v>
      </c>
      <c r="F16" s="425">
        <v>677.5</v>
      </c>
      <c r="G16" s="424">
        <v>640</v>
      </c>
      <c r="H16" s="424">
        <v>706</v>
      </c>
      <c r="I16" s="426" t="s">
        <v>3646</v>
      </c>
      <c r="J16" s="427" t="s">
        <v>3812</v>
      </c>
      <c r="K16" s="427">
        <f t="shared" si="9"/>
        <v>28.5</v>
      </c>
      <c r="L16" s="444">
        <f t="shared" ref="L16" si="11">(F16*-0.8)/100</f>
        <v>-5.42</v>
      </c>
      <c r="M16" s="428">
        <f t="shared" si="10"/>
        <v>3.4066420664206641E-2</v>
      </c>
      <c r="N16" s="429" t="s">
        <v>599</v>
      </c>
      <c r="O16" s="430">
        <v>44155</v>
      </c>
      <c r="Q16" s="414"/>
      <c r="R16" s="415" t="s">
        <v>3186</v>
      </c>
      <c r="S16" s="414"/>
      <c r="T16" s="414"/>
      <c r="U16" s="414"/>
      <c r="V16" s="414"/>
      <c r="W16" s="414"/>
      <c r="X16" s="414"/>
      <c r="Y16" s="414"/>
      <c r="Z16" s="414"/>
      <c r="AA16" s="414"/>
      <c r="AB16" s="414"/>
    </row>
    <row r="17" spans="1:38" s="413" customFormat="1" ht="14.25">
      <c r="A17" s="451">
        <v>8</v>
      </c>
      <c r="B17" s="434">
        <v>44134</v>
      </c>
      <c r="C17" s="452"/>
      <c r="D17" s="462" t="s">
        <v>3654</v>
      </c>
      <c r="E17" s="453" t="s">
        <v>600</v>
      </c>
      <c r="F17" s="435">
        <v>355</v>
      </c>
      <c r="G17" s="455">
        <v>337</v>
      </c>
      <c r="H17" s="453">
        <v>376.5</v>
      </c>
      <c r="I17" s="454" t="s">
        <v>3655</v>
      </c>
      <c r="J17" s="433" t="s">
        <v>3722</v>
      </c>
      <c r="K17" s="433">
        <f t="shared" ref="K17:K18" si="12">H17-F17</f>
        <v>21.5</v>
      </c>
      <c r="L17" s="443">
        <f>(F17*-0.8)/100</f>
        <v>-2.84</v>
      </c>
      <c r="M17" s="436">
        <f t="shared" ref="M17:M18" si="13">(K17+L17)/F17</f>
        <v>5.2563380281690143E-2</v>
      </c>
      <c r="N17" s="437" t="s">
        <v>599</v>
      </c>
      <c r="O17" s="463">
        <v>44144</v>
      </c>
      <c r="Q17" s="414"/>
      <c r="R17" s="415" t="s">
        <v>3633</v>
      </c>
      <c r="S17" s="414"/>
      <c r="T17" s="414"/>
      <c r="U17" s="414"/>
      <c r="V17" s="414"/>
      <c r="W17" s="414"/>
      <c r="X17" s="414"/>
      <c r="Y17" s="414"/>
      <c r="Z17" s="414"/>
      <c r="AA17" s="414"/>
      <c r="AB17" s="414"/>
    </row>
    <row r="18" spans="1:38" s="413" customFormat="1" ht="14.25">
      <c r="A18" s="451">
        <v>9</v>
      </c>
      <c r="B18" s="434">
        <v>44137</v>
      </c>
      <c r="C18" s="452"/>
      <c r="D18" s="552" t="s">
        <v>1396</v>
      </c>
      <c r="E18" s="453" t="s">
        <v>600</v>
      </c>
      <c r="F18" s="435">
        <v>3515</v>
      </c>
      <c r="G18" s="453">
        <v>3280</v>
      </c>
      <c r="H18" s="453">
        <v>3815</v>
      </c>
      <c r="I18" s="454">
        <v>4200</v>
      </c>
      <c r="J18" s="433" t="s">
        <v>3802</v>
      </c>
      <c r="K18" s="433">
        <f t="shared" si="12"/>
        <v>300</v>
      </c>
      <c r="L18" s="443">
        <f t="shared" ref="L18" si="14">(F18*-0.8)/100</f>
        <v>-28.12</v>
      </c>
      <c r="M18" s="436">
        <f t="shared" si="13"/>
        <v>7.7348506401137981E-2</v>
      </c>
      <c r="N18" s="437" t="s">
        <v>599</v>
      </c>
      <c r="O18" s="463">
        <v>44154</v>
      </c>
      <c r="Q18" s="414"/>
      <c r="R18" s="415" t="s">
        <v>602</v>
      </c>
      <c r="S18" s="414"/>
      <c r="T18" s="414"/>
      <c r="U18" s="414"/>
      <c r="V18" s="414"/>
      <c r="W18" s="414"/>
      <c r="X18" s="414"/>
      <c r="Y18" s="414"/>
      <c r="Z18" s="414"/>
      <c r="AA18" s="414"/>
      <c r="AB18" s="414"/>
    </row>
    <row r="19" spans="1:38" s="5" customFormat="1" ht="14.25">
      <c r="A19" s="534">
        <v>10</v>
      </c>
      <c r="B19" s="535">
        <v>44137</v>
      </c>
      <c r="C19" s="536"/>
      <c r="D19" s="537" t="s">
        <v>106</v>
      </c>
      <c r="E19" s="538" t="s">
        <v>3627</v>
      </c>
      <c r="F19" s="465">
        <v>772.5</v>
      </c>
      <c r="G19" s="539">
        <v>805</v>
      </c>
      <c r="H19" s="538">
        <v>810</v>
      </c>
      <c r="I19" s="540">
        <v>700</v>
      </c>
      <c r="J19" s="460" t="s">
        <v>3666</v>
      </c>
      <c r="K19" s="460">
        <f>F19-H19</f>
        <v>-37.5</v>
      </c>
      <c r="L19" s="445">
        <f t="shared" ref="L19" si="15">(F19*-0.7)/100</f>
        <v>-5.4074999999999998</v>
      </c>
      <c r="M19" s="418">
        <f t="shared" ref="M19:M20" si="16">(K19+L19)/F19</f>
        <v>-5.5543689320388348E-2</v>
      </c>
      <c r="N19" s="431" t="s">
        <v>663</v>
      </c>
      <c r="O19" s="419">
        <v>44138</v>
      </c>
      <c r="P19" s="413"/>
      <c r="Q19" s="64"/>
      <c r="R19" s="415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0">
        <v>11</v>
      </c>
      <c r="B20" s="421">
        <v>44139</v>
      </c>
      <c r="C20" s="422"/>
      <c r="D20" s="423" t="s">
        <v>569</v>
      </c>
      <c r="E20" s="424" t="s">
        <v>600</v>
      </c>
      <c r="F20" s="425">
        <v>2060</v>
      </c>
      <c r="G20" s="424">
        <v>1980</v>
      </c>
      <c r="H20" s="424">
        <v>2140</v>
      </c>
      <c r="I20" s="426">
        <v>2300</v>
      </c>
      <c r="J20" s="427" t="s">
        <v>3753</v>
      </c>
      <c r="K20" s="427">
        <f t="shared" ref="K20" si="17">H20-F20</f>
        <v>80</v>
      </c>
      <c r="L20" s="444">
        <f t="shared" ref="L20" si="18">(F20*-0.8)/100</f>
        <v>-16.48</v>
      </c>
      <c r="M20" s="428">
        <f t="shared" si="16"/>
        <v>3.0834951456310676E-2</v>
      </c>
      <c r="N20" s="429" t="s">
        <v>599</v>
      </c>
      <c r="O20" s="430">
        <v>44147</v>
      </c>
      <c r="P20" s="413"/>
      <c r="Q20" s="64"/>
      <c r="R20" s="415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1">
        <v>12</v>
      </c>
      <c r="B21" s="434">
        <v>44139</v>
      </c>
      <c r="C21" s="551"/>
      <c r="D21" s="462" t="s">
        <v>3634</v>
      </c>
      <c r="E21" s="453" t="s">
        <v>600</v>
      </c>
      <c r="F21" s="435">
        <v>2200</v>
      </c>
      <c r="G21" s="455">
        <v>2150</v>
      </c>
      <c r="H21" s="453">
        <v>2345</v>
      </c>
      <c r="I21" s="454" t="s">
        <v>3681</v>
      </c>
      <c r="J21" s="433" t="s">
        <v>725</v>
      </c>
      <c r="K21" s="433">
        <f t="shared" ref="K21:K22" si="19">H21-F21</f>
        <v>145</v>
      </c>
      <c r="L21" s="443">
        <f>(F21*-0.8)/100</f>
        <v>-17.600000000000001</v>
      </c>
      <c r="M21" s="436">
        <f t="shared" ref="M21:M22" si="20">(K21+L21)/F21</f>
        <v>5.790909090909091E-2</v>
      </c>
      <c r="N21" s="437" t="s">
        <v>599</v>
      </c>
      <c r="O21" s="463">
        <v>44145</v>
      </c>
      <c r="P21" s="413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1">
        <v>13</v>
      </c>
      <c r="B22" s="434">
        <v>44141</v>
      </c>
      <c r="C22" s="452"/>
      <c r="D22" s="552" t="s">
        <v>284</v>
      </c>
      <c r="E22" s="453" t="s">
        <v>600</v>
      </c>
      <c r="F22" s="435">
        <v>169</v>
      </c>
      <c r="G22" s="453">
        <v>160</v>
      </c>
      <c r="H22" s="453">
        <v>179.75</v>
      </c>
      <c r="I22" s="454">
        <v>195</v>
      </c>
      <c r="J22" s="433" t="s">
        <v>3813</v>
      </c>
      <c r="K22" s="433">
        <f t="shared" si="19"/>
        <v>10.75</v>
      </c>
      <c r="L22" s="443">
        <f t="shared" ref="L22" si="21">(F22*-0.8)/100</f>
        <v>-1.3520000000000001</v>
      </c>
      <c r="M22" s="436">
        <f t="shared" si="20"/>
        <v>5.56094674556213E-2</v>
      </c>
      <c r="N22" s="437" t="s">
        <v>599</v>
      </c>
      <c r="O22" s="463">
        <v>44155</v>
      </c>
      <c r="P22" s="413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8" t="s">
        <v>116</v>
      </c>
      <c r="E23" s="410" t="s">
        <v>600</v>
      </c>
      <c r="F23" s="410" t="s">
        <v>3792</v>
      </c>
      <c r="G23" s="417">
        <v>2000</v>
      </c>
      <c r="H23" s="410"/>
      <c r="I23" s="406" t="s">
        <v>3793</v>
      </c>
      <c r="J23" s="412" t="s">
        <v>601</v>
      </c>
      <c r="K23" s="412"/>
      <c r="L23" s="446"/>
      <c r="M23" s="375"/>
      <c r="N23" s="385"/>
      <c r="O23" s="381"/>
      <c r="P23" s="413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8" t="s">
        <v>472</v>
      </c>
      <c r="E24" s="410" t="s">
        <v>600</v>
      </c>
      <c r="F24" s="410" t="s">
        <v>3803</v>
      </c>
      <c r="G24" s="417">
        <v>1515</v>
      </c>
      <c r="H24" s="410"/>
      <c r="I24" s="406" t="s">
        <v>3804</v>
      </c>
      <c r="J24" s="412" t="s">
        <v>601</v>
      </c>
      <c r="K24" s="412"/>
      <c r="L24" s="446"/>
      <c r="M24" s="375"/>
      <c r="N24" s="385"/>
      <c r="O24" s="381"/>
      <c r="P24" s="413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>
        <v>16</v>
      </c>
      <c r="B25" s="404">
        <v>44154</v>
      </c>
      <c r="C25" s="405"/>
      <c r="D25" s="438" t="s">
        <v>3805</v>
      </c>
      <c r="E25" s="410" t="s">
        <v>600</v>
      </c>
      <c r="F25" s="410" t="s">
        <v>3806</v>
      </c>
      <c r="G25" s="417">
        <v>4650</v>
      </c>
      <c r="H25" s="410"/>
      <c r="I25" s="406" t="s">
        <v>3807</v>
      </c>
      <c r="J25" s="412" t="s">
        <v>601</v>
      </c>
      <c r="K25" s="412"/>
      <c r="L25" s="446"/>
      <c r="M25" s="375"/>
      <c r="N25" s="385"/>
      <c r="O25" s="381"/>
      <c r="P25" s="413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>
        <v>17</v>
      </c>
      <c r="B26" s="404">
        <v>44154</v>
      </c>
      <c r="C26" s="405"/>
      <c r="D26" s="438" t="s">
        <v>252</v>
      </c>
      <c r="E26" s="410" t="s">
        <v>600</v>
      </c>
      <c r="F26" s="410" t="s">
        <v>3808</v>
      </c>
      <c r="G26" s="417">
        <v>2300</v>
      </c>
      <c r="H26" s="410"/>
      <c r="I26" s="406">
        <v>2750</v>
      </c>
      <c r="J26" s="412" t="s">
        <v>601</v>
      </c>
      <c r="K26" s="412"/>
      <c r="L26" s="446"/>
      <c r="M26" s="375"/>
      <c r="N26" s="385"/>
      <c r="O26" s="381"/>
      <c r="P26" s="413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8"/>
      <c r="E27" s="410"/>
      <c r="F27" s="410"/>
      <c r="G27" s="417"/>
      <c r="H27" s="410"/>
      <c r="I27" s="406"/>
      <c r="J27" s="412"/>
      <c r="K27" s="412"/>
      <c r="L27" s="446"/>
      <c r="M27" s="375"/>
      <c r="N27" s="385"/>
      <c r="O27" s="381"/>
      <c r="P27" s="413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8"/>
      <c r="E28" s="410"/>
      <c r="F28" s="410"/>
      <c r="G28" s="417"/>
      <c r="H28" s="410"/>
      <c r="I28" s="406"/>
      <c r="J28" s="412"/>
      <c r="K28" s="412"/>
      <c r="L28" s="446"/>
      <c r="M28" s="375"/>
      <c r="N28" s="385"/>
      <c r="O28" s="381"/>
      <c r="P28" s="413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8"/>
      <c r="E29" s="410"/>
      <c r="F29" s="410"/>
      <c r="G29" s="417"/>
      <c r="H29" s="410"/>
      <c r="I29" s="406"/>
      <c r="J29" s="412"/>
      <c r="K29" s="412"/>
      <c r="L29" s="446"/>
      <c r="M29" s="375"/>
      <c r="N29" s="385"/>
      <c r="O29" s="381"/>
      <c r="P29" s="413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5"/>
      <c r="B30" s="526"/>
      <c r="C30" s="527"/>
      <c r="D30" s="528"/>
      <c r="E30" s="529"/>
      <c r="F30" s="529"/>
      <c r="G30" s="470"/>
      <c r="H30" s="529"/>
      <c r="I30" s="530"/>
      <c r="J30" s="471"/>
      <c r="K30" s="471"/>
      <c r="L30" s="531"/>
      <c r="M30" s="79"/>
      <c r="N30" s="532"/>
      <c r="O30" s="533"/>
      <c r="P30" s="413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5"/>
      <c r="B31" s="526"/>
      <c r="C31" s="527"/>
      <c r="D31" s="528"/>
      <c r="E31" s="529"/>
      <c r="F31" s="529"/>
      <c r="G31" s="470"/>
      <c r="H31" s="529"/>
      <c r="I31" s="530"/>
      <c r="J31" s="471"/>
      <c r="K31" s="471"/>
      <c r="L31" s="531"/>
      <c r="M31" s="79"/>
      <c r="N31" s="532"/>
      <c r="O31" s="533"/>
      <c r="P31" s="413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4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4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4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4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0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1">
        <v>1</v>
      </c>
      <c r="B38" s="499">
        <v>44123</v>
      </c>
      <c r="C38" s="502"/>
      <c r="D38" s="503" t="s">
        <v>91</v>
      </c>
      <c r="E38" s="435" t="s">
        <v>600</v>
      </c>
      <c r="F38" s="435">
        <v>3150</v>
      </c>
      <c r="G38" s="504">
        <v>3040</v>
      </c>
      <c r="H38" s="504">
        <v>3225</v>
      </c>
      <c r="I38" s="435">
        <v>3350</v>
      </c>
      <c r="J38" s="433" t="s">
        <v>3686</v>
      </c>
      <c r="K38" s="433">
        <f t="shared" ref="K38" si="22">H38-F38</f>
        <v>75</v>
      </c>
      <c r="L38" s="443">
        <f t="shared" ref="L38" si="23">(F38*-0.7)/100</f>
        <v>-22.05</v>
      </c>
      <c r="M38" s="436">
        <f t="shared" ref="M38" si="24">(K38+L38)/F38</f>
        <v>1.6809523809523809E-2</v>
      </c>
      <c r="N38" s="437" t="s">
        <v>599</v>
      </c>
      <c r="O38" s="463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1">
        <v>2</v>
      </c>
      <c r="B39" s="499">
        <v>44134</v>
      </c>
      <c r="C39" s="502"/>
      <c r="D39" s="503" t="s">
        <v>3649</v>
      </c>
      <c r="E39" s="435" t="s">
        <v>600</v>
      </c>
      <c r="F39" s="435">
        <v>2195</v>
      </c>
      <c r="G39" s="504">
        <v>2140</v>
      </c>
      <c r="H39" s="504">
        <v>2247.5</v>
      </c>
      <c r="I39" s="435">
        <v>2300</v>
      </c>
      <c r="J39" s="433" t="s">
        <v>3673</v>
      </c>
      <c r="K39" s="433">
        <f t="shared" ref="K39:K40" si="25">H39-F39</f>
        <v>52.5</v>
      </c>
      <c r="L39" s="443">
        <f t="shared" ref="L39:L40" si="26">(F39*-0.7)/100</f>
        <v>-15.365</v>
      </c>
      <c r="M39" s="436">
        <f t="shared" ref="M39:M40" si="27">(K39+L39)/F39</f>
        <v>1.6917995444191342E-2</v>
      </c>
      <c r="N39" s="437" t="s">
        <v>599</v>
      </c>
      <c r="O39" s="463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1">
        <v>3</v>
      </c>
      <c r="B40" s="499">
        <v>44134</v>
      </c>
      <c r="C40" s="502"/>
      <c r="D40" s="503" t="s">
        <v>3651</v>
      </c>
      <c r="E40" s="435" t="s">
        <v>600</v>
      </c>
      <c r="F40" s="435">
        <v>139.5</v>
      </c>
      <c r="G40" s="504">
        <v>134.9</v>
      </c>
      <c r="H40" s="504">
        <v>143</v>
      </c>
      <c r="I40" s="435" t="s">
        <v>3652</v>
      </c>
      <c r="J40" s="433" t="s">
        <v>3668</v>
      </c>
      <c r="K40" s="433">
        <f t="shared" si="25"/>
        <v>3.5</v>
      </c>
      <c r="L40" s="443">
        <f t="shared" si="26"/>
        <v>-0.97649999999999992</v>
      </c>
      <c r="M40" s="436">
        <f t="shared" si="27"/>
        <v>1.8089605734767027E-2</v>
      </c>
      <c r="N40" s="437" t="s">
        <v>599</v>
      </c>
      <c r="O40" s="463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1">
        <v>4</v>
      </c>
      <c r="B41" s="499">
        <v>44134</v>
      </c>
      <c r="C41" s="502"/>
      <c r="D41" s="503" t="s">
        <v>3653</v>
      </c>
      <c r="E41" s="435" t="s">
        <v>600</v>
      </c>
      <c r="F41" s="435">
        <v>490.5</v>
      </c>
      <c r="G41" s="504">
        <v>477</v>
      </c>
      <c r="H41" s="504">
        <v>502</v>
      </c>
      <c r="I41" s="435">
        <v>520</v>
      </c>
      <c r="J41" s="433" t="s">
        <v>3667</v>
      </c>
      <c r="K41" s="433">
        <f t="shared" ref="K41" si="28">H41-F41</f>
        <v>11.5</v>
      </c>
      <c r="L41" s="443">
        <f t="shared" ref="L41" si="29">(F41*-0.7)/100</f>
        <v>-3.4334999999999996</v>
      </c>
      <c r="M41" s="436">
        <f t="shared" ref="M41" si="30">(K41+L41)/F41</f>
        <v>1.6445463812436292E-2</v>
      </c>
      <c r="N41" s="437" t="s">
        <v>599</v>
      </c>
      <c r="O41" s="463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7">
        <v>5</v>
      </c>
      <c r="B42" s="494">
        <v>44137</v>
      </c>
      <c r="C42" s="518"/>
      <c r="D42" s="464" t="s">
        <v>330</v>
      </c>
      <c r="E42" s="465" t="s">
        <v>600</v>
      </c>
      <c r="F42" s="465">
        <v>242</v>
      </c>
      <c r="G42" s="519">
        <v>235</v>
      </c>
      <c r="H42" s="519">
        <v>235</v>
      </c>
      <c r="I42" s="465" t="s">
        <v>3660</v>
      </c>
      <c r="J42" s="460" t="s">
        <v>3671</v>
      </c>
      <c r="K42" s="460">
        <f t="shared" ref="K42:K44" si="31">H42-F42</f>
        <v>-7</v>
      </c>
      <c r="L42" s="445">
        <f>(F42*-0.07)/100</f>
        <v>-0.16940000000000002</v>
      </c>
      <c r="M42" s="418">
        <f t="shared" ref="M42:M44" si="32">(K42+L42)/F42</f>
        <v>-2.9625619834710747E-2</v>
      </c>
      <c r="N42" s="431" t="s">
        <v>663</v>
      </c>
      <c r="O42" s="541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1">
        <v>6</v>
      </c>
      <c r="B43" s="499">
        <v>44137</v>
      </c>
      <c r="C43" s="502"/>
      <c r="D43" s="503" t="s">
        <v>47</v>
      </c>
      <c r="E43" s="435" t="s">
        <v>600</v>
      </c>
      <c r="F43" s="435">
        <v>2090</v>
      </c>
      <c r="G43" s="504">
        <v>2025</v>
      </c>
      <c r="H43" s="504">
        <v>2135</v>
      </c>
      <c r="I43" s="435">
        <v>2200</v>
      </c>
      <c r="J43" s="433" t="s">
        <v>3672</v>
      </c>
      <c r="K43" s="433">
        <f t="shared" si="31"/>
        <v>45</v>
      </c>
      <c r="L43" s="443">
        <f t="shared" ref="L43:L44" si="33">(F43*-0.7)/100</f>
        <v>-14.63</v>
      </c>
      <c r="M43" s="436">
        <f t="shared" si="32"/>
        <v>1.4531100478468898E-2</v>
      </c>
      <c r="N43" s="437" t="s">
        <v>599</v>
      </c>
      <c r="O43" s="463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1">
        <v>7</v>
      </c>
      <c r="B44" s="499">
        <v>44137</v>
      </c>
      <c r="C44" s="502"/>
      <c r="D44" s="503" t="s">
        <v>338</v>
      </c>
      <c r="E44" s="435" t="s">
        <v>600</v>
      </c>
      <c r="F44" s="435">
        <v>467.5</v>
      </c>
      <c r="G44" s="504">
        <v>455</v>
      </c>
      <c r="H44" s="504">
        <v>478</v>
      </c>
      <c r="I44" s="435" t="s">
        <v>3135</v>
      </c>
      <c r="J44" s="433" t="s">
        <v>3662</v>
      </c>
      <c r="K44" s="433">
        <f t="shared" si="31"/>
        <v>10.5</v>
      </c>
      <c r="L44" s="443">
        <f t="shared" si="33"/>
        <v>-3.2725</v>
      </c>
      <c r="M44" s="436">
        <f t="shared" si="32"/>
        <v>1.5459893048128342E-2</v>
      </c>
      <c r="N44" s="437" t="s">
        <v>599</v>
      </c>
      <c r="O44" s="463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1">
        <v>8</v>
      </c>
      <c r="B45" s="499">
        <v>44138</v>
      </c>
      <c r="C45" s="502"/>
      <c r="D45" s="503" t="s">
        <v>190</v>
      </c>
      <c r="E45" s="435" t="s">
        <v>600</v>
      </c>
      <c r="F45" s="435">
        <v>2574</v>
      </c>
      <c r="G45" s="504">
        <v>2495</v>
      </c>
      <c r="H45" s="504">
        <v>2632.5</v>
      </c>
      <c r="I45" s="435">
        <v>2700</v>
      </c>
      <c r="J45" s="433" t="s">
        <v>3693</v>
      </c>
      <c r="K45" s="433">
        <f t="shared" ref="K45" si="34">H45-F45</f>
        <v>58.5</v>
      </c>
      <c r="L45" s="443">
        <f t="shared" ref="L45" si="35">(F45*-0.7)/100</f>
        <v>-18.018000000000001</v>
      </c>
      <c r="M45" s="436">
        <f t="shared" ref="M45" si="36">(K45+L45)/F45</f>
        <v>1.5727272727272729E-2</v>
      </c>
      <c r="N45" s="437" t="s">
        <v>599</v>
      </c>
      <c r="O45" s="463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1">
        <v>9</v>
      </c>
      <c r="B46" s="499">
        <v>44138</v>
      </c>
      <c r="C46" s="502"/>
      <c r="D46" s="503" t="s">
        <v>3653</v>
      </c>
      <c r="E46" s="435" t="s">
        <v>600</v>
      </c>
      <c r="F46" s="435">
        <v>494</v>
      </c>
      <c r="G46" s="504">
        <v>479</v>
      </c>
      <c r="H46" s="504">
        <v>510</v>
      </c>
      <c r="I46" s="435">
        <v>520</v>
      </c>
      <c r="J46" s="433" t="s">
        <v>3704</v>
      </c>
      <c r="K46" s="433">
        <f t="shared" ref="K46" si="37">H46-F46</f>
        <v>16</v>
      </c>
      <c r="L46" s="443">
        <f t="shared" ref="L46" si="38">(F46*-0.7)/100</f>
        <v>-3.4579999999999997</v>
      </c>
      <c r="M46" s="436">
        <f t="shared" ref="M46" si="39">(K46+L46)/F46</f>
        <v>2.5388663967611337E-2</v>
      </c>
      <c r="N46" s="437" t="s">
        <v>599</v>
      </c>
      <c r="O46" s="463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7">
        <v>10</v>
      </c>
      <c r="B47" s="494">
        <v>44139</v>
      </c>
      <c r="C47" s="518"/>
      <c r="D47" s="464" t="s">
        <v>268</v>
      </c>
      <c r="E47" s="465" t="s">
        <v>600</v>
      </c>
      <c r="F47" s="465">
        <v>1380</v>
      </c>
      <c r="G47" s="519">
        <v>1335</v>
      </c>
      <c r="H47" s="519">
        <v>1335</v>
      </c>
      <c r="I47" s="465" t="s">
        <v>3680</v>
      </c>
      <c r="J47" s="460" t="s">
        <v>3705</v>
      </c>
      <c r="K47" s="460">
        <f t="shared" ref="K47" si="40">H47-F47</f>
        <v>-45</v>
      </c>
      <c r="L47" s="445">
        <f t="shared" ref="L47:L49" si="41">(F47*-0.7)/100</f>
        <v>-9.6599999999999984</v>
      </c>
      <c r="M47" s="418">
        <f t="shared" ref="M47:M49" si="42">(K47+L47)/F47</f>
        <v>-3.9608695652173911E-2</v>
      </c>
      <c r="N47" s="431" t="s">
        <v>663</v>
      </c>
      <c r="O47" s="419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7">
        <v>11</v>
      </c>
      <c r="B48" s="494">
        <v>44139</v>
      </c>
      <c r="C48" s="518"/>
      <c r="D48" s="464" t="s">
        <v>106</v>
      </c>
      <c r="E48" s="465" t="s">
        <v>3627</v>
      </c>
      <c r="F48" s="465">
        <v>798.5</v>
      </c>
      <c r="G48" s="519">
        <v>822</v>
      </c>
      <c r="H48" s="519">
        <v>822.5</v>
      </c>
      <c r="I48" s="465" t="s">
        <v>3689</v>
      </c>
      <c r="J48" s="460" t="s">
        <v>3727</v>
      </c>
      <c r="K48" s="460">
        <f>F48-H48</f>
        <v>-24</v>
      </c>
      <c r="L48" s="445">
        <f t="shared" si="41"/>
        <v>-5.5894999999999992</v>
      </c>
      <c r="M48" s="418">
        <f t="shared" si="42"/>
        <v>-3.7056355666875394E-2</v>
      </c>
      <c r="N48" s="431" t="s">
        <v>663</v>
      </c>
      <c r="O48" s="419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1">
        <v>12</v>
      </c>
      <c r="B49" s="499">
        <v>44140</v>
      </c>
      <c r="C49" s="502"/>
      <c r="D49" s="503" t="s">
        <v>85</v>
      </c>
      <c r="E49" s="435" t="s">
        <v>600</v>
      </c>
      <c r="F49" s="435">
        <v>1477.5</v>
      </c>
      <c r="G49" s="504">
        <v>1435</v>
      </c>
      <c r="H49" s="504">
        <v>1510</v>
      </c>
      <c r="I49" s="435" t="s">
        <v>3694</v>
      </c>
      <c r="J49" s="433" t="s">
        <v>740</v>
      </c>
      <c r="K49" s="433">
        <f t="shared" ref="K49" si="43">H49-F49</f>
        <v>32.5</v>
      </c>
      <c r="L49" s="443">
        <f t="shared" si="41"/>
        <v>-10.342499999999999</v>
      </c>
      <c r="M49" s="436">
        <f t="shared" si="42"/>
        <v>1.4996615905245345E-2</v>
      </c>
      <c r="N49" s="437" t="s">
        <v>599</v>
      </c>
      <c r="O49" s="463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1">
        <v>13</v>
      </c>
      <c r="B50" s="499">
        <v>44140</v>
      </c>
      <c r="C50" s="502"/>
      <c r="D50" s="503" t="s">
        <v>91</v>
      </c>
      <c r="E50" s="435" t="s">
        <v>600</v>
      </c>
      <c r="F50" s="435">
        <v>3190</v>
      </c>
      <c r="G50" s="504">
        <v>3090</v>
      </c>
      <c r="H50" s="504">
        <v>3420</v>
      </c>
      <c r="I50" s="435" t="s">
        <v>3697</v>
      </c>
      <c r="J50" s="433" t="s">
        <v>3715</v>
      </c>
      <c r="K50" s="433">
        <f t="shared" ref="K50" si="44">H50-F50</f>
        <v>230</v>
      </c>
      <c r="L50" s="443">
        <f t="shared" ref="L50" si="45">(F50*-0.7)/100</f>
        <v>-22.33</v>
      </c>
      <c r="M50" s="436">
        <f t="shared" ref="M50" si="46">(K50+L50)/F50</f>
        <v>6.5100313479623834E-2</v>
      </c>
      <c r="N50" s="437" t="s">
        <v>599</v>
      </c>
      <c r="O50" s="463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1">
        <v>14</v>
      </c>
      <c r="B51" s="499">
        <v>44140</v>
      </c>
      <c r="C51" s="502"/>
      <c r="D51" s="503" t="s">
        <v>75</v>
      </c>
      <c r="E51" s="435" t="s">
        <v>600</v>
      </c>
      <c r="F51" s="435">
        <v>3467.5</v>
      </c>
      <c r="G51" s="504">
        <v>3350</v>
      </c>
      <c r="H51" s="504">
        <v>3550</v>
      </c>
      <c r="I51" s="435" t="s">
        <v>3698</v>
      </c>
      <c r="J51" s="433" t="s">
        <v>3706</v>
      </c>
      <c r="K51" s="433">
        <f t="shared" ref="K51:K52" si="47">H51-F51</f>
        <v>82.5</v>
      </c>
      <c r="L51" s="443">
        <f t="shared" ref="L51:L52" si="48">(F51*-0.7)/100</f>
        <v>-24.272500000000001</v>
      </c>
      <c r="M51" s="436">
        <f t="shared" ref="M51:M52" si="49">(K51+L51)/F51</f>
        <v>1.6792357606344628E-2</v>
      </c>
      <c r="N51" s="437" t="s">
        <v>599</v>
      </c>
      <c r="O51" s="463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7">
        <v>15</v>
      </c>
      <c r="B52" s="494">
        <v>44141</v>
      </c>
      <c r="C52" s="518"/>
      <c r="D52" s="464" t="s">
        <v>412</v>
      </c>
      <c r="E52" s="465" t="s">
        <v>600</v>
      </c>
      <c r="F52" s="465">
        <v>124.5</v>
      </c>
      <c r="G52" s="519">
        <v>120.4</v>
      </c>
      <c r="H52" s="519">
        <v>120.4</v>
      </c>
      <c r="I52" s="465" t="s">
        <v>3713</v>
      </c>
      <c r="J52" s="460" t="s">
        <v>3728</v>
      </c>
      <c r="K52" s="460">
        <f t="shared" si="47"/>
        <v>-4.0999999999999943</v>
      </c>
      <c r="L52" s="445">
        <f t="shared" si="48"/>
        <v>-0.87149999999999994</v>
      </c>
      <c r="M52" s="418">
        <f t="shared" si="49"/>
        <v>-3.9931726907630478E-2</v>
      </c>
      <c r="N52" s="431" t="s">
        <v>663</v>
      </c>
      <c r="O52" s="419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7">
        <v>16</v>
      </c>
      <c r="B53" s="494">
        <v>44144</v>
      </c>
      <c r="C53" s="518"/>
      <c r="D53" s="464" t="s">
        <v>190</v>
      </c>
      <c r="E53" s="465" t="s">
        <v>600</v>
      </c>
      <c r="F53" s="465">
        <v>2560</v>
      </c>
      <c r="G53" s="519">
        <v>2485</v>
      </c>
      <c r="H53" s="519">
        <v>2485</v>
      </c>
      <c r="I53" s="465" t="s">
        <v>3720</v>
      </c>
      <c r="J53" s="460" t="s">
        <v>3730</v>
      </c>
      <c r="K53" s="460">
        <f t="shared" ref="K53" si="50">H53-F53</f>
        <v>-75</v>
      </c>
      <c r="L53" s="445">
        <f t="shared" ref="L53" si="51">(F53*-0.7)/100</f>
        <v>-17.920000000000002</v>
      </c>
      <c r="M53" s="418">
        <f t="shared" ref="M53" si="52">(K53+L53)/F53</f>
        <v>-3.6296874999999999E-2</v>
      </c>
      <c r="N53" s="431" t="s">
        <v>663</v>
      </c>
      <c r="O53" s="419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1">
        <v>17</v>
      </c>
      <c r="B54" s="499">
        <v>44144</v>
      </c>
      <c r="C54" s="502"/>
      <c r="D54" s="503" t="s">
        <v>2931</v>
      </c>
      <c r="E54" s="435" t="s">
        <v>600</v>
      </c>
      <c r="F54" s="435">
        <v>1314</v>
      </c>
      <c r="G54" s="504">
        <v>1274</v>
      </c>
      <c r="H54" s="504">
        <v>1380</v>
      </c>
      <c r="I54" s="435" t="s">
        <v>3721</v>
      </c>
      <c r="J54" s="433" t="s">
        <v>3729</v>
      </c>
      <c r="K54" s="433">
        <f t="shared" ref="K54:K55" si="53">H54-F54</f>
        <v>66</v>
      </c>
      <c r="L54" s="443">
        <f t="shared" ref="L54:L55" si="54">(F54*-0.7)/100</f>
        <v>-9.1980000000000004</v>
      </c>
      <c r="M54" s="436">
        <f t="shared" ref="M54:M55" si="55">(K54+L54)/F54</f>
        <v>4.3228310502283103E-2</v>
      </c>
      <c r="N54" s="437" t="s">
        <v>599</v>
      </c>
      <c r="O54" s="463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7">
        <v>18</v>
      </c>
      <c r="B55" s="494">
        <v>44144</v>
      </c>
      <c r="C55" s="518"/>
      <c r="D55" s="464" t="s">
        <v>47</v>
      </c>
      <c r="E55" s="465" t="s">
        <v>600</v>
      </c>
      <c r="F55" s="465">
        <v>2060</v>
      </c>
      <c r="G55" s="519">
        <v>1995</v>
      </c>
      <c r="H55" s="519">
        <v>1995</v>
      </c>
      <c r="I55" s="465" t="s">
        <v>3726</v>
      </c>
      <c r="J55" s="460" t="s">
        <v>3731</v>
      </c>
      <c r="K55" s="460">
        <f t="shared" si="53"/>
        <v>-65</v>
      </c>
      <c r="L55" s="445">
        <f t="shared" si="54"/>
        <v>-14.42</v>
      </c>
      <c r="M55" s="418">
        <f t="shared" si="55"/>
        <v>-3.8553398058252426E-2</v>
      </c>
      <c r="N55" s="431" t="s">
        <v>663</v>
      </c>
      <c r="O55" s="419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1">
        <v>19</v>
      </c>
      <c r="B56" s="499">
        <v>44145</v>
      </c>
      <c r="C56" s="502"/>
      <c r="D56" s="503" t="s">
        <v>75</v>
      </c>
      <c r="E56" s="435" t="s">
        <v>600</v>
      </c>
      <c r="F56" s="435">
        <v>3457.5</v>
      </c>
      <c r="G56" s="504">
        <v>3350</v>
      </c>
      <c r="H56" s="504">
        <v>3512.5</v>
      </c>
      <c r="I56" s="435" t="s">
        <v>3698</v>
      </c>
      <c r="J56" s="433" t="s">
        <v>723</v>
      </c>
      <c r="K56" s="433">
        <f t="shared" ref="K56" si="56">H56-F56</f>
        <v>55</v>
      </c>
      <c r="L56" s="443">
        <f>(F56*-0.07)/100</f>
        <v>-2.4202500000000002</v>
      </c>
      <c r="M56" s="436">
        <f t="shared" ref="M56" si="57">(K56+L56)/F56</f>
        <v>1.5207447577729573E-2</v>
      </c>
      <c r="N56" s="437" t="s">
        <v>599</v>
      </c>
      <c r="O56" s="546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1">
        <v>20</v>
      </c>
      <c r="B57" s="499">
        <v>44146</v>
      </c>
      <c r="C57" s="502"/>
      <c r="D57" s="503" t="s">
        <v>475</v>
      </c>
      <c r="E57" s="435" t="s">
        <v>600</v>
      </c>
      <c r="F57" s="435">
        <v>334</v>
      </c>
      <c r="G57" s="504">
        <v>322</v>
      </c>
      <c r="H57" s="504">
        <v>346</v>
      </c>
      <c r="I57" s="435">
        <v>355</v>
      </c>
      <c r="J57" s="433" t="s">
        <v>3742</v>
      </c>
      <c r="K57" s="433">
        <f t="shared" ref="K57:K58" si="58">H57-F57</f>
        <v>12</v>
      </c>
      <c r="L57" s="443">
        <f>(F57*-0.07)/100</f>
        <v>-0.23380000000000004</v>
      </c>
      <c r="M57" s="436">
        <f t="shared" ref="M57:M58" si="59">(K57+L57)/F57</f>
        <v>3.522814371257485E-2</v>
      </c>
      <c r="N57" s="437" t="s">
        <v>599</v>
      </c>
      <c r="O57" s="546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1">
        <v>21</v>
      </c>
      <c r="B58" s="499">
        <v>44146</v>
      </c>
      <c r="C58" s="502"/>
      <c r="D58" s="503" t="s">
        <v>75</v>
      </c>
      <c r="E58" s="435" t="s">
        <v>600</v>
      </c>
      <c r="F58" s="435">
        <v>3465</v>
      </c>
      <c r="G58" s="504">
        <v>3450</v>
      </c>
      <c r="H58" s="504">
        <v>3545</v>
      </c>
      <c r="I58" s="435" t="s">
        <v>3698</v>
      </c>
      <c r="J58" s="433" t="s">
        <v>3779</v>
      </c>
      <c r="K58" s="433">
        <f t="shared" si="58"/>
        <v>80</v>
      </c>
      <c r="L58" s="443">
        <f t="shared" ref="L58" si="60">(F58*-0.7)/100</f>
        <v>-24.254999999999999</v>
      </c>
      <c r="M58" s="436">
        <f t="shared" si="59"/>
        <v>1.6088023088023089E-2</v>
      </c>
      <c r="N58" s="437" t="s">
        <v>599</v>
      </c>
      <c r="O58" s="463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1">
        <v>22</v>
      </c>
      <c r="B59" s="499">
        <v>44146</v>
      </c>
      <c r="C59" s="502"/>
      <c r="D59" s="503" t="s">
        <v>3744</v>
      </c>
      <c r="E59" s="435" t="s">
        <v>600</v>
      </c>
      <c r="F59" s="435">
        <v>2010</v>
      </c>
      <c r="G59" s="504">
        <v>1950</v>
      </c>
      <c r="H59" s="504">
        <v>2047.5</v>
      </c>
      <c r="I59" s="435">
        <v>2100</v>
      </c>
      <c r="J59" s="433" t="s">
        <v>3745</v>
      </c>
      <c r="K59" s="433">
        <f t="shared" ref="K59" si="61">H59-F59</f>
        <v>37.5</v>
      </c>
      <c r="L59" s="443">
        <f>(F59*-0.07)/100</f>
        <v>-1.4070000000000003</v>
      </c>
      <c r="M59" s="436">
        <f t="shared" ref="M59" si="62">(K59+L59)/F59</f>
        <v>1.7956716417910447E-2</v>
      </c>
      <c r="N59" s="437" t="s">
        <v>599</v>
      </c>
      <c r="O59" s="546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1">
        <v>23</v>
      </c>
      <c r="B60" s="499">
        <v>44146</v>
      </c>
      <c r="C60" s="502"/>
      <c r="D60" s="503" t="s">
        <v>266</v>
      </c>
      <c r="E60" s="435" t="s">
        <v>600</v>
      </c>
      <c r="F60" s="435">
        <v>2907.5</v>
      </c>
      <c r="G60" s="504">
        <v>2830</v>
      </c>
      <c r="H60" s="504">
        <v>2960</v>
      </c>
      <c r="I60" s="435" t="s">
        <v>3746</v>
      </c>
      <c r="J60" s="433" t="s">
        <v>3673</v>
      </c>
      <c r="K60" s="433">
        <f t="shared" ref="K60" si="63">H60-F60</f>
        <v>52.5</v>
      </c>
      <c r="L60" s="443">
        <f>(F60*-0.07)/100</f>
        <v>-2.03525</v>
      </c>
      <c r="M60" s="436">
        <f t="shared" ref="M60:M62" si="64">(K60+L60)/F60</f>
        <v>1.7356749785038695E-2</v>
      </c>
      <c r="N60" s="437" t="s">
        <v>599</v>
      </c>
      <c r="O60" s="546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1">
        <v>24</v>
      </c>
      <c r="B61" s="499">
        <v>44147</v>
      </c>
      <c r="C61" s="502"/>
      <c r="D61" s="503" t="s">
        <v>172</v>
      </c>
      <c r="E61" s="435" t="s">
        <v>3627</v>
      </c>
      <c r="F61" s="435">
        <v>231</v>
      </c>
      <c r="G61" s="504">
        <v>237</v>
      </c>
      <c r="H61" s="504">
        <v>227.4</v>
      </c>
      <c r="I61" s="435">
        <v>220</v>
      </c>
      <c r="J61" s="433" t="s">
        <v>3758</v>
      </c>
      <c r="K61" s="433">
        <f>F61-H61</f>
        <v>3.5999999999999943</v>
      </c>
      <c r="L61" s="443">
        <f>(F61*-0.07)/100</f>
        <v>-0.16170000000000001</v>
      </c>
      <c r="M61" s="436">
        <f t="shared" si="64"/>
        <v>1.4884415584415559E-2</v>
      </c>
      <c r="N61" s="437" t="s">
        <v>599</v>
      </c>
      <c r="O61" s="546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7">
        <v>25</v>
      </c>
      <c r="B62" s="494">
        <v>44147</v>
      </c>
      <c r="C62" s="518"/>
      <c r="D62" s="464" t="s">
        <v>189</v>
      </c>
      <c r="E62" s="465" t="s">
        <v>3627</v>
      </c>
      <c r="F62" s="465">
        <v>1285</v>
      </c>
      <c r="G62" s="519">
        <v>1325</v>
      </c>
      <c r="H62" s="519">
        <v>1325</v>
      </c>
      <c r="I62" s="465" t="s">
        <v>3757</v>
      </c>
      <c r="J62" s="460" t="s">
        <v>3799</v>
      </c>
      <c r="K62" s="460">
        <f>F62-H62</f>
        <v>-40</v>
      </c>
      <c r="L62" s="445">
        <f t="shared" ref="L62" si="65">(F62*-0.7)/100</f>
        <v>-8.9949999999999992</v>
      </c>
      <c r="M62" s="418">
        <f t="shared" si="64"/>
        <v>-3.81284046692607E-2</v>
      </c>
      <c r="N62" s="431" t="s">
        <v>663</v>
      </c>
      <c r="O62" s="419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1">
        <v>26</v>
      </c>
      <c r="B63" s="499">
        <v>44147</v>
      </c>
      <c r="C63" s="502"/>
      <c r="D63" s="503" t="s">
        <v>533</v>
      </c>
      <c r="E63" s="435" t="s">
        <v>600</v>
      </c>
      <c r="F63" s="435">
        <v>1405</v>
      </c>
      <c r="G63" s="504">
        <v>1360</v>
      </c>
      <c r="H63" s="504">
        <v>1438</v>
      </c>
      <c r="I63" s="435">
        <v>1490</v>
      </c>
      <c r="J63" s="433" t="s">
        <v>3780</v>
      </c>
      <c r="K63" s="433">
        <f t="shared" ref="K63" si="66">H63-F63</f>
        <v>33</v>
      </c>
      <c r="L63" s="443">
        <f t="shared" ref="L63" si="67">(F63*-0.7)/100</f>
        <v>-9.8349999999999991</v>
      </c>
      <c r="M63" s="436">
        <f t="shared" ref="M63" si="68">(K63+L63)/F63</f>
        <v>1.6487544483985764E-2</v>
      </c>
      <c r="N63" s="437" t="s">
        <v>599</v>
      </c>
      <c r="O63" s="463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58">
        <v>27</v>
      </c>
      <c r="B64" s="490">
        <v>44147</v>
      </c>
      <c r="C64" s="505"/>
      <c r="D64" s="439" t="s">
        <v>1220</v>
      </c>
      <c r="E64" s="442" t="s">
        <v>600</v>
      </c>
      <c r="F64" s="442" t="s">
        <v>3759</v>
      </c>
      <c r="G64" s="506">
        <v>680</v>
      </c>
      <c r="H64" s="506"/>
      <c r="I64" s="442" t="s">
        <v>3760</v>
      </c>
      <c r="J64" s="376" t="s">
        <v>601</v>
      </c>
      <c r="K64" s="376"/>
      <c r="L64" s="474"/>
      <c r="M64" s="472"/>
      <c r="N64" s="412"/>
      <c r="O64" s="457"/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400" customFormat="1" ht="15" customHeight="1">
      <c r="A65" s="517">
        <v>28</v>
      </c>
      <c r="B65" s="494">
        <v>44152</v>
      </c>
      <c r="C65" s="518"/>
      <c r="D65" s="464" t="s">
        <v>55</v>
      </c>
      <c r="E65" s="465" t="s">
        <v>3627</v>
      </c>
      <c r="F65" s="465">
        <v>613.5</v>
      </c>
      <c r="G65" s="519">
        <v>632</v>
      </c>
      <c r="H65" s="519">
        <v>633</v>
      </c>
      <c r="I65" s="465" t="s">
        <v>3774</v>
      </c>
      <c r="J65" s="460" t="s">
        <v>3786</v>
      </c>
      <c r="K65" s="460">
        <f>F65-H65</f>
        <v>-19.5</v>
      </c>
      <c r="L65" s="445">
        <f t="shared" ref="L65:L66" si="69">(F65*-0.7)/100</f>
        <v>-4.2945000000000002</v>
      </c>
      <c r="M65" s="418">
        <f t="shared" ref="M65:M66" si="70">(K65+L65)/F65</f>
        <v>-3.8784841075794621E-2</v>
      </c>
      <c r="N65" s="431" t="s">
        <v>663</v>
      </c>
      <c r="O65" s="419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400" customFormat="1" ht="15" customHeight="1">
      <c r="A66" s="501">
        <v>29</v>
      </c>
      <c r="B66" s="499">
        <v>44152</v>
      </c>
      <c r="C66" s="502"/>
      <c r="D66" s="503" t="s">
        <v>285</v>
      </c>
      <c r="E66" s="435" t="s">
        <v>600</v>
      </c>
      <c r="F66" s="435">
        <v>305</v>
      </c>
      <c r="G66" s="504">
        <v>295</v>
      </c>
      <c r="H66" s="504">
        <v>314.5</v>
      </c>
      <c r="I66" s="435">
        <v>325</v>
      </c>
      <c r="J66" s="433" t="s">
        <v>3770</v>
      </c>
      <c r="K66" s="433">
        <f t="shared" ref="K66" si="71">H66-F66</f>
        <v>9.5</v>
      </c>
      <c r="L66" s="443">
        <f t="shared" si="69"/>
        <v>-2.1349999999999998</v>
      </c>
      <c r="M66" s="436">
        <f t="shared" si="70"/>
        <v>2.4147540983606559E-2</v>
      </c>
      <c r="N66" s="437" t="s">
        <v>599</v>
      </c>
      <c r="O66" s="463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400" customFormat="1" ht="15" customHeight="1">
      <c r="A67" s="458">
        <v>30</v>
      </c>
      <c r="B67" s="490">
        <v>44153</v>
      </c>
      <c r="C67" s="505"/>
      <c r="D67" s="439" t="s">
        <v>3787</v>
      </c>
      <c r="E67" s="442" t="s">
        <v>600</v>
      </c>
      <c r="F67" s="442" t="s">
        <v>3788</v>
      </c>
      <c r="G67" s="506">
        <v>367</v>
      </c>
      <c r="H67" s="506"/>
      <c r="I67" s="442">
        <v>396</v>
      </c>
      <c r="J67" s="376" t="s">
        <v>601</v>
      </c>
      <c r="K67" s="376"/>
      <c r="L67" s="474"/>
      <c r="M67" s="472"/>
      <c r="N67" s="412"/>
      <c r="O67" s="457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400" customFormat="1" ht="15" customHeight="1">
      <c r="A68" s="501">
        <v>31</v>
      </c>
      <c r="B68" s="499">
        <v>44154</v>
      </c>
      <c r="C68" s="502"/>
      <c r="D68" s="503" t="s">
        <v>191</v>
      </c>
      <c r="E68" s="435" t="s">
        <v>600</v>
      </c>
      <c r="F68" s="435">
        <v>303.5</v>
      </c>
      <c r="G68" s="504">
        <v>293</v>
      </c>
      <c r="H68" s="504">
        <v>312.5</v>
      </c>
      <c r="I68" s="435">
        <v>325</v>
      </c>
      <c r="J68" s="433" t="s">
        <v>3405</v>
      </c>
      <c r="K68" s="433">
        <f t="shared" ref="K68" si="72">H68-F68</f>
        <v>9</v>
      </c>
      <c r="L68" s="443">
        <f t="shared" ref="L68" si="73">(F68*-0.7)/100</f>
        <v>-2.1244999999999998</v>
      </c>
      <c r="M68" s="436">
        <f t="shared" ref="M68" si="74">(K68+L68)/F68</f>
        <v>2.265403624382208E-2</v>
      </c>
      <c r="N68" s="437" t="s">
        <v>599</v>
      </c>
      <c r="O68" s="463">
        <v>44158</v>
      </c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400" customFormat="1" ht="15" customHeight="1">
      <c r="A69" s="517">
        <v>32</v>
      </c>
      <c r="B69" s="494">
        <v>44154</v>
      </c>
      <c r="C69" s="518"/>
      <c r="D69" s="464" t="s">
        <v>130</v>
      </c>
      <c r="E69" s="465" t="s">
        <v>600</v>
      </c>
      <c r="F69" s="465">
        <v>341</v>
      </c>
      <c r="G69" s="519">
        <v>330</v>
      </c>
      <c r="H69" s="519">
        <v>330.5</v>
      </c>
      <c r="I69" s="465">
        <v>360</v>
      </c>
      <c r="J69" s="460" t="s">
        <v>3801</v>
      </c>
      <c r="K69" s="460">
        <f t="shared" ref="K69:K70" si="75">H69-F69</f>
        <v>-10.5</v>
      </c>
      <c r="L69" s="445">
        <f>(F69*-0.07)/100</f>
        <v>-0.23870000000000002</v>
      </c>
      <c r="M69" s="418">
        <f t="shared" ref="M69:M70" si="76">(K69+L69)/F69</f>
        <v>-3.1491788856304985E-2</v>
      </c>
      <c r="N69" s="431" t="s">
        <v>663</v>
      </c>
      <c r="O69" s="541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400" customFormat="1" ht="15" customHeight="1">
      <c r="A70" s="501">
        <v>33</v>
      </c>
      <c r="B70" s="499">
        <v>44154</v>
      </c>
      <c r="C70" s="502"/>
      <c r="D70" s="503" t="s">
        <v>271</v>
      </c>
      <c r="E70" s="435" t="s">
        <v>600</v>
      </c>
      <c r="F70" s="435">
        <v>457.5</v>
      </c>
      <c r="G70" s="504">
        <v>445</v>
      </c>
      <c r="H70" s="504">
        <v>469.5</v>
      </c>
      <c r="I70" s="435">
        <v>485</v>
      </c>
      <c r="J70" s="433" t="s">
        <v>3742</v>
      </c>
      <c r="K70" s="433">
        <f t="shared" si="75"/>
        <v>12</v>
      </c>
      <c r="L70" s="443">
        <f t="shared" ref="L70" si="77">(F70*-0.7)/100</f>
        <v>-3.2025000000000001</v>
      </c>
      <c r="M70" s="436">
        <f t="shared" si="76"/>
        <v>1.9229508196721309E-2</v>
      </c>
      <c r="N70" s="437" t="s">
        <v>599</v>
      </c>
      <c r="O70" s="463">
        <v>44155</v>
      </c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400" customFormat="1" ht="15" customHeight="1">
      <c r="A71" s="458">
        <v>34</v>
      </c>
      <c r="B71" s="568">
        <v>44154</v>
      </c>
      <c r="C71" s="505"/>
      <c r="D71" s="439" t="s">
        <v>351</v>
      </c>
      <c r="E71" s="442" t="s">
        <v>600</v>
      </c>
      <c r="F71" s="442" t="s">
        <v>3809</v>
      </c>
      <c r="G71" s="506">
        <v>790</v>
      </c>
      <c r="H71" s="506"/>
      <c r="I71" s="442">
        <v>875</v>
      </c>
      <c r="J71" s="376" t="s">
        <v>601</v>
      </c>
      <c r="K71" s="376"/>
      <c r="L71" s="474"/>
      <c r="M71" s="472"/>
      <c r="N71" s="412"/>
      <c r="O71" s="457"/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400" customFormat="1" ht="15" customHeight="1">
      <c r="A72" s="517">
        <v>35</v>
      </c>
      <c r="B72" s="494">
        <v>44155</v>
      </c>
      <c r="C72" s="518"/>
      <c r="D72" s="464" t="s">
        <v>58</v>
      </c>
      <c r="E72" s="465" t="s">
        <v>3627</v>
      </c>
      <c r="F72" s="465">
        <v>8050</v>
      </c>
      <c r="G72" s="519">
        <v>8290</v>
      </c>
      <c r="H72" s="519">
        <v>8290</v>
      </c>
      <c r="I72" s="465">
        <v>7600</v>
      </c>
      <c r="J72" s="460" t="s">
        <v>3814</v>
      </c>
      <c r="K72" s="460">
        <f>F72-H72</f>
        <v>-240</v>
      </c>
      <c r="L72" s="445">
        <f>(F72*-0.07)/100</f>
        <v>-5.6349999999999998</v>
      </c>
      <c r="M72" s="418">
        <f t="shared" ref="M72:M73" si="78">(K72+L72)/F72</f>
        <v>-3.0513664596273291E-2</v>
      </c>
      <c r="N72" s="431" t="s">
        <v>663</v>
      </c>
      <c r="O72" s="541">
        <v>44155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400" customFormat="1" ht="15" customHeight="1">
      <c r="A73" s="501">
        <v>36</v>
      </c>
      <c r="B73" s="499">
        <v>44155</v>
      </c>
      <c r="C73" s="502"/>
      <c r="D73" s="503" t="s">
        <v>69</v>
      </c>
      <c r="E73" s="435" t="s">
        <v>600</v>
      </c>
      <c r="F73" s="435">
        <v>468</v>
      </c>
      <c r="G73" s="504">
        <v>454</v>
      </c>
      <c r="H73" s="504">
        <v>476</v>
      </c>
      <c r="I73" s="435" t="s">
        <v>3135</v>
      </c>
      <c r="J73" s="433" t="s">
        <v>3692</v>
      </c>
      <c r="K73" s="433">
        <f t="shared" ref="K73" si="79">H73-F73</f>
        <v>8</v>
      </c>
      <c r="L73" s="443">
        <f>(F73*-0.07)/100</f>
        <v>-0.32760000000000006</v>
      </c>
      <c r="M73" s="436">
        <f t="shared" si="78"/>
        <v>1.6394017094017093E-2</v>
      </c>
      <c r="N73" s="437" t="s">
        <v>599</v>
      </c>
      <c r="O73" s="546">
        <v>44155</v>
      </c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400" customFormat="1" ht="15" customHeight="1">
      <c r="A74" s="458">
        <v>37</v>
      </c>
      <c r="B74" s="490">
        <v>44155</v>
      </c>
      <c r="D74" s="482" t="s">
        <v>3820</v>
      </c>
      <c r="E74" s="483" t="s">
        <v>3627</v>
      </c>
      <c r="F74" s="442" t="s">
        <v>3788</v>
      </c>
      <c r="G74" s="442">
        <v>387</v>
      </c>
      <c r="H74" s="506"/>
      <c r="I74" s="442" t="s">
        <v>3822</v>
      </c>
      <c r="J74" s="376" t="s">
        <v>601</v>
      </c>
      <c r="K74" s="376"/>
      <c r="L74" s="474"/>
      <c r="M74" s="472"/>
      <c r="N74" s="412"/>
      <c r="O74" s="457"/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400" customFormat="1" ht="15" customHeight="1">
      <c r="A75" s="517">
        <v>38</v>
      </c>
      <c r="B75" s="494">
        <v>44155</v>
      </c>
      <c r="C75" s="518"/>
      <c r="D75" s="464" t="s">
        <v>38</v>
      </c>
      <c r="E75" s="465" t="s">
        <v>3627</v>
      </c>
      <c r="F75" s="465">
        <v>1692.5</v>
      </c>
      <c r="G75" s="519">
        <v>1730</v>
      </c>
      <c r="H75" s="519">
        <v>1730</v>
      </c>
      <c r="I75" s="465" t="s">
        <v>3821</v>
      </c>
      <c r="J75" s="460" t="s">
        <v>3666</v>
      </c>
      <c r="K75" s="460">
        <f>F75-H75</f>
        <v>-37.5</v>
      </c>
      <c r="L75" s="445">
        <f>(F75*-0.7)/100</f>
        <v>-11.8475</v>
      </c>
      <c r="M75" s="418">
        <f t="shared" ref="M75" si="80">(K75+L75)/F75</f>
        <v>-2.9156573116691283E-2</v>
      </c>
      <c r="N75" s="431" t="s">
        <v>663</v>
      </c>
      <c r="O75" s="419">
        <v>44158</v>
      </c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400" customFormat="1" ht="15" customHeight="1">
      <c r="A76" s="458">
        <v>39</v>
      </c>
      <c r="B76" s="490">
        <v>44158</v>
      </c>
      <c r="C76" s="505"/>
      <c r="D76" s="439" t="s">
        <v>86</v>
      </c>
      <c r="E76" s="442" t="s">
        <v>600</v>
      </c>
      <c r="F76" s="442" t="s">
        <v>3841</v>
      </c>
      <c r="G76" s="506">
        <v>400</v>
      </c>
      <c r="H76" s="506"/>
      <c r="I76" s="442">
        <v>435</v>
      </c>
      <c r="J76" s="376" t="s">
        <v>601</v>
      </c>
      <c r="K76" s="376"/>
      <c r="L76" s="474"/>
      <c r="M76" s="472"/>
      <c r="N76" s="412"/>
      <c r="O76" s="457"/>
      <c r="P76" s="7"/>
      <c r="Q76" s="7"/>
      <c r="R76" s="343" t="s">
        <v>3186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400" customFormat="1" ht="15" customHeight="1">
      <c r="A77" s="458">
        <v>40</v>
      </c>
      <c r="B77" s="490">
        <v>44158</v>
      </c>
      <c r="C77" s="505"/>
      <c r="D77" s="439" t="s">
        <v>69</v>
      </c>
      <c r="E77" s="442" t="s">
        <v>600</v>
      </c>
      <c r="F77" s="442" t="s">
        <v>3845</v>
      </c>
      <c r="G77" s="506">
        <v>461</v>
      </c>
      <c r="H77" s="506"/>
      <c r="I77" s="442" t="s">
        <v>3135</v>
      </c>
      <c r="J77" s="376" t="s">
        <v>601</v>
      </c>
      <c r="K77" s="376"/>
      <c r="L77" s="474"/>
      <c r="M77" s="472"/>
      <c r="N77" s="412"/>
      <c r="O77" s="457"/>
      <c r="P77" s="7"/>
      <c r="Q77" s="7"/>
      <c r="R77" s="343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400" customFormat="1" ht="15" customHeight="1">
      <c r="A78" s="458"/>
      <c r="B78" s="490"/>
      <c r="C78" s="505"/>
      <c r="D78" s="439"/>
      <c r="E78" s="442"/>
      <c r="F78" s="442"/>
      <c r="G78" s="506"/>
      <c r="H78" s="506"/>
      <c r="I78" s="442"/>
      <c r="J78" s="376"/>
      <c r="K78" s="376"/>
      <c r="L78" s="474"/>
      <c r="M78" s="472"/>
      <c r="N78" s="412"/>
      <c r="O78" s="457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400" customFormat="1" ht="15" customHeight="1">
      <c r="A79" s="458"/>
      <c r="B79" s="490"/>
      <c r="C79" s="505"/>
      <c r="D79" s="439"/>
      <c r="E79" s="442"/>
      <c r="F79" s="442"/>
      <c r="G79" s="506"/>
      <c r="H79" s="506"/>
      <c r="I79" s="442"/>
      <c r="J79" s="376"/>
      <c r="K79" s="376"/>
      <c r="L79" s="474"/>
      <c r="M79" s="472"/>
      <c r="N79" s="412"/>
      <c r="O79" s="457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80"/>
      <c r="R80" s="507"/>
      <c r="S80" s="480"/>
      <c r="T80" s="480"/>
      <c r="U80" s="480"/>
      <c r="V80" s="480"/>
      <c r="W80" s="480"/>
      <c r="X80" s="480"/>
      <c r="Y80" s="480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400" customFormat="1" ht="13.9" customHeight="1">
      <c r="A86" s="493">
        <v>1</v>
      </c>
      <c r="B86" s="494">
        <v>44134</v>
      </c>
      <c r="C86" s="495"/>
      <c r="D86" s="496" t="s">
        <v>3648</v>
      </c>
      <c r="E86" s="488" t="s">
        <v>600</v>
      </c>
      <c r="F86" s="465">
        <v>1076</v>
      </c>
      <c r="G86" s="465">
        <v>1052</v>
      </c>
      <c r="H86" s="465">
        <v>1056</v>
      </c>
      <c r="I86" s="460">
        <v>1120</v>
      </c>
      <c r="J86" s="460" t="s">
        <v>3659</v>
      </c>
      <c r="K86" s="460">
        <f t="shared" ref="K86:K87" si="81">H86-F86</f>
        <v>-20</v>
      </c>
      <c r="L86" s="445">
        <f t="shared" ref="L86:L87" si="82">(H86*N86)*0.035%</f>
        <v>221.76000000000002</v>
      </c>
      <c r="M86" s="497">
        <f t="shared" ref="M86:M87" si="83">(K86*N86)-L86</f>
        <v>-12221.76</v>
      </c>
      <c r="N86" s="460">
        <v>600</v>
      </c>
      <c r="O86" s="431" t="s">
        <v>663</v>
      </c>
      <c r="P86" s="419">
        <v>44137</v>
      </c>
      <c r="Q86" s="387"/>
      <c r="R86" s="343" t="s">
        <v>3186</v>
      </c>
      <c r="S86" s="40"/>
      <c r="Y86" s="40"/>
      <c r="Z86" s="40"/>
    </row>
    <row r="87" spans="1:34" s="400" customFormat="1" ht="13.9" customHeight="1">
      <c r="A87" s="498">
        <v>2</v>
      </c>
      <c r="B87" s="499">
        <v>44134</v>
      </c>
      <c r="C87" s="500"/>
      <c r="D87" s="466" t="s">
        <v>3650</v>
      </c>
      <c r="E87" s="456" t="s">
        <v>600</v>
      </c>
      <c r="F87" s="435">
        <v>436.5</v>
      </c>
      <c r="G87" s="435">
        <v>425</v>
      </c>
      <c r="H87" s="435">
        <v>442.5</v>
      </c>
      <c r="I87" s="433">
        <v>460</v>
      </c>
      <c r="J87" s="433" t="s">
        <v>3669</v>
      </c>
      <c r="K87" s="433">
        <f t="shared" si="81"/>
        <v>6</v>
      </c>
      <c r="L87" s="443">
        <f t="shared" si="82"/>
        <v>185.85000000000002</v>
      </c>
      <c r="M87" s="489">
        <f t="shared" si="83"/>
        <v>7014.15</v>
      </c>
      <c r="N87" s="433">
        <v>1200</v>
      </c>
      <c r="O87" s="437" t="s">
        <v>599</v>
      </c>
      <c r="P87" s="463">
        <v>44138</v>
      </c>
      <c r="Q87" s="387"/>
      <c r="R87" s="343" t="s">
        <v>3186</v>
      </c>
      <c r="S87" s="40"/>
      <c r="Y87" s="40"/>
      <c r="Z87" s="40"/>
    </row>
    <row r="88" spans="1:34" s="400" customFormat="1" ht="13.9" customHeight="1">
      <c r="A88" s="498">
        <v>3</v>
      </c>
      <c r="B88" s="499">
        <v>44134</v>
      </c>
      <c r="C88" s="500"/>
      <c r="D88" s="466" t="s">
        <v>3640</v>
      </c>
      <c r="E88" s="456" t="s">
        <v>600</v>
      </c>
      <c r="F88" s="435">
        <v>2202.5</v>
      </c>
      <c r="G88" s="435">
        <v>2160</v>
      </c>
      <c r="H88" s="435">
        <v>2225</v>
      </c>
      <c r="I88" s="433" t="s">
        <v>3656</v>
      </c>
      <c r="J88" s="433" t="s">
        <v>3638</v>
      </c>
      <c r="K88" s="433">
        <f t="shared" ref="K88" si="84">H88-F88</f>
        <v>22.5</v>
      </c>
      <c r="L88" s="443">
        <f t="shared" ref="L88:L89" si="85">(H88*N88)*0.035%</f>
        <v>233.62500000000003</v>
      </c>
      <c r="M88" s="489">
        <f t="shared" ref="M88:M89" si="86">(K88*N88)-L88</f>
        <v>6516.375</v>
      </c>
      <c r="N88" s="433">
        <v>300</v>
      </c>
      <c r="O88" s="437" t="s">
        <v>599</v>
      </c>
      <c r="P88" s="463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8">
        <v>4</v>
      </c>
      <c r="B89" s="499">
        <v>44137</v>
      </c>
      <c r="C89" s="500"/>
      <c r="D89" s="466" t="s">
        <v>3663</v>
      </c>
      <c r="E89" s="456" t="s">
        <v>3627</v>
      </c>
      <c r="F89" s="435">
        <v>25080</v>
      </c>
      <c r="G89" s="435">
        <v>25400</v>
      </c>
      <c r="H89" s="435">
        <v>24890</v>
      </c>
      <c r="I89" s="433">
        <v>24500</v>
      </c>
      <c r="J89" s="433" t="s">
        <v>3664</v>
      </c>
      <c r="K89" s="433">
        <f>F89-H89</f>
        <v>190</v>
      </c>
      <c r="L89" s="443">
        <f t="shared" si="85"/>
        <v>217.78750000000002</v>
      </c>
      <c r="M89" s="489">
        <f t="shared" si="86"/>
        <v>4532.2124999999996</v>
      </c>
      <c r="N89" s="433">
        <v>25</v>
      </c>
      <c r="O89" s="437" t="s">
        <v>599</v>
      </c>
      <c r="P89" s="546">
        <v>44137</v>
      </c>
      <c r="Q89" s="387"/>
      <c r="R89" s="343" t="s">
        <v>602</v>
      </c>
      <c r="S89" s="40"/>
      <c r="Y89" s="40"/>
      <c r="Z89" s="40"/>
    </row>
    <row r="90" spans="1:34" s="400" customFormat="1" ht="13.9" customHeight="1">
      <c r="A90" s="498">
        <v>5</v>
      </c>
      <c r="B90" s="499">
        <v>44138</v>
      </c>
      <c r="C90" s="500"/>
      <c r="D90" s="466" t="s">
        <v>3640</v>
      </c>
      <c r="E90" s="456" t="s">
        <v>600</v>
      </c>
      <c r="F90" s="435">
        <v>2190</v>
      </c>
      <c r="G90" s="435">
        <v>2150</v>
      </c>
      <c r="H90" s="435">
        <v>2214</v>
      </c>
      <c r="I90" s="433" t="s">
        <v>3656</v>
      </c>
      <c r="J90" s="433" t="s">
        <v>3678</v>
      </c>
      <c r="K90" s="433">
        <f t="shared" ref="K90" si="87">H90-F90</f>
        <v>24</v>
      </c>
      <c r="L90" s="443">
        <f t="shared" ref="L90" si="88">(H90*N90)*0.035%</f>
        <v>232.47000000000003</v>
      </c>
      <c r="M90" s="489">
        <f t="shared" ref="M90" si="89">(K90*N90)-L90</f>
        <v>6967.53</v>
      </c>
      <c r="N90" s="433">
        <v>300</v>
      </c>
      <c r="O90" s="437" t="s">
        <v>599</v>
      </c>
      <c r="P90" s="463">
        <v>44139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498">
        <v>6</v>
      </c>
      <c r="B91" s="499">
        <v>44139</v>
      </c>
      <c r="C91" s="500"/>
      <c r="D91" s="466" t="s">
        <v>3676</v>
      </c>
      <c r="E91" s="456" t="s">
        <v>600</v>
      </c>
      <c r="F91" s="435">
        <v>1303</v>
      </c>
      <c r="G91" s="435">
        <v>1279</v>
      </c>
      <c r="H91" s="435">
        <v>1315.5</v>
      </c>
      <c r="I91" s="433" t="s">
        <v>3677</v>
      </c>
      <c r="J91" s="433" t="s">
        <v>3679</v>
      </c>
      <c r="K91" s="433">
        <f t="shared" ref="K91" si="90">H91-F91</f>
        <v>12.5</v>
      </c>
      <c r="L91" s="443">
        <f t="shared" ref="L91" si="91">(H91*N91)*0.035%</f>
        <v>253.23375000000004</v>
      </c>
      <c r="M91" s="489">
        <f t="shared" ref="M91" si="92">(K91*N91)-L91</f>
        <v>6621.7662499999997</v>
      </c>
      <c r="N91" s="433">
        <v>550</v>
      </c>
      <c r="O91" s="437" t="s">
        <v>599</v>
      </c>
      <c r="P91" s="546">
        <v>44139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498">
        <v>7</v>
      </c>
      <c r="B92" s="499">
        <v>44139</v>
      </c>
      <c r="C92" s="500"/>
      <c r="D92" s="466" t="s">
        <v>3682</v>
      </c>
      <c r="E92" s="456" t="s">
        <v>600</v>
      </c>
      <c r="F92" s="435">
        <v>468</v>
      </c>
      <c r="G92" s="435">
        <v>459</v>
      </c>
      <c r="H92" s="435">
        <v>473.25</v>
      </c>
      <c r="I92" s="433">
        <v>487</v>
      </c>
      <c r="J92" s="433" t="s">
        <v>3683</v>
      </c>
      <c r="K92" s="433">
        <f t="shared" ref="K92" si="93">H92-F92</f>
        <v>5.25</v>
      </c>
      <c r="L92" s="443">
        <f t="shared" ref="L92:L94" si="94">(H92*N92)*0.035%</f>
        <v>248.45625000000004</v>
      </c>
      <c r="M92" s="489">
        <f t="shared" ref="M92:M94" si="95">(K92*N92)-L92</f>
        <v>7626.5437499999998</v>
      </c>
      <c r="N92" s="433">
        <v>1500</v>
      </c>
      <c r="O92" s="437" t="s">
        <v>599</v>
      </c>
      <c r="P92" s="546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498">
        <v>8</v>
      </c>
      <c r="B93" s="499">
        <v>44139</v>
      </c>
      <c r="C93" s="500"/>
      <c r="D93" s="466" t="s">
        <v>3684</v>
      </c>
      <c r="E93" s="456" t="s">
        <v>3627</v>
      </c>
      <c r="F93" s="435">
        <v>11910</v>
      </c>
      <c r="G93" s="435">
        <v>12040</v>
      </c>
      <c r="H93" s="435">
        <v>11835</v>
      </c>
      <c r="I93" s="433">
        <v>11700</v>
      </c>
      <c r="J93" s="433" t="s">
        <v>3686</v>
      </c>
      <c r="K93" s="433">
        <f>F93-H93</f>
        <v>75</v>
      </c>
      <c r="L93" s="443">
        <f t="shared" si="94"/>
        <v>310.66875000000005</v>
      </c>
      <c r="M93" s="489">
        <f t="shared" si="95"/>
        <v>5314.3312500000002</v>
      </c>
      <c r="N93" s="433">
        <v>75</v>
      </c>
      <c r="O93" s="437" t="s">
        <v>599</v>
      </c>
      <c r="P93" s="546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498">
        <v>9</v>
      </c>
      <c r="B94" s="499">
        <v>44139</v>
      </c>
      <c r="C94" s="500"/>
      <c r="D94" s="466" t="s">
        <v>3685</v>
      </c>
      <c r="E94" s="456" t="s">
        <v>600</v>
      </c>
      <c r="F94" s="435">
        <v>464.5</v>
      </c>
      <c r="G94" s="435">
        <v>456</v>
      </c>
      <c r="H94" s="435">
        <v>472.5</v>
      </c>
      <c r="I94" s="433">
        <v>480</v>
      </c>
      <c r="J94" s="433" t="s">
        <v>3692</v>
      </c>
      <c r="K94" s="433">
        <f t="shared" ref="K94" si="96">H94-F94</f>
        <v>8</v>
      </c>
      <c r="L94" s="443">
        <f t="shared" si="94"/>
        <v>248.06250000000003</v>
      </c>
      <c r="M94" s="489">
        <f t="shared" si="95"/>
        <v>11751.9375</v>
      </c>
      <c r="N94" s="433">
        <v>1500</v>
      </c>
      <c r="O94" s="437" t="s">
        <v>599</v>
      </c>
      <c r="P94" s="463">
        <v>44140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498">
        <v>10</v>
      </c>
      <c r="B95" s="499">
        <v>44139</v>
      </c>
      <c r="C95" s="500"/>
      <c r="D95" s="466" t="s">
        <v>3684</v>
      </c>
      <c r="E95" s="456" t="s">
        <v>3627</v>
      </c>
      <c r="F95" s="435">
        <v>11900</v>
      </c>
      <c r="G95" s="435">
        <v>12030</v>
      </c>
      <c r="H95" s="435">
        <v>11835</v>
      </c>
      <c r="I95" s="433">
        <v>11700</v>
      </c>
      <c r="J95" s="433" t="s">
        <v>3687</v>
      </c>
      <c r="K95" s="433">
        <f>F95-H95</f>
        <v>65</v>
      </c>
      <c r="L95" s="443">
        <f t="shared" ref="L95:L96" si="97">(H95*N95)*0.035%</f>
        <v>310.66875000000005</v>
      </c>
      <c r="M95" s="489">
        <f t="shared" ref="M95:M96" si="98">(K95*N95)-L95</f>
        <v>4564.3312500000002</v>
      </c>
      <c r="N95" s="433">
        <v>75</v>
      </c>
      <c r="O95" s="437" t="s">
        <v>599</v>
      </c>
      <c r="P95" s="546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498">
        <v>11</v>
      </c>
      <c r="B96" s="499">
        <v>44139</v>
      </c>
      <c r="C96" s="500"/>
      <c r="D96" s="466" t="s">
        <v>3640</v>
      </c>
      <c r="E96" s="456" t="s">
        <v>600</v>
      </c>
      <c r="F96" s="435">
        <v>2172</v>
      </c>
      <c r="G96" s="435">
        <v>2210</v>
      </c>
      <c r="H96" s="435">
        <v>2196.5</v>
      </c>
      <c r="I96" s="433" t="s">
        <v>3656</v>
      </c>
      <c r="J96" s="433" t="s">
        <v>3691</v>
      </c>
      <c r="K96" s="433">
        <f t="shared" ref="K96" si="99">H96-F96</f>
        <v>24.5</v>
      </c>
      <c r="L96" s="443">
        <f t="shared" si="97"/>
        <v>230.63250000000002</v>
      </c>
      <c r="M96" s="489">
        <f t="shared" si="98"/>
        <v>7119.3675000000003</v>
      </c>
      <c r="N96" s="433">
        <v>300</v>
      </c>
      <c r="O96" s="437" t="s">
        <v>599</v>
      </c>
      <c r="P96" s="463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498">
        <v>12</v>
      </c>
      <c r="B97" s="499">
        <v>44139</v>
      </c>
      <c r="C97" s="500"/>
      <c r="D97" s="466" t="s">
        <v>3688</v>
      </c>
      <c r="E97" s="456" t="s">
        <v>600</v>
      </c>
      <c r="F97" s="435">
        <v>2064</v>
      </c>
      <c r="G97" s="435">
        <v>2024</v>
      </c>
      <c r="H97" s="435">
        <v>2090</v>
      </c>
      <c r="I97" s="433">
        <v>2140</v>
      </c>
      <c r="J97" s="433" t="s">
        <v>3690</v>
      </c>
      <c r="K97" s="433">
        <f t="shared" ref="K97" si="100">H97-F97</f>
        <v>26</v>
      </c>
      <c r="L97" s="443">
        <f t="shared" ref="L97:L98" si="101">(H97*N97)*0.035%</f>
        <v>219.45000000000005</v>
      </c>
      <c r="M97" s="489">
        <f t="shared" ref="M97:M98" si="102">(K97*N97)-L97</f>
        <v>7580.55</v>
      </c>
      <c r="N97" s="433">
        <v>300</v>
      </c>
      <c r="O97" s="437" t="s">
        <v>599</v>
      </c>
      <c r="P97" s="463">
        <v>44140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3">
        <v>13</v>
      </c>
      <c r="B98" s="494">
        <v>44140</v>
      </c>
      <c r="C98" s="495"/>
      <c r="D98" s="496" t="s">
        <v>3684</v>
      </c>
      <c r="E98" s="488" t="s">
        <v>3627</v>
      </c>
      <c r="F98" s="465">
        <v>12070</v>
      </c>
      <c r="G98" s="465">
        <v>12200</v>
      </c>
      <c r="H98" s="465">
        <v>12200</v>
      </c>
      <c r="I98" s="544">
        <v>11800</v>
      </c>
      <c r="J98" s="460" t="s">
        <v>3707</v>
      </c>
      <c r="K98" s="460">
        <f t="shared" ref="K98:K104" si="103">F98-H98</f>
        <v>-130</v>
      </c>
      <c r="L98" s="445">
        <f t="shared" si="101"/>
        <v>320.25000000000006</v>
      </c>
      <c r="M98" s="497">
        <f t="shared" si="102"/>
        <v>-10070.25</v>
      </c>
      <c r="N98" s="460">
        <v>75</v>
      </c>
      <c r="O98" s="431" t="s">
        <v>663</v>
      </c>
      <c r="P98" s="419">
        <v>44141</v>
      </c>
      <c r="Q98" s="387"/>
      <c r="R98" s="343" t="s">
        <v>602</v>
      </c>
      <c r="S98" s="40"/>
      <c r="Y98" s="40"/>
      <c r="Z98" s="40"/>
    </row>
    <row r="99" spans="1:26" s="400" customFormat="1" ht="13.9" customHeight="1">
      <c r="A99" s="493">
        <v>14</v>
      </c>
      <c r="B99" s="494">
        <v>44141</v>
      </c>
      <c r="C99" s="495"/>
      <c r="D99" s="496" t="s">
        <v>3708</v>
      </c>
      <c r="E99" s="488" t="s">
        <v>3627</v>
      </c>
      <c r="F99" s="465">
        <v>2003.5</v>
      </c>
      <c r="G99" s="465">
        <v>2024</v>
      </c>
      <c r="H99" s="465">
        <v>2020</v>
      </c>
      <c r="I99" s="544">
        <v>1960</v>
      </c>
      <c r="J99" s="460" t="s">
        <v>3709</v>
      </c>
      <c r="K99" s="460">
        <f t="shared" si="103"/>
        <v>-16.5</v>
      </c>
      <c r="L99" s="445">
        <f t="shared" ref="L99:L100" si="104">(H99*N99)*0.035%</f>
        <v>357.03500000000003</v>
      </c>
      <c r="M99" s="497">
        <f t="shared" ref="M99:M100" si="105">(K99*N99)-L99</f>
        <v>-8689.5349999999999</v>
      </c>
      <c r="N99" s="460">
        <v>505</v>
      </c>
      <c r="O99" s="431" t="s">
        <v>663</v>
      </c>
      <c r="P99" s="419">
        <v>44141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3">
        <v>15</v>
      </c>
      <c r="B100" s="494">
        <v>44144</v>
      </c>
      <c r="C100" s="495"/>
      <c r="D100" s="496" t="s">
        <v>3684</v>
      </c>
      <c r="E100" s="488" t="s">
        <v>3627</v>
      </c>
      <c r="F100" s="465">
        <v>12440</v>
      </c>
      <c r="G100" s="465">
        <v>12550</v>
      </c>
      <c r="H100" s="465">
        <v>12610</v>
      </c>
      <c r="I100" s="544">
        <v>12200</v>
      </c>
      <c r="J100" s="460" t="s">
        <v>3733</v>
      </c>
      <c r="K100" s="460">
        <f t="shared" si="103"/>
        <v>-170</v>
      </c>
      <c r="L100" s="445">
        <f t="shared" si="104"/>
        <v>331.01250000000005</v>
      </c>
      <c r="M100" s="497">
        <f t="shared" si="105"/>
        <v>-13081.012500000001</v>
      </c>
      <c r="N100" s="460">
        <v>75</v>
      </c>
      <c r="O100" s="431" t="s">
        <v>663</v>
      </c>
      <c r="P100" s="419">
        <v>44145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3">
        <v>16</v>
      </c>
      <c r="B101" s="494">
        <v>44144</v>
      </c>
      <c r="C101" s="495"/>
      <c r="D101" s="496" t="s">
        <v>3725</v>
      </c>
      <c r="E101" s="488" t="s">
        <v>3627</v>
      </c>
      <c r="F101" s="465">
        <v>220.5</v>
      </c>
      <c r="G101" s="465">
        <v>224.5</v>
      </c>
      <c r="H101" s="465">
        <v>224.25</v>
      </c>
      <c r="I101" s="544">
        <v>210</v>
      </c>
      <c r="J101" s="460" t="s">
        <v>3737</v>
      </c>
      <c r="K101" s="460">
        <f t="shared" si="103"/>
        <v>-3.75</v>
      </c>
      <c r="L101" s="445">
        <f t="shared" ref="L101:L103" si="106">(H101*N101)*0.035%</f>
        <v>235.46250000000003</v>
      </c>
      <c r="M101" s="497">
        <f t="shared" ref="M101:M102" si="107">(K101*N101)-L101</f>
        <v>-11485.4625</v>
      </c>
      <c r="N101" s="460">
        <v>3000</v>
      </c>
      <c r="O101" s="431" t="s">
        <v>663</v>
      </c>
      <c r="P101" s="419">
        <v>44145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498">
        <v>17</v>
      </c>
      <c r="B102" s="499">
        <v>44146</v>
      </c>
      <c r="C102" s="500"/>
      <c r="D102" s="466" t="s">
        <v>3684</v>
      </c>
      <c r="E102" s="456" t="s">
        <v>3627</v>
      </c>
      <c r="F102" s="435">
        <v>11755</v>
      </c>
      <c r="G102" s="435">
        <v>11860</v>
      </c>
      <c r="H102" s="435">
        <v>11695</v>
      </c>
      <c r="I102" s="433">
        <v>11500</v>
      </c>
      <c r="J102" s="433" t="s">
        <v>3147</v>
      </c>
      <c r="K102" s="433">
        <f t="shared" si="103"/>
        <v>60</v>
      </c>
      <c r="L102" s="443">
        <f t="shared" si="106"/>
        <v>306.99375000000003</v>
      </c>
      <c r="M102" s="489">
        <f t="shared" si="107"/>
        <v>4193.0062500000004</v>
      </c>
      <c r="N102" s="433">
        <v>75</v>
      </c>
      <c r="O102" s="437" t="s">
        <v>599</v>
      </c>
      <c r="P102" s="546">
        <v>44146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604">
        <v>18</v>
      </c>
      <c r="B103" s="602">
        <v>44146</v>
      </c>
      <c r="C103" s="500"/>
      <c r="D103" s="466" t="s">
        <v>3747</v>
      </c>
      <c r="E103" s="456" t="s">
        <v>3627</v>
      </c>
      <c r="F103" s="435">
        <v>1376</v>
      </c>
      <c r="G103" s="435">
        <v>1410</v>
      </c>
      <c r="H103" s="435">
        <v>1352</v>
      </c>
      <c r="I103" s="522">
        <v>1330</v>
      </c>
      <c r="J103" s="601" t="s">
        <v>3752</v>
      </c>
      <c r="K103" s="522">
        <f t="shared" si="103"/>
        <v>24</v>
      </c>
      <c r="L103" s="443">
        <f t="shared" si="106"/>
        <v>260.26000000000005</v>
      </c>
      <c r="M103" s="601">
        <v>12290</v>
      </c>
      <c r="N103" s="601">
        <v>550</v>
      </c>
      <c r="O103" s="601" t="s">
        <v>599</v>
      </c>
      <c r="P103" s="599">
        <v>44148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605"/>
      <c r="B104" s="603"/>
      <c r="C104" s="500"/>
      <c r="D104" s="466" t="s">
        <v>3748</v>
      </c>
      <c r="E104" s="456" t="s">
        <v>3627</v>
      </c>
      <c r="F104" s="435">
        <v>22.5</v>
      </c>
      <c r="G104" s="435"/>
      <c r="H104" s="435">
        <v>23.5</v>
      </c>
      <c r="I104" s="522"/>
      <c r="J104" s="600"/>
      <c r="K104" s="522">
        <f t="shared" si="103"/>
        <v>-1</v>
      </c>
      <c r="L104" s="522">
        <v>100</v>
      </c>
      <c r="M104" s="600"/>
      <c r="N104" s="600"/>
      <c r="O104" s="600"/>
      <c r="P104" s="600"/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498">
        <v>19</v>
      </c>
      <c r="B105" s="553">
        <v>44146</v>
      </c>
      <c r="C105" s="554"/>
      <c r="D105" s="555" t="s">
        <v>3640</v>
      </c>
      <c r="E105" s="556" t="s">
        <v>600</v>
      </c>
      <c r="F105" s="557">
        <v>2171</v>
      </c>
      <c r="G105" s="557">
        <v>2130</v>
      </c>
      <c r="H105" s="557">
        <v>2194</v>
      </c>
      <c r="I105" s="558">
        <v>2250</v>
      </c>
      <c r="J105" s="558" t="s">
        <v>3752</v>
      </c>
      <c r="K105" s="558">
        <f t="shared" ref="K105:K106" si="108">H105-F105</f>
        <v>23</v>
      </c>
      <c r="L105" s="559">
        <f t="shared" ref="L105:L106" si="109">(H105*N105)*0.035%</f>
        <v>230.37000000000003</v>
      </c>
      <c r="M105" s="489">
        <f t="shared" ref="M105:M106" si="110">(K105*N105)-L105</f>
        <v>6669.63</v>
      </c>
      <c r="N105" s="433">
        <v>300</v>
      </c>
      <c r="O105" s="437" t="s">
        <v>599</v>
      </c>
      <c r="P105" s="546">
        <v>44146</v>
      </c>
      <c r="Q105" s="387"/>
      <c r="R105" s="343" t="s">
        <v>3186</v>
      </c>
      <c r="S105" s="40"/>
      <c r="Y105" s="40"/>
      <c r="Z105" s="40"/>
    </row>
    <row r="106" spans="1:26" s="400" customFormat="1" ht="13.9" customHeight="1">
      <c r="A106" s="498">
        <v>20</v>
      </c>
      <c r="B106" s="561">
        <v>44148</v>
      </c>
      <c r="C106" s="554"/>
      <c r="D106" s="555" t="s">
        <v>3763</v>
      </c>
      <c r="E106" s="556" t="s">
        <v>600</v>
      </c>
      <c r="F106" s="557">
        <v>474.5</v>
      </c>
      <c r="G106" s="557">
        <v>468</v>
      </c>
      <c r="H106" s="557">
        <v>484</v>
      </c>
      <c r="I106" s="560">
        <v>486</v>
      </c>
      <c r="J106" s="560" t="s">
        <v>3770</v>
      </c>
      <c r="K106" s="560">
        <f t="shared" si="108"/>
        <v>9.5</v>
      </c>
      <c r="L106" s="559">
        <f t="shared" si="109"/>
        <v>313.39000000000004</v>
      </c>
      <c r="M106" s="489">
        <f t="shared" si="110"/>
        <v>17261.61</v>
      </c>
      <c r="N106" s="433">
        <v>1850</v>
      </c>
      <c r="O106" s="437" t="s">
        <v>599</v>
      </c>
      <c r="P106" s="463">
        <v>44149</v>
      </c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498">
        <v>21</v>
      </c>
      <c r="B107" s="499">
        <v>44148</v>
      </c>
      <c r="C107" s="500"/>
      <c r="D107" s="466" t="s">
        <v>3764</v>
      </c>
      <c r="E107" s="456" t="s">
        <v>600</v>
      </c>
      <c r="F107" s="435">
        <v>168.75</v>
      </c>
      <c r="G107" s="435">
        <v>165.5</v>
      </c>
      <c r="H107" s="435">
        <v>171.25</v>
      </c>
      <c r="I107" s="433">
        <v>175</v>
      </c>
      <c r="J107" s="558" t="s">
        <v>3762</v>
      </c>
      <c r="K107" s="558">
        <f t="shared" ref="K107" si="111">H107-F107</f>
        <v>2.5</v>
      </c>
      <c r="L107" s="559">
        <f t="shared" ref="L107" si="112">(H107*N107)*0.035%</f>
        <v>215.77500000000003</v>
      </c>
      <c r="M107" s="489">
        <f t="shared" ref="M107" si="113">(K107*N107)-L107</f>
        <v>8784.2250000000004</v>
      </c>
      <c r="N107" s="433">
        <v>3600</v>
      </c>
      <c r="O107" s="437" t="s">
        <v>599</v>
      </c>
      <c r="P107" s="546">
        <v>44148</v>
      </c>
      <c r="Q107" s="387"/>
      <c r="R107" s="343" t="s">
        <v>602</v>
      </c>
      <c r="S107" s="40"/>
      <c r="Y107" s="40"/>
      <c r="Z107" s="40"/>
    </row>
    <row r="108" spans="1:26" s="400" customFormat="1" ht="13.9" customHeight="1">
      <c r="A108" s="498">
        <v>22</v>
      </c>
      <c r="B108" s="499">
        <v>44148</v>
      </c>
      <c r="C108" s="500"/>
      <c r="D108" s="466" t="s">
        <v>3650</v>
      </c>
      <c r="E108" s="456" t="s">
        <v>600</v>
      </c>
      <c r="F108" s="435">
        <v>473</v>
      </c>
      <c r="G108" s="435">
        <v>463</v>
      </c>
      <c r="H108" s="435">
        <v>482.5</v>
      </c>
      <c r="I108" s="433">
        <v>493</v>
      </c>
      <c r="J108" s="558" t="s">
        <v>3770</v>
      </c>
      <c r="K108" s="558">
        <f t="shared" ref="K108" si="114">H108-F108</f>
        <v>9.5</v>
      </c>
      <c r="L108" s="559">
        <f t="shared" ref="L108" si="115">(H108*N108)*0.035%</f>
        <v>202.65000000000003</v>
      </c>
      <c r="M108" s="489">
        <f t="shared" ref="M108" si="116">(K108*N108)-L108</f>
        <v>11197.35</v>
      </c>
      <c r="N108" s="433">
        <v>1200</v>
      </c>
      <c r="O108" s="437" t="s">
        <v>599</v>
      </c>
      <c r="P108" s="546">
        <v>44148</v>
      </c>
      <c r="Q108" s="387"/>
      <c r="R108" s="343" t="s">
        <v>3186</v>
      </c>
      <c r="S108" s="40"/>
      <c r="Y108" s="40"/>
      <c r="Z108" s="40"/>
    </row>
    <row r="109" spans="1:26" s="400" customFormat="1" ht="13.9" customHeight="1">
      <c r="A109" s="498">
        <v>23</v>
      </c>
      <c r="B109" s="499">
        <v>44148</v>
      </c>
      <c r="C109" s="500"/>
      <c r="D109" s="466" t="s">
        <v>3764</v>
      </c>
      <c r="E109" s="456" t="s">
        <v>600</v>
      </c>
      <c r="F109" s="435">
        <v>167.75</v>
      </c>
      <c r="G109" s="435">
        <v>165</v>
      </c>
      <c r="H109" s="435">
        <v>169.75</v>
      </c>
      <c r="I109" s="433">
        <v>175</v>
      </c>
      <c r="J109" s="558" t="s">
        <v>3769</v>
      </c>
      <c r="K109" s="558">
        <f t="shared" ref="K109" si="117">H109-F109</f>
        <v>2</v>
      </c>
      <c r="L109" s="559">
        <f t="shared" ref="L109:L110" si="118">(H109*N109)*0.035%</f>
        <v>213.88500000000002</v>
      </c>
      <c r="M109" s="489">
        <f t="shared" ref="M109:M110" si="119">(K109*N109)-L109</f>
        <v>6986.1149999999998</v>
      </c>
      <c r="N109" s="433">
        <v>3600</v>
      </c>
      <c r="O109" s="437" t="s">
        <v>599</v>
      </c>
      <c r="P109" s="546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3">
        <v>24</v>
      </c>
      <c r="B110" s="494">
        <v>44152</v>
      </c>
      <c r="C110" s="495"/>
      <c r="D110" s="496" t="s">
        <v>3725</v>
      </c>
      <c r="E110" s="488" t="s">
        <v>3627</v>
      </c>
      <c r="F110" s="465">
        <v>237</v>
      </c>
      <c r="G110" s="465">
        <v>241</v>
      </c>
      <c r="H110" s="465">
        <v>240.5</v>
      </c>
      <c r="I110" s="544" t="s">
        <v>3775</v>
      </c>
      <c r="J110" s="460" t="s">
        <v>3776</v>
      </c>
      <c r="K110" s="460">
        <f t="shared" ref="K110" si="120">F110-H110</f>
        <v>-3.5</v>
      </c>
      <c r="L110" s="445">
        <f t="shared" si="118"/>
        <v>252.52500000000003</v>
      </c>
      <c r="M110" s="497">
        <f t="shared" si="119"/>
        <v>-10752.525</v>
      </c>
      <c r="N110" s="460">
        <v>3000</v>
      </c>
      <c r="O110" s="431" t="s">
        <v>663</v>
      </c>
      <c r="P110" s="541">
        <v>44152</v>
      </c>
      <c r="Q110" s="387"/>
      <c r="R110" s="343" t="s">
        <v>602</v>
      </c>
      <c r="S110" s="40"/>
      <c r="Y110" s="40"/>
      <c r="Z110" s="40"/>
    </row>
    <row r="111" spans="1:26" s="400" customFormat="1" ht="13.9" customHeight="1">
      <c r="A111" s="498">
        <v>25</v>
      </c>
      <c r="B111" s="563">
        <v>44152</v>
      </c>
      <c r="C111" s="554"/>
      <c r="D111" s="555" t="s">
        <v>3777</v>
      </c>
      <c r="E111" s="556" t="s">
        <v>600</v>
      </c>
      <c r="F111" s="557">
        <v>764</v>
      </c>
      <c r="G111" s="557">
        <v>752</v>
      </c>
      <c r="H111" s="557">
        <v>771.5</v>
      </c>
      <c r="I111" s="562">
        <v>790</v>
      </c>
      <c r="J111" s="562" t="s">
        <v>3716</v>
      </c>
      <c r="K111" s="562">
        <f t="shared" ref="K111" si="121">H111-F111</f>
        <v>7.5</v>
      </c>
      <c r="L111" s="559">
        <f t="shared" ref="L111:L112" si="122">(H111*N111)*0.035%</f>
        <v>270.02500000000003</v>
      </c>
      <c r="M111" s="489">
        <f t="shared" ref="M111:M112" si="123">(K111*N111)-L111</f>
        <v>7229.9750000000004</v>
      </c>
      <c r="N111" s="433">
        <v>1000</v>
      </c>
      <c r="O111" s="437" t="s">
        <v>599</v>
      </c>
      <c r="P111" s="546">
        <v>44152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498">
        <v>26</v>
      </c>
      <c r="B112" s="565">
        <v>44153</v>
      </c>
      <c r="C112" s="554"/>
      <c r="D112" s="555" t="s">
        <v>3684</v>
      </c>
      <c r="E112" s="556" t="s">
        <v>3627</v>
      </c>
      <c r="F112" s="557">
        <v>12900</v>
      </c>
      <c r="G112" s="557">
        <v>13020</v>
      </c>
      <c r="H112" s="557">
        <v>12850</v>
      </c>
      <c r="I112" s="564">
        <v>12700</v>
      </c>
      <c r="J112" s="433" t="s">
        <v>3797</v>
      </c>
      <c r="K112" s="433">
        <f t="shared" ref="K112" si="124">F112-H112</f>
        <v>50</v>
      </c>
      <c r="L112" s="443">
        <f t="shared" si="122"/>
        <v>337.31250000000006</v>
      </c>
      <c r="M112" s="489">
        <f t="shared" si="123"/>
        <v>3412.6875</v>
      </c>
      <c r="N112" s="433">
        <v>75</v>
      </c>
      <c r="O112" s="437" t="s">
        <v>599</v>
      </c>
      <c r="P112" s="546">
        <v>44153</v>
      </c>
      <c r="Q112" s="387"/>
      <c r="R112" s="343" t="s">
        <v>602</v>
      </c>
      <c r="S112" s="40"/>
      <c r="Y112" s="40"/>
      <c r="Z112" s="40"/>
    </row>
    <row r="113" spans="1:34" s="400" customFormat="1" ht="13.9" customHeight="1">
      <c r="A113" s="498">
        <v>27</v>
      </c>
      <c r="B113" s="567">
        <v>44154</v>
      </c>
      <c r="C113" s="554"/>
      <c r="D113" s="555" t="s">
        <v>3684</v>
      </c>
      <c r="E113" s="556" t="s">
        <v>3627</v>
      </c>
      <c r="F113" s="557">
        <v>12905</v>
      </c>
      <c r="G113" s="557">
        <v>13020</v>
      </c>
      <c r="H113" s="557">
        <v>12850</v>
      </c>
      <c r="I113" s="566">
        <v>12700</v>
      </c>
      <c r="J113" s="433" t="s">
        <v>723</v>
      </c>
      <c r="K113" s="433">
        <f t="shared" ref="K113" si="125">F113-H113</f>
        <v>55</v>
      </c>
      <c r="L113" s="443">
        <f t="shared" ref="L113:L115" si="126">(H113*N113)*0.035%</f>
        <v>337.31250000000006</v>
      </c>
      <c r="M113" s="489">
        <f t="shared" ref="M113:M115" si="127">(K113*N113)-L113</f>
        <v>3787.6875</v>
      </c>
      <c r="N113" s="433">
        <v>75</v>
      </c>
      <c r="O113" s="437" t="s">
        <v>599</v>
      </c>
      <c r="P113" s="546">
        <v>44154</v>
      </c>
      <c r="Q113" s="387"/>
      <c r="R113" s="343" t="s">
        <v>602</v>
      </c>
      <c r="S113" s="40"/>
      <c r="Y113" s="40"/>
      <c r="Z113" s="40"/>
    </row>
    <row r="114" spans="1:34" s="400" customFormat="1" ht="13.9" customHeight="1">
      <c r="A114" s="498">
        <v>28</v>
      </c>
      <c r="B114" s="570">
        <v>44154</v>
      </c>
      <c r="C114" s="554"/>
      <c r="D114" s="555" t="s">
        <v>3800</v>
      </c>
      <c r="E114" s="556" t="s">
        <v>600</v>
      </c>
      <c r="F114" s="557">
        <v>507</v>
      </c>
      <c r="G114" s="557">
        <v>497</v>
      </c>
      <c r="H114" s="557">
        <v>512.5</v>
      </c>
      <c r="I114" s="569">
        <v>530</v>
      </c>
      <c r="J114" s="569" t="s">
        <v>3761</v>
      </c>
      <c r="K114" s="569">
        <f t="shared" ref="K114" si="128">H114-F114</f>
        <v>5.5</v>
      </c>
      <c r="L114" s="559">
        <f t="shared" si="126"/>
        <v>215.25000000000003</v>
      </c>
      <c r="M114" s="489">
        <f t="shared" si="127"/>
        <v>6384.75</v>
      </c>
      <c r="N114" s="433">
        <v>1200</v>
      </c>
      <c r="O114" s="437" t="s">
        <v>599</v>
      </c>
      <c r="P114" s="463">
        <v>44155</v>
      </c>
      <c r="Q114" s="387"/>
      <c r="R114" s="343" t="s">
        <v>602</v>
      </c>
      <c r="S114" s="40"/>
      <c r="Y114" s="40"/>
      <c r="Z114" s="40"/>
    </row>
    <row r="115" spans="1:34" s="400" customFormat="1" ht="13.9" customHeight="1">
      <c r="A115" s="498">
        <v>29</v>
      </c>
      <c r="B115" s="570">
        <v>44155</v>
      </c>
      <c r="C115" s="554"/>
      <c r="D115" s="555" t="s">
        <v>3684</v>
      </c>
      <c r="E115" s="556" t="s">
        <v>3627</v>
      </c>
      <c r="F115" s="557">
        <v>12840</v>
      </c>
      <c r="G115" s="557">
        <v>12950</v>
      </c>
      <c r="H115" s="557">
        <v>12785</v>
      </c>
      <c r="I115" s="569">
        <v>12650</v>
      </c>
      <c r="J115" s="433" t="s">
        <v>723</v>
      </c>
      <c r="K115" s="433">
        <f t="shared" ref="K115" si="129">F115-H115</f>
        <v>55</v>
      </c>
      <c r="L115" s="443">
        <f t="shared" si="126"/>
        <v>335.60625000000005</v>
      </c>
      <c r="M115" s="489">
        <f t="shared" si="127"/>
        <v>3789.3937500000002</v>
      </c>
      <c r="N115" s="433">
        <v>75</v>
      </c>
      <c r="O115" s="437" t="s">
        <v>599</v>
      </c>
      <c r="P115" s="546">
        <v>44155</v>
      </c>
      <c r="Q115" s="387"/>
      <c r="R115" s="343" t="s">
        <v>602</v>
      </c>
      <c r="S115" s="40"/>
      <c r="Y115" s="40"/>
      <c r="Z115" s="40"/>
    </row>
    <row r="116" spans="1:34" s="400" customFormat="1" ht="13.9" customHeight="1">
      <c r="A116" s="571">
        <v>30</v>
      </c>
      <c r="B116" s="581">
        <v>44155</v>
      </c>
      <c r="C116" s="572"/>
      <c r="D116" s="573" t="s">
        <v>3684</v>
      </c>
      <c r="E116" s="574" t="s">
        <v>3627</v>
      </c>
      <c r="F116" s="575">
        <v>12870</v>
      </c>
      <c r="G116" s="575">
        <v>12950</v>
      </c>
      <c r="H116" s="575">
        <v>12870</v>
      </c>
      <c r="I116" s="576">
        <v>12650</v>
      </c>
      <c r="J116" s="577" t="s">
        <v>708</v>
      </c>
      <c r="K116" s="577">
        <f t="shared" ref="K116:K117" si="130">F116-H116</f>
        <v>0</v>
      </c>
      <c r="L116" s="578">
        <f t="shared" ref="L116:L118" si="131">(H116*N116)*0.035%</f>
        <v>337.83750000000003</v>
      </c>
      <c r="M116" s="579">
        <f t="shared" ref="M116:M118" si="132">(K116*N116)-L116</f>
        <v>-337.83750000000003</v>
      </c>
      <c r="N116" s="577">
        <v>75</v>
      </c>
      <c r="O116" s="577" t="s">
        <v>708</v>
      </c>
      <c r="P116" s="580">
        <v>44155</v>
      </c>
      <c r="Q116" s="387"/>
      <c r="R116" s="343" t="s">
        <v>602</v>
      </c>
      <c r="S116" s="40"/>
      <c r="Y116" s="40"/>
      <c r="Z116" s="40"/>
    </row>
    <row r="117" spans="1:34" s="400" customFormat="1" ht="13.9" customHeight="1">
      <c r="A117" s="498">
        <v>31</v>
      </c>
      <c r="B117" s="583">
        <v>44158</v>
      </c>
      <c r="C117" s="554"/>
      <c r="D117" s="555" t="s">
        <v>3684</v>
      </c>
      <c r="E117" s="556" t="s">
        <v>3627</v>
      </c>
      <c r="F117" s="557">
        <v>12950</v>
      </c>
      <c r="G117" s="557">
        <v>13050</v>
      </c>
      <c r="H117" s="557">
        <v>12890</v>
      </c>
      <c r="I117" s="582">
        <v>12700</v>
      </c>
      <c r="J117" s="433" t="s">
        <v>3147</v>
      </c>
      <c r="K117" s="433">
        <f t="shared" si="130"/>
        <v>60</v>
      </c>
      <c r="L117" s="443">
        <f t="shared" si="131"/>
        <v>338.36250000000007</v>
      </c>
      <c r="M117" s="489">
        <f t="shared" si="132"/>
        <v>4161.6374999999998</v>
      </c>
      <c r="N117" s="433">
        <v>75</v>
      </c>
      <c r="O117" s="437" t="s">
        <v>599</v>
      </c>
      <c r="P117" s="546">
        <v>44158</v>
      </c>
      <c r="Q117" s="387"/>
      <c r="R117" s="343" t="s">
        <v>602</v>
      </c>
      <c r="S117" s="40"/>
      <c r="Y117" s="40"/>
      <c r="Z117" s="40"/>
    </row>
    <row r="118" spans="1:34" s="400" customFormat="1" ht="13.9" customHeight="1">
      <c r="A118" s="498">
        <v>32</v>
      </c>
      <c r="B118" s="583">
        <v>23</v>
      </c>
      <c r="C118" s="554"/>
      <c r="D118" s="555" t="s">
        <v>3836</v>
      </c>
      <c r="E118" s="556" t="s">
        <v>600</v>
      </c>
      <c r="F118" s="557">
        <v>189.25</v>
      </c>
      <c r="G118" s="557">
        <v>185</v>
      </c>
      <c r="H118" s="557">
        <v>191.4</v>
      </c>
      <c r="I118" s="582" t="s">
        <v>3837</v>
      </c>
      <c r="J118" s="582" t="s">
        <v>3838</v>
      </c>
      <c r="K118" s="582">
        <f t="shared" ref="K118" si="133">H118-F118</f>
        <v>2.1500000000000057</v>
      </c>
      <c r="L118" s="559">
        <f t="shared" si="131"/>
        <v>214.36800000000002</v>
      </c>
      <c r="M118" s="489">
        <f t="shared" si="132"/>
        <v>6665.6320000000178</v>
      </c>
      <c r="N118" s="433">
        <v>3200</v>
      </c>
      <c r="O118" s="437" t="s">
        <v>599</v>
      </c>
      <c r="P118" s="546">
        <v>44158</v>
      </c>
      <c r="Q118" s="387"/>
      <c r="R118" s="343" t="s">
        <v>602</v>
      </c>
      <c r="S118" s="40"/>
      <c r="Y118" s="40"/>
      <c r="Z118" s="40"/>
    </row>
    <row r="119" spans="1:34" s="400" customFormat="1" ht="13.9" customHeight="1">
      <c r="A119" s="492"/>
      <c r="B119" s="490"/>
      <c r="C119" s="491"/>
      <c r="D119" s="482"/>
      <c r="E119" s="483"/>
      <c r="F119" s="442"/>
      <c r="G119" s="442"/>
      <c r="H119" s="442"/>
      <c r="I119" s="376"/>
      <c r="J119" s="376"/>
      <c r="K119" s="376"/>
      <c r="L119" s="376"/>
      <c r="M119" s="376"/>
      <c r="N119" s="376"/>
      <c r="O119" s="376"/>
      <c r="P119" s="376"/>
      <c r="Q119" s="387"/>
      <c r="R119" s="343"/>
      <c r="S119" s="40"/>
      <c r="Y119" s="40"/>
      <c r="Z119" s="40"/>
    </row>
    <row r="120" spans="1:34" s="400" customFormat="1" ht="13.9" customHeight="1">
      <c r="A120" s="514"/>
      <c r="B120" s="508"/>
      <c r="C120" s="515"/>
      <c r="D120" s="516"/>
      <c r="E120" s="377"/>
      <c r="F120" s="469"/>
      <c r="G120" s="469"/>
      <c r="H120" s="469"/>
      <c r="I120" s="459"/>
      <c r="J120" s="459"/>
      <c r="K120" s="459"/>
      <c r="L120" s="459"/>
      <c r="M120" s="459"/>
      <c r="N120" s="459"/>
      <c r="O120" s="459"/>
      <c r="P120" s="459"/>
      <c r="Q120" s="387"/>
      <c r="R120" s="343"/>
      <c r="S120" s="40"/>
      <c r="Y120" s="40"/>
      <c r="Z120" s="40"/>
    </row>
    <row r="121" spans="1:34" s="6" customFormat="1">
      <c r="A121" s="44"/>
      <c r="B121" s="45"/>
      <c r="C121" s="46"/>
      <c r="D121" s="47"/>
      <c r="E121" s="48"/>
      <c r="F121" s="49"/>
      <c r="G121" s="49"/>
      <c r="H121" s="49"/>
      <c r="I121" s="49"/>
      <c r="J121" s="17"/>
      <c r="K121" s="91"/>
      <c r="L121" s="91"/>
      <c r="M121" s="17"/>
      <c r="N121" s="16"/>
      <c r="O121" s="92"/>
      <c r="P121" s="5"/>
      <c r="Q121" s="4"/>
      <c r="R121" s="1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5">
      <c r="A122" s="50" t="s">
        <v>616</v>
      </c>
      <c r="B122" s="50"/>
      <c r="C122" s="50"/>
      <c r="D122" s="50"/>
      <c r="E122" s="51"/>
      <c r="F122" s="49"/>
      <c r="G122" s="49"/>
      <c r="H122" s="49"/>
      <c r="I122" s="49"/>
      <c r="J122" s="53"/>
      <c r="K122" s="12"/>
      <c r="L122" s="12"/>
      <c r="M122" s="12"/>
      <c r="N122" s="11"/>
      <c r="O122" s="53"/>
      <c r="P122" s="5"/>
      <c r="Q122" s="4"/>
      <c r="R122" s="17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38.25">
      <c r="A123" s="21" t="s">
        <v>16</v>
      </c>
      <c r="B123" s="21" t="s">
        <v>575</v>
      </c>
      <c r="C123" s="21"/>
      <c r="D123" s="22" t="s">
        <v>588</v>
      </c>
      <c r="E123" s="21" t="s">
        <v>589</v>
      </c>
      <c r="F123" s="21" t="s">
        <v>590</v>
      </c>
      <c r="G123" s="52" t="s">
        <v>609</v>
      </c>
      <c r="H123" s="21" t="s">
        <v>592</v>
      </c>
      <c r="I123" s="21" t="s">
        <v>593</v>
      </c>
      <c r="J123" s="20" t="s">
        <v>594</v>
      </c>
      <c r="K123" s="20" t="s">
        <v>617</v>
      </c>
      <c r="L123" s="63" t="s">
        <v>3630</v>
      </c>
      <c r="M123" s="77" t="s">
        <v>611</v>
      </c>
      <c r="N123" s="21" t="s">
        <v>612</v>
      </c>
      <c r="O123" s="21" t="s">
        <v>597</v>
      </c>
      <c r="P123" s="22" t="s">
        <v>598</v>
      </c>
      <c r="Q123" s="4"/>
      <c r="R123" s="1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40" customFormat="1" ht="14.25">
      <c r="A124" s="520">
        <v>1</v>
      </c>
      <c r="B124" s="521">
        <v>44134</v>
      </c>
      <c r="C124" s="521"/>
      <c r="D124" s="503" t="s">
        <v>3647</v>
      </c>
      <c r="E124" s="435" t="s">
        <v>600</v>
      </c>
      <c r="F124" s="435">
        <v>13.2</v>
      </c>
      <c r="G124" s="455">
        <v>8</v>
      </c>
      <c r="H124" s="455">
        <v>17</v>
      </c>
      <c r="I124" s="455">
        <v>22</v>
      </c>
      <c r="J124" s="522" t="s">
        <v>3657</v>
      </c>
      <c r="K124" s="522">
        <f t="shared" ref="K124" si="134">H124-F124</f>
        <v>3.8000000000000007</v>
      </c>
      <c r="L124" s="523">
        <v>100</v>
      </c>
      <c r="M124" s="522">
        <f t="shared" ref="M124" si="135">(K124*N124)-100</f>
        <v>5125.0000000000009</v>
      </c>
      <c r="N124" s="522">
        <v>1375</v>
      </c>
      <c r="O124" s="524" t="s">
        <v>599</v>
      </c>
      <c r="P124" s="463">
        <v>44137</v>
      </c>
      <c r="Q124" s="387"/>
      <c r="R124" s="343" t="s">
        <v>602</v>
      </c>
      <c r="Z124" s="400"/>
      <c r="AA124" s="400"/>
      <c r="AB124" s="400"/>
      <c r="AC124" s="400"/>
      <c r="AD124" s="400"/>
      <c r="AE124" s="400"/>
      <c r="AF124" s="400"/>
      <c r="AG124" s="400"/>
      <c r="AH124" s="400"/>
    </row>
    <row r="125" spans="1:34" s="40" customFormat="1" ht="14.25">
      <c r="A125" s="520">
        <v>2</v>
      </c>
      <c r="B125" s="521">
        <v>44137</v>
      </c>
      <c r="C125" s="521"/>
      <c r="D125" s="503" t="s">
        <v>3658</v>
      </c>
      <c r="E125" s="435" t="s">
        <v>600</v>
      </c>
      <c r="F125" s="435">
        <v>12.5</v>
      </c>
      <c r="G125" s="455">
        <v>8</v>
      </c>
      <c r="H125" s="455">
        <v>15.25</v>
      </c>
      <c r="I125" s="455">
        <v>20</v>
      </c>
      <c r="J125" s="522" t="s">
        <v>3674</v>
      </c>
      <c r="K125" s="522">
        <f t="shared" ref="K125" si="136">H125-F125</f>
        <v>2.75</v>
      </c>
      <c r="L125" s="523">
        <v>100</v>
      </c>
      <c r="M125" s="522">
        <f t="shared" ref="M125" si="137">(K125*N125)-100</f>
        <v>3612.5</v>
      </c>
      <c r="N125" s="522">
        <v>1350</v>
      </c>
      <c r="O125" s="524" t="s">
        <v>599</v>
      </c>
      <c r="P125" s="463">
        <v>44138</v>
      </c>
      <c r="Q125" s="387"/>
      <c r="R125" s="343" t="s">
        <v>602</v>
      </c>
      <c r="Z125" s="400"/>
      <c r="AA125" s="400"/>
      <c r="AB125" s="400"/>
      <c r="AC125" s="400"/>
      <c r="AD125" s="400"/>
      <c r="AE125" s="400"/>
      <c r="AF125" s="400"/>
      <c r="AG125" s="400"/>
      <c r="AH125" s="400"/>
    </row>
    <row r="126" spans="1:34" s="40" customFormat="1" ht="14.25">
      <c r="A126" s="520">
        <v>3</v>
      </c>
      <c r="B126" s="521">
        <v>44137</v>
      </c>
      <c r="C126" s="521"/>
      <c r="D126" s="503" t="s">
        <v>3661</v>
      </c>
      <c r="E126" s="435" t="s">
        <v>600</v>
      </c>
      <c r="F126" s="435">
        <v>72</v>
      </c>
      <c r="G126" s="455">
        <v>30</v>
      </c>
      <c r="H126" s="455">
        <v>82.5</v>
      </c>
      <c r="I126" s="455">
        <v>130</v>
      </c>
      <c r="J126" s="522" t="s">
        <v>3662</v>
      </c>
      <c r="K126" s="522">
        <f t="shared" ref="K126" si="138">H126-F126</f>
        <v>10.5</v>
      </c>
      <c r="L126" s="523">
        <v>100</v>
      </c>
      <c r="M126" s="522">
        <f t="shared" ref="M126" si="139">(K126*N126)-100</f>
        <v>687.5</v>
      </c>
      <c r="N126" s="522">
        <v>75</v>
      </c>
      <c r="O126" s="524" t="s">
        <v>599</v>
      </c>
      <c r="P126" s="463">
        <v>44137</v>
      </c>
      <c r="Q126" s="387"/>
      <c r="R126" s="343" t="s">
        <v>3186</v>
      </c>
      <c r="Z126" s="400"/>
      <c r="AA126" s="400"/>
      <c r="AB126" s="400"/>
      <c r="AC126" s="400"/>
      <c r="AD126" s="400"/>
      <c r="AE126" s="400"/>
      <c r="AF126" s="400"/>
      <c r="AG126" s="400"/>
      <c r="AH126" s="400"/>
    </row>
    <row r="127" spans="1:34" s="40" customFormat="1" ht="14.25">
      <c r="A127" s="542">
        <v>4</v>
      </c>
      <c r="B127" s="543">
        <v>44138</v>
      </c>
      <c r="C127" s="543"/>
      <c r="D127" s="464" t="s">
        <v>3670</v>
      </c>
      <c r="E127" s="465" t="s">
        <v>600</v>
      </c>
      <c r="F127" s="465">
        <v>105</v>
      </c>
      <c r="G127" s="539">
        <v>60</v>
      </c>
      <c r="H127" s="539">
        <v>60</v>
      </c>
      <c r="I127" s="539">
        <v>180</v>
      </c>
      <c r="J127" s="544" t="s">
        <v>3675</v>
      </c>
      <c r="K127" s="544">
        <f t="shared" ref="K127:K130" si="140">H127-F127</f>
        <v>-45</v>
      </c>
      <c r="L127" s="545">
        <v>100</v>
      </c>
      <c r="M127" s="544">
        <f t="shared" ref="M127:M130" si="141">(K127*N127)-100</f>
        <v>-3475</v>
      </c>
      <c r="N127" s="544">
        <v>75</v>
      </c>
      <c r="O127" s="431" t="s">
        <v>663</v>
      </c>
      <c r="P127" s="419">
        <v>44139</v>
      </c>
      <c r="Q127" s="387"/>
      <c r="R127" s="343" t="s">
        <v>3186</v>
      </c>
      <c r="Z127" s="400"/>
      <c r="AA127" s="400"/>
      <c r="AB127" s="400"/>
      <c r="AC127" s="400"/>
      <c r="AD127" s="400"/>
      <c r="AE127" s="400"/>
      <c r="AF127" s="400"/>
      <c r="AG127" s="400"/>
      <c r="AH127" s="400"/>
    </row>
    <row r="128" spans="1:34" s="40" customFormat="1" ht="14.25">
      <c r="A128" s="520">
        <v>5</v>
      </c>
      <c r="B128" s="521">
        <v>44140</v>
      </c>
      <c r="C128" s="521"/>
      <c r="D128" s="503" t="s">
        <v>3699</v>
      </c>
      <c r="E128" s="435" t="s">
        <v>600</v>
      </c>
      <c r="F128" s="435">
        <v>15</v>
      </c>
      <c r="G128" s="455">
        <v>10</v>
      </c>
      <c r="H128" s="455">
        <v>17.2</v>
      </c>
      <c r="I128" s="455">
        <v>23</v>
      </c>
      <c r="J128" s="522" t="s">
        <v>3700</v>
      </c>
      <c r="K128" s="522">
        <f t="shared" si="140"/>
        <v>2.1999999999999993</v>
      </c>
      <c r="L128" s="523">
        <v>100</v>
      </c>
      <c r="M128" s="522">
        <f t="shared" si="141"/>
        <v>2869.9999999999991</v>
      </c>
      <c r="N128" s="522">
        <v>1350</v>
      </c>
      <c r="O128" s="524" t="s">
        <v>599</v>
      </c>
      <c r="P128" s="546">
        <v>44140</v>
      </c>
      <c r="Q128" s="387"/>
      <c r="R128" s="343" t="s">
        <v>602</v>
      </c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520">
        <v>6</v>
      </c>
      <c r="B129" s="521">
        <v>44140</v>
      </c>
      <c r="C129" s="521"/>
      <c r="D129" s="503" t="s">
        <v>3702</v>
      </c>
      <c r="E129" s="435" t="s">
        <v>600</v>
      </c>
      <c r="F129" s="435">
        <v>45</v>
      </c>
      <c r="G129" s="455">
        <v>29</v>
      </c>
      <c r="H129" s="455">
        <v>52</v>
      </c>
      <c r="I129" s="455">
        <v>70</v>
      </c>
      <c r="J129" s="522" t="s">
        <v>3711</v>
      </c>
      <c r="K129" s="522">
        <f t="shared" si="140"/>
        <v>7</v>
      </c>
      <c r="L129" s="523">
        <v>100</v>
      </c>
      <c r="M129" s="522">
        <f t="shared" si="141"/>
        <v>2000</v>
      </c>
      <c r="N129" s="522">
        <v>300</v>
      </c>
      <c r="O129" s="524" t="s">
        <v>599</v>
      </c>
      <c r="P129" s="463">
        <v>44141</v>
      </c>
      <c r="Q129" s="387"/>
      <c r="R129" s="343" t="s">
        <v>602</v>
      </c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40" customFormat="1" ht="14.25">
      <c r="A130" s="520">
        <v>7</v>
      </c>
      <c r="B130" s="521">
        <v>44141</v>
      </c>
      <c r="C130" s="521"/>
      <c r="D130" s="503" t="s">
        <v>3699</v>
      </c>
      <c r="E130" s="435" t="s">
        <v>600</v>
      </c>
      <c r="F130" s="435">
        <v>16.5</v>
      </c>
      <c r="G130" s="455">
        <v>11.5</v>
      </c>
      <c r="H130" s="455">
        <v>18.25</v>
      </c>
      <c r="I130" s="455">
        <v>25</v>
      </c>
      <c r="J130" s="522" t="s">
        <v>3717</v>
      </c>
      <c r="K130" s="522">
        <f t="shared" si="140"/>
        <v>1.75</v>
      </c>
      <c r="L130" s="523">
        <v>100</v>
      </c>
      <c r="M130" s="522">
        <f t="shared" si="141"/>
        <v>2262.5</v>
      </c>
      <c r="N130" s="522">
        <v>1350</v>
      </c>
      <c r="O130" s="524" t="s">
        <v>599</v>
      </c>
      <c r="P130" s="463">
        <v>44144</v>
      </c>
      <c r="Q130" s="387"/>
      <c r="R130" s="343" t="s">
        <v>602</v>
      </c>
      <c r="Z130" s="400"/>
      <c r="AA130" s="400"/>
      <c r="AB130" s="400"/>
      <c r="AC130" s="400"/>
      <c r="AD130" s="400"/>
      <c r="AE130" s="400"/>
      <c r="AF130" s="400"/>
      <c r="AG130" s="400"/>
      <c r="AH130" s="400"/>
    </row>
    <row r="131" spans="1:34" s="40" customFormat="1" ht="14.25">
      <c r="A131" s="520">
        <v>8</v>
      </c>
      <c r="B131" s="521">
        <v>44141</v>
      </c>
      <c r="C131" s="521"/>
      <c r="D131" s="503" t="s">
        <v>3710</v>
      </c>
      <c r="E131" s="435" t="s">
        <v>600</v>
      </c>
      <c r="F131" s="435">
        <v>46</v>
      </c>
      <c r="G131" s="455">
        <v>30</v>
      </c>
      <c r="H131" s="455">
        <v>53</v>
      </c>
      <c r="I131" s="455">
        <v>70</v>
      </c>
      <c r="J131" s="522" t="s">
        <v>3711</v>
      </c>
      <c r="K131" s="522">
        <f t="shared" ref="K131:K132" si="142">H131-F131</f>
        <v>7</v>
      </c>
      <c r="L131" s="523">
        <v>100</v>
      </c>
      <c r="M131" s="522">
        <f t="shared" ref="M131:M132" si="143">(K131*N131)-100</f>
        <v>2000</v>
      </c>
      <c r="N131" s="522">
        <v>300</v>
      </c>
      <c r="O131" s="524" t="s">
        <v>599</v>
      </c>
      <c r="P131" s="546">
        <v>44141</v>
      </c>
      <c r="Q131" s="387"/>
      <c r="R131" s="343" t="s">
        <v>3186</v>
      </c>
      <c r="Z131" s="400"/>
      <c r="AA131" s="400"/>
      <c r="AB131" s="400"/>
      <c r="AC131" s="400"/>
      <c r="AD131" s="400"/>
      <c r="AE131" s="400"/>
      <c r="AF131" s="400"/>
      <c r="AG131" s="400"/>
      <c r="AH131" s="400"/>
    </row>
    <row r="132" spans="1:34" s="6" customFormat="1" ht="14.25">
      <c r="A132" s="520">
        <v>9</v>
      </c>
      <c r="B132" s="521">
        <v>44141</v>
      </c>
      <c r="C132" s="521"/>
      <c r="D132" s="503" t="s">
        <v>3714</v>
      </c>
      <c r="E132" s="435" t="s">
        <v>600</v>
      </c>
      <c r="F132" s="435">
        <v>44.5</v>
      </c>
      <c r="G132" s="455">
        <v>29</v>
      </c>
      <c r="H132" s="455">
        <v>52</v>
      </c>
      <c r="I132" s="455">
        <v>70</v>
      </c>
      <c r="J132" s="522" t="s">
        <v>3716</v>
      </c>
      <c r="K132" s="522">
        <f t="shared" si="142"/>
        <v>7.5</v>
      </c>
      <c r="L132" s="523">
        <v>100</v>
      </c>
      <c r="M132" s="522">
        <f t="shared" si="143"/>
        <v>2150</v>
      </c>
      <c r="N132" s="522">
        <v>300</v>
      </c>
      <c r="O132" s="524" t="s">
        <v>599</v>
      </c>
      <c r="P132" s="463">
        <v>44144</v>
      </c>
      <c r="Q132" s="4"/>
      <c r="R132" s="408" t="s">
        <v>602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549" customFormat="1" ht="14.25">
      <c r="A133" s="520">
        <v>10</v>
      </c>
      <c r="B133" s="521">
        <v>44144</v>
      </c>
      <c r="C133" s="521"/>
      <c r="D133" s="503" t="s">
        <v>3718</v>
      </c>
      <c r="E133" s="435" t="s">
        <v>600</v>
      </c>
      <c r="F133" s="435">
        <v>2.4</v>
      </c>
      <c r="G133" s="455">
        <v>1</v>
      </c>
      <c r="H133" s="455">
        <v>2.95</v>
      </c>
      <c r="I133" s="455" t="s">
        <v>3719</v>
      </c>
      <c r="J133" s="522" t="s">
        <v>3732</v>
      </c>
      <c r="K133" s="522">
        <f t="shared" ref="K133:K135" si="144">H133-F133</f>
        <v>0.55000000000000027</v>
      </c>
      <c r="L133" s="523">
        <v>100</v>
      </c>
      <c r="M133" s="522">
        <f t="shared" ref="M133:M135" si="145">(K133*N133)-100</f>
        <v>1935.0000000000009</v>
      </c>
      <c r="N133" s="522">
        <v>3700</v>
      </c>
      <c r="O133" s="524" t="s">
        <v>599</v>
      </c>
      <c r="P133" s="463">
        <v>44145</v>
      </c>
      <c r="Q133" s="547"/>
      <c r="R133" s="548" t="s">
        <v>602</v>
      </c>
      <c r="Z133" s="550"/>
      <c r="AA133" s="550"/>
      <c r="AB133" s="550"/>
      <c r="AC133" s="550"/>
      <c r="AD133" s="550"/>
      <c r="AE133" s="550"/>
      <c r="AF133" s="550"/>
      <c r="AG133" s="550"/>
      <c r="AH133" s="550"/>
    </row>
    <row r="134" spans="1:34" s="549" customFormat="1" ht="14.25">
      <c r="A134" s="542">
        <v>11</v>
      </c>
      <c r="B134" s="543">
        <v>44144</v>
      </c>
      <c r="C134" s="543"/>
      <c r="D134" s="464" t="s">
        <v>3723</v>
      </c>
      <c r="E134" s="465" t="s">
        <v>600</v>
      </c>
      <c r="F134" s="465">
        <v>320</v>
      </c>
      <c r="G134" s="539">
        <v>140</v>
      </c>
      <c r="H134" s="539">
        <v>95</v>
      </c>
      <c r="I134" s="539" t="s">
        <v>3724</v>
      </c>
      <c r="J134" s="544" t="s">
        <v>3738</v>
      </c>
      <c r="K134" s="544">
        <f t="shared" si="144"/>
        <v>-225</v>
      </c>
      <c r="L134" s="545">
        <v>100</v>
      </c>
      <c r="M134" s="544">
        <f t="shared" si="145"/>
        <v>-5725</v>
      </c>
      <c r="N134" s="544">
        <v>25</v>
      </c>
      <c r="O134" s="431" t="s">
        <v>663</v>
      </c>
      <c r="P134" s="419">
        <v>44145</v>
      </c>
      <c r="Q134" s="547"/>
      <c r="R134" s="548" t="s">
        <v>602</v>
      </c>
      <c r="Z134" s="550"/>
      <c r="AA134" s="550"/>
      <c r="AB134" s="550"/>
      <c r="AC134" s="550"/>
      <c r="AD134" s="550"/>
      <c r="AE134" s="550"/>
      <c r="AF134" s="550"/>
      <c r="AG134" s="550"/>
      <c r="AH134" s="550"/>
    </row>
    <row r="135" spans="1:34" s="549" customFormat="1" ht="14.25">
      <c r="A135" s="520">
        <v>12</v>
      </c>
      <c r="B135" s="521">
        <v>44145</v>
      </c>
      <c r="C135" s="521"/>
      <c r="D135" s="503" t="s">
        <v>3658</v>
      </c>
      <c r="E135" s="435" t="s">
        <v>600</v>
      </c>
      <c r="F135" s="435">
        <v>11.5</v>
      </c>
      <c r="G135" s="455">
        <v>6.5</v>
      </c>
      <c r="H135" s="455">
        <v>13.35</v>
      </c>
      <c r="I135" s="455">
        <v>20</v>
      </c>
      <c r="J135" s="522" t="s">
        <v>3754</v>
      </c>
      <c r="K135" s="522">
        <f t="shared" si="144"/>
        <v>1.8499999999999996</v>
      </c>
      <c r="L135" s="523">
        <v>100</v>
      </c>
      <c r="M135" s="522">
        <f t="shared" si="145"/>
        <v>2397.4999999999995</v>
      </c>
      <c r="N135" s="522">
        <v>1350</v>
      </c>
      <c r="O135" s="524" t="s">
        <v>599</v>
      </c>
      <c r="P135" s="463">
        <v>44147</v>
      </c>
      <c r="Q135" s="547"/>
      <c r="R135" s="548" t="s">
        <v>602</v>
      </c>
      <c r="Z135" s="550"/>
      <c r="AA135" s="550"/>
      <c r="AB135" s="550"/>
      <c r="AC135" s="550"/>
      <c r="AD135" s="550"/>
      <c r="AE135" s="550"/>
      <c r="AF135" s="550"/>
      <c r="AG135" s="550"/>
      <c r="AH135" s="550"/>
    </row>
    <row r="136" spans="1:34" s="549" customFormat="1" ht="14.25">
      <c r="A136" s="542">
        <v>13</v>
      </c>
      <c r="B136" s="543">
        <v>44145</v>
      </c>
      <c r="C136" s="543"/>
      <c r="D136" s="464" t="s">
        <v>3723</v>
      </c>
      <c r="E136" s="465" t="s">
        <v>600</v>
      </c>
      <c r="F136" s="465">
        <v>320</v>
      </c>
      <c r="G136" s="539">
        <v>140</v>
      </c>
      <c r="H136" s="539">
        <v>140</v>
      </c>
      <c r="I136" s="539" t="s">
        <v>3724</v>
      </c>
      <c r="J136" s="544" t="s">
        <v>3734</v>
      </c>
      <c r="K136" s="544">
        <f t="shared" ref="K136:K138" si="146">H136-F136</f>
        <v>-180</v>
      </c>
      <c r="L136" s="545">
        <v>100</v>
      </c>
      <c r="M136" s="544">
        <f t="shared" ref="M136:M138" si="147">(K136*N136)-100</f>
        <v>-4600</v>
      </c>
      <c r="N136" s="544">
        <v>25</v>
      </c>
      <c r="O136" s="431" t="s">
        <v>663</v>
      </c>
      <c r="P136" s="419">
        <v>44145</v>
      </c>
      <c r="Q136" s="547"/>
      <c r="R136" s="548" t="s">
        <v>602</v>
      </c>
      <c r="Z136" s="550"/>
      <c r="AA136" s="550"/>
      <c r="AB136" s="550"/>
      <c r="AC136" s="550"/>
      <c r="AD136" s="550"/>
      <c r="AE136" s="550"/>
      <c r="AF136" s="550"/>
      <c r="AG136" s="550"/>
      <c r="AH136" s="550"/>
    </row>
    <row r="137" spans="1:34" s="549" customFormat="1" ht="14.25">
      <c r="A137" s="520">
        <v>14</v>
      </c>
      <c r="B137" s="521">
        <v>44145</v>
      </c>
      <c r="C137" s="521"/>
      <c r="D137" s="503" t="s">
        <v>3735</v>
      </c>
      <c r="E137" s="435" t="s">
        <v>600</v>
      </c>
      <c r="F137" s="435">
        <v>39.5</v>
      </c>
      <c r="G137" s="455"/>
      <c r="H137" s="455">
        <v>54</v>
      </c>
      <c r="I137" s="455">
        <v>95</v>
      </c>
      <c r="J137" s="522" t="s">
        <v>3736</v>
      </c>
      <c r="K137" s="522">
        <f t="shared" si="146"/>
        <v>14.5</v>
      </c>
      <c r="L137" s="523">
        <v>100</v>
      </c>
      <c r="M137" s="522">
        <f t="shared" si="147"/>
        <v>987.5</v>
      </c>
      <c r="N137" s="522">
        <v>75</v>
      </c>
      <c r="O137" s="524" t="s">
        <v>599</v>
      </c>
      <c r="P137" s="546">
        <v>44145</v>
      </c>
      <c r="Q137" s="547"/>
      <c r="R137" s="548" t="s">
        <v>3186</v>
      </c>
      <c r="Z137" s="550"/>
      <c r="AA137" s="550"/>
      <c r="AB137" s="550"/>
      <c r="AC137" s="550"/>
      <c r="AD137" s="550"/>
      <c r="AE137" s="550"/>
      <c r="AF137" s="550"/>
      <c r="AG137" s="550"/>
      <c r="AH137" s="550"/>
    </row>
    <row r="138" spans="1:34" s="549" customFormat="1" ht="14.25">
      <c r="A138" s="520">
        <v>15</v>
      </c>
      <c r="B138" s="521">
        <v>44146</v>
      </c>
      <c r="C138" s="521"/>
      <c r="D138" s="503" t="s">
        <v>3740</v>
      </c>
      <c r="E138" s="435" t="s">
        <v>600</v>
      </c>
      <c r="F138" s="435">
        <v>44</v>
      </c>
      <c r="G138" s="455">
        <v>29</v>
      </c>
      <c r="H138" s="455">
        <v>56.5</v>
      </c>
      <c r="I138" s="455">
        <v>70</v>
      </c>
      <c r="J138" s="522" t="s">
        <v>3679</v>
      </c>
      <c r="K138" s="522">
        <f t="shared" si="146"/>
        <v>12.5</v>
      </c>
      <c r="L138" s="523">
        <v>100</v>
      </c>
      <c r="M138" s="522">
        <f t="shared" si="147"/>
        <v>3650</v>
      </c>
      <c r="N138" s="522">
        <v>300</v>
      </c>
      <c r="O138" s="524" t="s">
        <v>599</v>
      </c>
      <c r="P138" s="463">
        <v>44147</v>
      </c>
      <c r="Q138" s="547"/>
      <c r="R138" s="548" t="s">
        <v>3186</v>
      </c>
      <c r="Z138" s="550"/>
      <c r="AA138" s="550"/>
      <c r="AB138" s="550"/>
      <c r="AC138" s="550"/>
      <c r="AD138" s="550"/>
      <c r="AE138" s="550"/>
      <c r="AF138" s="550"/>
      <c r="AG138" s="550"/>
      <c r="AH138" s="550"/>
    </row>
    <row r="139" spans="1:34" s="549" customFormat="1" ht="14.25">
      <c r="A139" s="520">
        <v>16</v>
      </c>
      <c r="B139" s="521">
        <v>44146</v>
      </c>
      <c r="C139" s="521"/>
      <c r="D139" s="503" t="s">
        <v>3741</v>
      </c>
      <c r="E139" s="435" t="s">
        <v>600</v>
      </c>
      <c r="F139" s="435">
        <v>45.5</v>
      </c>
      <c r="G139" s="455"/>
      <c r="H139" s="455">
        <v>59</v>
      </c>
      <c r="I139" s="455">
        <v>95</v>
      </c>
      <c r="J139" s="522" t="s">
        <v>3743</v>
      </c>
      <c r="K139" s="522">
        <f t="shared" ref="K139" si="148">H139-F139</f>
        <v>13.5</v>
      </c>
      <c r="L139" s="523">
        <v>100</v>
      </c>
      <c r="M139" s="522">
        <f t="shared" ref="M139" si="149">(K139*N139)-100</f>
        <v>912.5</v>
      </c>
      <c r="N139" s="522">
        <v>75</v>
      </c>
      <c r="O139" s="524" t="s">
        <v>599</v>
      </c>
      <c r="P139" s="546">
        <v>44146</v>
      </c>
      <c r="Q139" s="547"/>
      <c r="R139" s="548" t="s">
        <v>3186</v>
      </c>
      <c r="Z139" s="550"/>
      <c r="AA139" s="550"/>
      <c r="AB139" s="550"/>
      <c r="AC139" s="550"/>
      <c r="AD139" s="550"/>
      <c r="AE139" s="550"/>
      <c r="AF139" s="550"/>
      <c r="AG139" s="550"/>
      <c r="AH139" s="550"/>
    </row>
    <row r="140" spans="1:34" s="549" customFormat="1" ht="14.25">
      <c r="A140" s="520">
        <v>17</v>
      </c>
      <c r="B140" s="521">
        <v>44146</v>
      </c>
      <c r="C140" s="521"/>
      <c r="D140" s="503" t="s">
        <v>3749</v>
      </c>
      <c r="E140" s="435" t="s">
        <v>3627</v>
      </c>
      <c r="F140" s="435">
        <v>88</v>
      </c>
      <c r="G140" s="455">
        <v>140</v>
      </c>
      <c r="H140" s="455">
        <v>65</v>
      </c>
      <c r="I140" s="455">
        <v>1</v>
      </c>
      <c r="J140" s="522" t="s">
        <v>3752</v>
      </c>
      <c r="K140" s="522">
        <f>F140-H140</f>
        <v>23</v>
      </c>
      <c r="L140" s="523">
        <v>100</v>
      </c>
      <c r="M140" s="522">
        <f t="shared" ref="M140" si="150">(K140*N140)-100</f>
        <v>1625</v>
      </c>
      <c r="N140" s="522">
        <v>75</v>
      </c>
      <c r="O140" s="524" t="s">
        <v>599</v>
      </c>
      <c r="P140" s="463">
        <v>44147</v>
      </c>
      <c r="Q140" s="547"/>
      <c r="R140" s="548" t="s">
        <v>602</v>
      </c>
      <c r="Z140" s="550"/>
      <c r="AA140" s="550"/>
      <c r="AB140" s="550"/>
      <c r="AC140" s="550"/>
      <c r="AD140" s="550"/>
      <c r="AE140" s="550"/>
      <c r="AF140" s="550"/>
      <c r="AG140" s="550"/>
      <c r="AH140" s="550"/>
    </row>
    <row r="141" spans="1:34" s="549" customFormat="1" ht="14.25">
      <c r="A141" s="520">
        <v>18</v>
      </c>
      <c r="B141" s="521">
        <v>44146</v>
      </c>
      <c r="C141" s="521"/>
      <c r="D141" s="503" t="s">
        <v>3750</v>
      </c>
      <c r="E141" s="435" t="s">
        <v>600</v>
      </c>
      <c r="F141" s="435">
        <v>29</v>
      </c>
      <c r="G141" s="455"/>
      <c r="H141" s="455">
        <v>41</v>
      </c>
      <c r="I141" s="455" t="s">
        <v>3751</v>
      </c>
      <c r="J141" s="522" t="s">
        <v>3742</v>
      </c>
      <c r="K141" s="522">
        <f t="shared" ref="K141:K143" si="151">H141-F141</f>
        <v>12</v>
      </c>
      <c r="L141" s="523">
        <v>100</v>
      </c>
      <c r="M141" s="522">
        <f t="shared" ref="M141:M143" si="152">(K141*N141)-100</f>
        <v>800</v>
      </c>
      <c r="N141" s="522">
        <v>75</v>
      </c>
      <c r="O141" s="524" t="s">
        <v>599</v>
      </c>
      <c r="P141" s="546">
        <v>44146</v>
      </c>
      <c r="Q141" s="547"/>
      <c r="R141" s="548" t="s">
        <v>3186</v>
      </c>
      <c r="Z141" s="550"/>
      <c r="AA141" s="550"/>
      <c r="AB141" s="550"/>
      <c r="AC141" s="550"/>
      <c r="AD141" s="550"/>
      <c r="AE141" s="550"/>
      <c r="AF141" s="550"/>
      <c r="AG141" s="550"/>
      <c r="AH141" s="550"/>
    </row>
    <row r="142" spans="1:34" s="549" customFormat="1" ht="14.25">
      <c r="A142" s="520">
        <v>19</v>
      </c>
      <c r="B142" s="521">
        <v>44147</v>
      </c>
      <c r="C142" s="521"/>
      <c r="D142" s="503" t="s">
        <v>3755</v>
      </c>
      <c r="E142" s="435" t="s">
        <v>600</v>
      </c>
      <c r="F142" s="435">
        <v>25</v>
      </c>
      <c r="G142" s="455">
        <v>16</v>
      </c>
      <c r="H142" s="455">
        <v>30.5</v>
      </c>
      <c r="I142" s="455" t="s">
        <v>3756</v>
      </c>
      <c r="J142" s="522" t="s">
        <v>3761</v>
      </c>
      <c r="K142" s="522">
        <f t="shared" si="151"/>
        <v>5.5</v>
      </c>
      <c r="L142" s="523">
        <v>100</v>
      </c>
      <c r="M142" s="522">
        <f t="shared" si="152"/>
        <v>2925</v>
      </c>
      <c r="N142" s="522">
        <v>550</v>
      </c>
      <c r="O142" s="524" t="s">
        <v>599</v>
      </c>
      <c r="P142" s="546">
        <v>44147</v>
      </c>
      <c r="Q142" s="547"/>
      <c r="R142" s="548" t="s">
        <v>602</v>
      </c>
      <c r="Z142" s="550"/>
      <c r="AA142" s="550"/>
      <c r="AB142" s="550"/>
      <c r="AC142" s="550"/>
      <c r="AD142" s="550"/>
      <c r="AE142" s="550"/>
      <c r="AF142" s="550"/>
      <c r="AG142" s="550"/>
      <c r="AH142" s="550"/>
    </row>
    <row r="143" spans="1:34" s="549" customFormat="1" ht="14.25">
      <c r="A143" s="520">
        <v>20</v>
      </c>
      <c r="B143" s="521">
        <v>44147</v>
      </c>
      <c r="C143" s="521"/>
      <c r="D143" s="503" t="s">
        <v>3699</v>
      </c>
      <c r="E143" s="435" t="s">
        <v>600</v>
      </c>
      <c r="F143" s="435">
        <v>11.75</v>
      </c>
      <c r="G143" s="455">
        <v>6.5</v>
      </c>
      <c r="H143" s="455">
        <v>13.5</v>
      </c>
      <c r="I143" s="455">
        <v>20</v>
      </c>
      <c r="J143" s="522" t="s">
        <v>3717</v>
      </c>
      <c r="K143" s="522">
        <f t="shared" si="151"/>
        <v>1.75</v>
      </c>
      <c r="L143" s="523">
        <v>100</v>
      </c>
      <c r="M143" s="522">
        <f t="shared" si="152"/>
        <v>2262.5</v>
      </c>
      <c r="N143" s="522">
        <v>1350</v>
      </c>
      <c r="O143" s="524" t="s">
        <v>599</v>
      </c>
      <c r="P143" s="463">
        <v>44148</v>
      </c>
      <c r="Q143" s="547"/>
      <c r="R143" s="548" t="s">
        <v>602</v>
      </c>
      <c r="Z143" s="550"/>
      <c r="AA143" s="550"/>
      <c r="AB143" s="550"/>
      <c r="AC143" s="550"/>
      <c r="AD143" s="550"/>
      <c r="AE143" s="550"/>
      <c r="AF143" s="550"/>
      <c r="AG143" s="550"/>
      <c r="AH143" s="550"/>
    </row>
    <row r="144" spans="1:34" s="549" customFormat="1" ht="14.25">
      <c r="A144" s="520">
        <v>21</v>
      </c>
      <c r="B144" s="521">
        <v>44147</v>
      </c>
      <c r="C144" s="521"/>
      <c r="D144" s="503" t="s">
        <v>3755</v>
      </c>
      <c r="E144" s="435" t="s">
        <v>600</v>
      </c>
      <c r="F144" s="435">
        <v>25</v>
      </c>
      <c r="G144" s="455">
        <v>16</v>
      </c>
      <c r="H144" s="455">
        <v>27.5</v>
      </c>
      <c r="I144" s="455" t="s">
        <v>3756</v>
      </c>
      <c r="J144" s="522" t="s">
        <v>3762</v>
      </c>
      <c r="K144" s="522">
        <f t="shared" ref="K144:K145" si="153">H144-F144</f>
        <v>2.5</v>
      </c>
      <c r="L144" s="523">
        <v>100</v>
      </c>
      <c r="M144" s="522">
        <f t="shared" ref="M144:M145" si="154">(K144*N144)-100</f>
        <v>1275</v>
      </c>
      <c r="N144" s="522">
        <v>550</v>
      </c>
      <c r="O144" s="524" t="s">
        <v>599</v>
      </c>
      <c r="P144" s="463">
        <v>44148</v>
      </c>
      <c r="Q144" s="547"/>
      <c r="R144" s="548" t="s">
        <v>602</v>
      </c>
      <c r="Z144" s="550"/>
      <c r="AA144" s="550"/>
      <c r="AB144" s="550"/>
      <c r="AC144" s="550"/>
      <c r="AD144" s="550"/>
      <c r="AE144" s="550"/>
      <c r="AF144" s="550"/>
      <c r="AG144" s="550"/>
      <c r="AH144" s="550"/>
    </row>
    <row r="145" spans="1:34" s="549" customFormat="1" ht="14.25">
      <c r="A145" s="520">
        <v>22</v>
      </c>
      <c r="B145" s="521">
        <v>44148</v>
      </c>
      <c r="C145" s="521"/>
      <c r="D145" s="503" t="s">
        <v>3765</v>
      </c>
      <c r="E145" s="435" t="s">
        <v>600</v>
      </c>
      <c r="F145" s="435">
        <v>44.5</v>
      </c>
      <c r="G145" s="455">
        <v>29</v>
      </c>
      <c r="H145" s="455">
        <v>52.5</v>
      </c>
      <c r="I145" s="455">
        <v>70</v>
      </c>
      <c r="J145" s="522" t="s">
        <v>3692</v>
      </c>
      <c r="K145" s="522">
        <f t="shared" si="153"/>
        <v>8</v>
      </c>
      <c r="L145" s="523">
        <v>100</v>
      </c>
      <c r="M145" s="522">
        <f t="shared" si="154"/>
        <v>2300</v>
      </c>
      <c r="N145" s="522">
        <v>300</v>
      </c>
      <c r="O145" s="524" t="s">
        <v>599</v>
      </c>
      <c r="P145" s="546">
        <v>44148</v>
      </c>
      <c r="Q145" s="547"/>
      <c r="R145" s="548" t="s">
        <v>602</v>
      </c>
      <c r="Z145" s="550"/>
      <c r="AA145" s="550"/>
      <c r="AB145" s="550"/>
      <c r="AC145" s="550"/>
      <c r="AD145" s="550"/>
      <c r="AE145" s="550"/>
      <c r="AF145" s="550"/>
      <c r="AG145" s="550"/>
      <c r="AH145" s="550"/>
    </row>
    <row r="146" spans="1:34" s="549" customFormat="1" ht="14.25">
      <c r="A146" s="520">
        <v>23</v>
      </c>
      <c r="B146" s="499">
        <v>44148</v>
      </c>
      <c r="C146" s="500"/>
      <c r="D146" s="466" t="s">
        <v>3766</v>
      </c>
      <c r="E146" s="456" t="s">
        <v>600</v>
      </c>
      <c r="F146" s="435">
        <v>29.5</v>
      </c>
      <c r="G146" s="435">
        <v>20</v>
      </c>
      <c r="H146" s="435">
        <v>33.5</v>
      </c>
      <c r="I146" s="522">
        <v>50</v>
      </c>
      <c r="J146" s="522" t="s">
        <v>3771</v>
      </c>
      <c r="K146" s="522">
        <f t="shared" ref="K146:K147" si="155">H146-F146</f>
        <v>4</v>
      </c>
      <c r="L146" s="523">
        <v>100</v>
      </c>
      <c r="M146" s="522">
        <f t="shared" ref="M146:M150" si="156">(K146*N146)-100</f>
        <v>2100</v>
      </c>
      <c r="N146" s="522">
        <v>550</v>
      </c>
      <c r="O146" s="524" t="s">
        <v>599</v>
      </c>
      <c r="P146" s="463">
        <v>44149</v>
      </c>
      <c r="Q146" s="547"/>
      <c r="R146" s="548" t="s">
        <v>3186</v>
      </c>
      <c r="Z146" s="550"/>
      <c r="AA146" s="550"/>
      <c r="AB146" s="550"/>
      <c r="AC146" s="550"/>
      <c r="AD146" s="550"/>
      <c r="AE146" s="550"/>
      <c r="AF146" s="550"/>
      <c r="AG146" s="550"/>
      <c r="AH146" s="550"/>
    </row>
    <row r="147" spans="1:34" s="549" customFormat="1" ht="14.25">
      <c r="A147" s="542">
        <v>24</v>
      </c>
      <c r="B147" s="494">
        <v>44148</v>
      </c>
      <c r="C147" s="495"/>
      <c r="D147" s="496" t="s">
        <v>3767</v>
      </c>
      <c r="E147" s="488" t="s">
        <v>600</v>
      </c>
      <c r="F147" s="465">
        <v>44</v>
      </c>
      <c r="G147" s="465">
        <v>29</v>
      </c>
      <c r="H147" s="465">
        <v>31</v>
      </c>
      <c r="I147" s="544">
        <v>70</v>
      </c>
      <c r="J147" s="544" t="s">
        <v>3772</v>
      </c>
      <c r="K147" s="544">
        <f t="shared" si="155"/>
        <v>-13</v>
      </c>
      <c r="L147" s="545">
        <v>100</v>
      </c>
      <c r="M147" s="544">
        <f t="shared" si="156"/>
        <v>-4000</v>
      </c>
      <c r="N147" s="544">
        <v>300</v>
      </c>
      <c r="O147" s="431" t="s">
        <v>663</v>
      </c>
      <c r="P147" s="419">
        <v>44152</v>
      </c>
      <c r="Q147" s="547"/>
      <c r="R147" s="548" t="s">
        <v>602</v>
      </c>
      <c r="Z147" s="550"/>
      <c r="AA147" s="550"/>
      <c r="AB147" s="550"/>
      <c r="AC147" s="550"/>
      <c r="AD147" s="550"/>
      <c r="AE147" s="550"/>
      <c r="AF147" s="550"/>
      <c r="AG147" s="550"/>
      <c r="AH147" s="550"/>
    </row>
    <row r="148" spans="1:34" s="549" customFormat="1" ht="14.25">
      <c r="A148" s="542">
        <v>25</v>
      </c>
      <c r="B148" s="494">
        <v>44148</v>
      </c>
      <c r="C148" s="495"/>
      <c r="D148" s="496" t="s">
        <v>3768</v>
      </c>
      <c r="E148" s="488" t="s">
        <v>3627</v>
      </c>
      <c r="F148" s="465">
        <v>15</v>
      </c>
      <c r="G148" s="465">
        <v>22.5</v>
      </c>
      <c r="H148" s="465">
        <v>22</v>
      </c>
      <c r="I148" s="544">
        <v>4</v>
      </c>
      <c r="J148" s="544" t="s">
        <v>3773</v>
      </c>
      <c r="K148" s="544">
        <f>F148-H148</f>
        <v>-7</v>
      </c>
      <c r="L148" s="545">
        <v>100</v>
      </c>
      <c r="M148" s="544">
        <f t="shared" si="156"/>
        <v>-8500</v>
      </c>
      <c r="N148" s="544">
        <v>1200</v>
      </c>
      <c r="O148" s="431" t="s">
        <v>663</v>
      </c>
      <c r="P148" s="419">
        <v>44152</v>
      </c>
      <c r="Q148" s="547"/>
      <c r="R148" s="548" t="s">
        <v>602</v>
      </c>
      <c r="Z148" s="550"/>
      <c r="AA148" s="550"/>
      <c r="AB148" s="550"/>
      <c r="AC148" s="550"/>
      <c r="AD148" s="550"/>
      <c r="AE148" s="550"/>
      <c r="AF148" s="550"/>
      <c r="AG148" s="550"/>
      <c r="AH148" s="550"/>
    </row>
    <row r="149" spans="1:34" s="549" customFormat="1" ht="14.25">
      <c r="A149" s="520">
        <v>26</v>
      </c>
      <c r="B149" s="499" t="s">
        <v>3790</v>
      </c>
      <c r="C149" s="500"/>
      <c r="D149" s="466" t="s">
        <v>3658</v>
      </c>
      <c r="E149" s="456" t="s">
        <v>600</v>
      </c>
      <c r="F149" s="435">
        <v>14.5</v>
      </c>
      <c r="G149" s="435">
        <v>9.5</v>
      </c>
      <c r="H149" s="435">
        <v>15</v>
      </c>
      <c r="I149" s="522">
        <v>23</v>
      </c>
      <c r="J149" s="522" t="s">
        <v>3789</v>
      </c>
      <c r="K149" s="522">
        <f t="shared" ref="K149" si="157">H149-F149</f>
        <v>0.5</v>
      </c>
      <c r="L149" s="523">
        <v>100</v>
      </c>
      <c r="M149" s="522">
        <f t="shared" si="156"/>
        <v>575</v>
      </c>
      <c r="N149" s="522">
        <v>1350</v>
      </c>
      <c r="O149" s="524" t="s">
        <v>599</v>
      </c>
      <c r="P149" s="463">
        <v>44153</v>
      </c>
      <c r="Q149" s="547"/>
      <c r="R149" s="548" t="s">
        <v>602</v>
      </c>
      <c r="Z149" s="550"/>
      <c r="AA149" s="550"/>
      <c r="AB149" s="550"/>
      <c r="AC149" s="550"/>
      <c r="AD149" s="550"/>
      <c r="AE149" s="550"/>
      <c r="AF149" s="550"/>
      <c r="AG149" s="550"/>
      <c r="AH149" s="550"/>
    </row>
    <row r="150" spans="1:34" s="549" customFormat="1" ht="14.25">
      <c r="A150" s="520">
        <v>27</v>
      </c>
      <c r="B150" s="499">
        <v>44149</v>
      </c>
      <c r="C150" s="500"/>
      <c r="D150" s="466" t="s">
        <v>3749</v>
      </c>
      <c r="E150" s="456" t="s">
        <v>3627</v>
      </c>
      <c r="F150" s="435">
        <v>65</v>
      </c>
      <c r="G150" s="435">
        <v>105</v>
      </c>
      <c r="H150" s="435">
        <v>49</v>
      </c>
      <c r="I150" s="522">
        <v>1</v>
      </c>
      <c r="J150" s="522" t="s">
        <v>3704</v>
      </c>
      <c r="K150" s="522">
        <f>F150-H150</f>
        <v>16</v>
      </c>
      <c r="L150" s="523">
        <v>100</v>
      </c>
      <c r="M150" s="522">
        <f t="shared" si="156"/>
        <v>1100</v>
      </c>
      <c r="N150" s="522">
        <v>75</v>
      </c>
      <c r="O150" s="524" t="s">
        <v>599</v>
      </c>
      <c r="P150" s="463">
        <v>44154</v>
      </c>
      <c r="Q150" s="547"/>
      <c r="R150" s="548" t="s">
        <v>602</v>
      </c>
      <c r="Z150" s="550"/>
      <c r="AA150" s="550"/>
      <c r="AB150" s="550"/>
      <c r="AC150" s="550"/>
      <c r="AD150" s="550"/>
      <c r="AE150" s="550"/>
      <c r="AF150" s="550"/>
      <c r="AG150" s="550"/>
      <c r="AH150" s="550"/>
    </row>
    <row r="151" spans="1:34" s="549" customFormat="1" ht="14.25">
      <c r="A151" s="520">
        <v>28</v>
      </c>
      <c r="B151" s="499">
        <v>44152</v>
      </c>
      <c r="C151" s="500"/>
      <c r="D151" s="466" t="s">
        <v>3781</v>
      </c>
      <c r="E151" s="456" t="s">
        <v>600</v>
      </c>
      <c r="F151" s="435">
        <v>49.5</v>
      </c>
      <c r="G151" s="435">
        <v>10</v>
      </c>
      <c r="H151" s="435">
        <v>61</v>
      </c>
      <c r="I151" s="522">
        <v>120</v>
      </c>
      <c r="J151" s="522" t="s">
        <v>3667</v>
      </c>
      <c r="K151" s="522">
        <f t="shared" ref="K151:K152" si="158">H151-F151</f>
        <v>11.5</v>
      </c>
      <c r="L151" s="523">
        <v>100</v>
      </c>
      <c r="M151" s="522">
        <f t="shared" ref="M151:M152" si="159">(K151*N151)-100</f>
        <v>762.5</v>
      </c>
      <c r="N151" s="522">
        <v>75</v>
      </c>
      <c r="O151" s="524" t="s">
        <v>599</v>
      </c>
      <c r="P151" s="546">
        <v>44152</v>
      </c>
      <c r="Q151" s="547"/>
      <c r="R151" s="548" t="s">
        <v>602</v>
      </c>
      <c r="Z151" s="550"/>
      <c r="AA151" s="550"/>
      <c r="AB151" s="550"/>
      <c r="AC151" s="550"/>
      <c r="AD151" s="550"/>
      <c r="AE151" s="550"/>
      <c r="AF151" s="550"/>
      <c r="AG151" s="550"/>
      <c r="AH151" s="550"/>
    </row>
    <row r="152" spans="1:34" s="549" customFormat="1" ht="14.25">
      <c r="A152" s="542">
        <v>29</v>
      </c>
      <c r="B152" s="494">
        <v>44152</v>
      </c>
      <c r="C152" s="495"/>
      <c r="D152" s="496" t="s">
        <v>3781</v>
      </c>
      <c r="E152" s="488" t="s">
        <v>600</v>
      </c>
      <c r="F152" s="465">
        <v>43.5</v>
      </c>
      <c r="G152" s="465">
        <v>10</v>
      </c>
      <c r="H152" s="465">
        <v>11.5</v>
      </c>
      <c r="I152" s="544">
        <v>120</v>
      </c>
      <c r="J152" s="544" t="s">
        <v>3791</v>
      </c>
      <c r="K152" s="544">
        <f t="shared" si="158"/>
        <v>-32</v>
      </c>
      <c r="L152" s="545">
        <v>100</v>
      </c>
      <c r="M152" s="544">
        <f t="shared" si="159"/>
        <v>-2500</v>
      </c>
      <c r="N152" s="544">
        <v>75</v>
      </c>
      <c r="O152" s="431" t="s">
        <v>663</v>
      </c>
      <c r="P152" s="419">
        <v>44153</v>
      </c>
      <c r="Q152" s="547"/>
      <c r="R152" s="548" t="s">
        <v>602</v>
      </c>
      <c r="Z152" s="550"/>
      <c r="AA152" s="550"/>
      <c r="AB152" s="550"/>
      <c r="AC152" s="550"/>
      <c r="AD152" s="550"/>
      <c r="AE152" s="550"/>
      <c r="AF152" s="550"/>
      <c r="AG152" s="550"/>
      <c r="AH152" s="550"/>
    </row>
    <row r="153" spans="1:34" s="549" customFormat="1" ht="14.25">
      <c r="A153" s="520">
        <v>30</v>
      </c>
      <c r="B153" s="499">
        <v>44152</v>
      </c>
      <c r="C153" s="500"/>
      <c r="D153" s="466" t="s">
        <v>3766</v>
      </c>
      <c r="E153" s="456" t="s">
        <v>600</v>
      </c>
      <c r="F153" s="435">
        <v>26</v>
      </c>
      <c r="G153" s="435">
        <v>16</v>
      </c>
      <c r="H153" s="435">
        <v>31.5</v>
      </c>
      <c r="I153" s="522" t="s">
        <v>3778</v>
      </c>
      <c r="J153" s="522" t="s">
        <v>3761</v>
      </c>
      <c r="K153" s="522">
        <f t="shared" ref="K153:K155" si="160">H153-F153</f>
        <v>5.5</v>
      </c>
      <c r="L153" s="523">
        <v>100</v>
      </c>
      <c r="M153" s="522">
        <f t="shared" ref="M153:M155" si="161">(K153*N153)-100</f>
        <v>2925</v>
      </c>
      <c r="N153" s="522">
        <v>550</v>
      </c>
      <c r="O153" s="524" t="s">
        <v>599</v>
      </c>
      <c r="P153" s="546">
        <v>44152</v>
      </c>
      <c r="Q153" s="547"/>
      <c r="R153" s="548" t="s">
        <v>602</v>
      </c>
      <c r="Z153" s="550"/>
      <c r="AA153" s="550"/>
      <c r="AB153" s="550"/>
      <c r="AC153" s="550"/>
      <c r="AD153" s="550"/>
      <c r="AE153" s="550"/>
      <c r="AF153" s="550"/>
      <c r="AG153" s="550"/>
      <c r="AH153" s="550"/>
    </row>
    <row r="154" spans="1:34" s="549" customFormat="1" ht="14.25">
      <c r="A154" s="542">
        <v>31</v>
      </c>
      <c r="B154" s="494">
        <v>44152</v>
      </c>
      <c r="C154" s="495"/>
      <c r="D154" s="496" t="s">
        <v>3755</v>
      </c>
      <c r="E154" s="488" t="s">
        <v>600</v>
      </c>
      <c r="F154" s="465">
        <v>18.5</v>
      </c>
      <c r="G154" s="465">
        <v>9</v>
      </c>
      <c r="H154" s="465">
        <v>9</v>
      </c>
      <c r="I154" s="544" t="s">
        <v>3794</v>
      </c>
      <c r="J154" s="544" t="s">
        <v>3795</v>
      </c>
      <c r="K154" s="544">
        <f t="shared" si="160"/>
        <v>-9.5</v>
      </c>
      <c r="L154" s="545">
        <v>100</v>
      </c>
      <c r="M154" s="544">
        <f t="shared" si="161"/>
        <v>-5325</v>
      </c>
      <c r="N154" s="544">
        <v>550</v>
      </c>
      <c r="O154" s="431" t="s">
        <v>599</v>
      </c>
      <c r="P154" s="419">
        <v>44153</v>
      </c>
      <c r="Q154" s="547"/>
      <c r="R154" s="548" t="s">
        <v>602</v>
      </c>
      <c r="Z154" s="550"/>
      <c r="AA154" s="550"/>
      <c r="AB154" s="550"/>
      <c r="AC154" s="550"/>
      <c r="AD154" s="550"/>
      <c r="AE154" s="550"/>
      <c r="AF154" s="550"/>
      <c r="AG154" s="550"/>
      <c r="AH154" s="550"/>
    </row>
    <row r="155" spans="1:34" s="549" customFormat="1" ht="14.25">
      <c r="A155" s="520">
        <v>32</v>
      </c>
      <c r="B155" s="499">
        <v>44154</v>
      </c>
      <c r="C155" s="500"/>
      <c r="D155" s="466" t="s">
        <v>3798</v>
      </c>
      <c r="E155" s="456" t="s">
        <v>600</v>
      </c>
      <c r="F155" s="435">
        <v>36</v>
      </c>
      <c r="G155" s="435"/>
      <c r="H155" s="435">
        <v>45.5</v>
      </c>
      <c r="I155" s="522">
        <v>80</v>
      </c>
      <c r="J155" s="522" t="s">
        <v>3770</v>
      </c>
      <c r="K155" s="522">
        <f t="shared" si="160"/>
        <v>9.5</v>
      </c>
      <c r="L155" s="523">
        <v>100</v>
      </c>
      <c r="M155" s="522">
        <f t="shared" si="161"/>
        <v>612.5</v>
      </c>
      <c r="N155" s="522">
        <v>75</v>
      </c>
      <c r="O155" s="524" t="s">
        <v>599</v>
      </c>
      <c r="P155" s="546">
        <v>44154</v>
      </c>
      <c r="Q155" s="547"/>
      <c r="R155" s="548" t="s">
        <v>602</v>
      </c>
      <c r="Z155" s="550"/>
      <c r="AA155" s="550"/>
      <c r="AB155" s="550"/>
      <c r="AC155" s="550"/>
      <c r="AD155" s="550"/>
      <c r="AE155" s="550"/>
      <c r="AF155" s="550"/>
      <c r="AG155" s="550"/>
      <c r="AH155" s="550"/>
    </row>
    <row r="156" spans="1:34" s="549" customFormat="1" ht="14.25">
      <c r="A156" s="520">
        <v>33</v>
      </c>
      <c r="B156" s="499">
        <v>44155</v>
      </c>
      <c r="C156" s="500"/>
      <c r="D156" s="466" t="s">
        <v>3815</v>
      </c>
      <c r="E156" s="456" t="s">
        <v>600</v>
      </c>
      <c r="F156" s="435">
        <v>32</v>
      </c>
      <c r="G156" s="435">
        <v>14</v>
      </c>
      <c r="H156" s="435">
        <v>40</v>
      </c>
      <c r="I156" s="522">
        <v>60</v>
      </c>
      <c r="J156" s="522" t="s">
        <v>3692</v>
      </c>
      <c r="K156" s="522">
        <f t="shared" ref="K156:K157" si="162">H156-F156</f>
        <v>8</v>
      </c>
      <c r="L156" s="523">
        <v>100</v>
      </c>
      <c r="M156" s="522">
        <f t="shared" ref="M156:M157" si="163">(K156*N156)-100</f>
        <v>2300</v>
      </c>
      <c r="N156" s="522">
        <v>300</v>
      </c>
      <c r="O156" s="524" t="s">
        <v>599</v>
      </c>
      <c r="P156" s="546">
        <v>44155</v>
      </c>
      <c r="Q156" s="547"/>
      <c r="R156" s="548" t="s">
        <v>602</v>
      </c>
      <c r="Z156" s="550"/>
      <c r="AA156" s="550"/>
      <c r="AB156" s="550"/>
      <c r="AC156" s="550"/>
      <c r="AD156" s="550"/>
      <c r="AE156" s="550"/>
      <c r="AF156" s="550"/>
      <c r="AG156" s="550"/>
      <c r="AH156" s="550"/>
    </row>
    <row r="157" spans="1:34" s="549" customFormat="1" ht="14.25">
      <c r="A157" s="520">
        <v>34</v>
      </c>
      <c r="B157" s="499">
        <v>44155</v>
      </c>
      <c r="C157" s="500"/>
      <c r="D157" s="466" t="s">
        <v>3816</v>
      </c>
      <c r="E157" s="456" t="s">
        <v>600</v>
      </c>
      <c r="F157" s="435">
        <v>5.3</v>
      </c>
      <c r="G157" s="435">
        <v>2</v>
      </c>
      <c r="H157" s="435">
        <v>6.45</v>
      </c>
      <c r="I157" s="522" t="s">
        <v>3817</v>
      </c>
      <c r="J157" s="522" t="s">
        <v>3825</v>
      </c>
      <c r="K157" s="522">
        <f t="shared" si="162"/>
        <v>1.1500000000000004</v>
      </c>
      <c r="L157" s="523">
        <v>100</v>
      </c>
      <c r="M157" s="522">
        <f t="shared" si="163"/>
        <v>2028.6500000000005</v>
      </c>
      <c r="N157" s="522">
        <v>1851</v>
      </c>
      <c r="O157" s="524" t="s">
        <v>599</v>
      </c>
      <c r="P157" s="546">
        <v>44155</v>
      </c>
      <c r="Q157" s="547"/>
      <c r="R157" s="548" t="s">
        <v>602</v>
      </c>
      <c r="Z157" s="550"/>
      <c r="AA157" s="550"/>
      <c r="AB157" s="550"/>
      <c r="AC157" s="550"/>
      <c r="AD157" s="550"/>
      <c r="AE157" s="550"/>
      <c r="AF157" s="550"/>
      <c r="AG157" s="550"/>
      <c r="AH157" s="550"/>
    </row>
    <row r="158" spans="1:34" s="549" customFormat="1" ht="14.25">
      <c r="A158" s="520">
        <v>35</v>
      </c>
      <c r="B158" s="499">
        <v>44155</v>
      </c>
      <c r="C158" s="500"/>
      <c r="D158" s="466" t="s">
        <v>3818</v>
      </c>
      <c r="E158" s="456" t="s">
        <v>600</v>
      </c>
      <c r="F158" s="435">
        <v>61</v>
      </c>
      <c r="G158" s="435">
        <v>20</v>
      </c>
      <c r="H158" s="435">
        <v>74</v>
      </c>
      <c r="I158" s="522">
        <v>140</v>
      </c>
      <c r="J158" s="522" t="s">
        <v>3819</v>
      </c>
      <c r="K158" s="522">
        <f t="shared" ref="K158:K160" si="164">H158-F158</f>
        <v>13</v>
      </c>
      <c r="L158" s="523">
        <v>100</v>
      </c>
      <c r="M158" s="522">
        <f t="shared" ref="M158:M160" si="165">(K158*N158)-100</f>
        <v>875</v>
      </c>
      <c r="N158" s="522">
        <v>75</v>
      </c>
      <c r="O158" s="524" t="s">
        <v>599</v>
      </c>
      <c r="P158" s="546">
        <v>44155</v>
      </c>
      <c r="Q158" s="547"/>
      <c r="R158" s="548" t="s">
        <v>602</v>
      </c>
      <c r="Z158" s="550"/>
      <c r="AA158" s="550"/>
      <c r="AB158" s="550"/>
      <c r="AC158" s="550"/>
      <c r="AD158" s="550"/>
      <c r="AE158" s="550"/>
      <c r="AF158" s="550"/>
      <c r="AG158" s="550"/>
      <c r="AH158" s="550"/>
    </row>
    <row r="159" spans="1:34" s="549" customFormat="1" ht="14.25">
      <c r="A159" s="542">
        <v>36</v>
      </c>
      <c r="B159" s="494">
        <v>44155</v>
      </c>
      <c r="C159" s="495"/>
      <c r="D159" s="496" t="s">
        <v>3823</v>
      </c>
      <c r="E159" s="488" t="s">
        <v>600</v>
      </c>
      <c r="F159" s="465">
        <v>21</v>
      </c>
      <c r="G159" s="465">
        <v>14</v>
      </c>
      <c r="H159" s="465">
        <v>15</v>
      </c>
      <c r="I159" s="544" t="s">
        <v>3794</v>
      </c>
      <c r="J159" s="544" t="s">
        <v>3824</v>
      </c>
      <c r="K159" s="544">
        <f t="shared" si="164"/>
        <v>-6</v>
      </c>
      <c r="L159" s="545">
        <v>100</v>
      </c>
      <c r="M159" s="544">
        <f t="shared" si="165"/>
        <v>-4600</v>
      </c>
      <c r="N159" s="544">
        <v>750</v>
      </c>
      <c r="O159" s="431" t="s">
        <v>599</v>
      </c>
      <c r="P159" s="541">
        <v>44155</v>
      </c>
      <c r="Q159" s="547"/>
      <c r="R159" s="548" t="s">
        <v>602</v>
      </c>
      <c r="Z159" s="550"/>
      <c r="AA159" s="550"/>
      <c r="AB159" s="550"/>
      <c r="AC159" s="550"/>
      <c r="AD159" s="550"/>
      <c r="AE159" s="550"/>
      <c r="AF159" s="550"/>
      <c r="AG159" s="550"/>
      <c r="AH159" s="550"/>
    </row>
    <row r="160" spans="1:34" s="549" customFormat="1" ht="14.25">
      <c r="A160" s="520">
        <v>37</v>
      </c>
      <c r="B160" s="499">
        <v>44155</v>
      </c>
      <c r="C160" s="500"/>
      <c r="D160" s="466" t="s">
        <v>3816</v>
      </c>
      <c r="E160" s="456" t="s">
        <v>600</v>
      </c>
      <c r="F160" s="435">
        <v>5.75</v>
      </c>
      <c r="G160" s="435">
        <v>2.5</v>
      </c>
      <c r="H160" s="435">
        <v>7.25</v>
      </c>
      <c r="I160" s="522" t="s">
        <v>3817</v>
      </c>
      <c r="J160" s="522" t="s">
        <v>3826</v>
      </c>
      <c r="K160" s="522">
        <f t="shared" si="164"/>
        <v>1.5</v>
      </c>
      <c r="L160" s="523">
        <v>100</v>
      </c>
      <c r="M160" s="522">
        <f t="shared" si="165"/>
        <v>2676.5</v>
      </c>
      <c r="N160" s="522">
        <v>1851</v>
      </c>
      <c r="O160" s="524" t="s">
        <v>599</v>
      </c>
      <c r="P160" s="546">
        <v>44155</v>
      </c>
      <c r="Q160" s="547"/>
      <c r="R160" s="548" t="s">
        <v>3186</v>
      </c>
      <c r="Z160" s="550"/>
      <c r="AA160" s="550"/>
      <c r="AB160" s="550"/>
      <c r="AC160" s="550"/>
      <c r="AD160" s="550"/>
      <c r="AE160" s="550"/>
      <c r="AF160" s="550"/>
      <c r="AG160" s="550"/>
      <c r="AH160" s="550"/>
    </row>
    <row r="161" spans="1:34" s="549" customFormat="1" ht="14.25">
      <c r="A161" s="520">
        <v>38</v>
      </c>
      <c r="B161" s="499">
        <v>44155</v>
      </c>
      <c r="C161" s="500"/>
      <c r="D161" s="466" t="s">
        <v>3827</v>
      </c>
      <c r="E161" s="456" t="s">
        <v>600</v>
      </c>
      <c r="F161" s="435">
        <v>60</v>
      </c>
      <c r="G161" s="435">
        <v>20</v>
      </c>
      <c r="H161" s="435">
        <v>73.5</v>
      </c>
      <c r="I161" s="522">
        <v>140</v>
      </c>
      <c r="J161" s="522" t="s">
        <v>3743</v>
      </c>
      <c r="K161" s="522">
        <f t="shared" ref="K161" si="166">H161-F161</f>
        <v>13.5</v>
      </c>
      <c r="L161" s="523">
        <v>100</v>
      </c>
      <c r="M161" s="522">
        <f t="shared" ref="M161" si="167">(K161*N161)-100</f>
        <v>912.5</v>
      </c>
      <c r="N161" s="522">
        <v>75</v>
      </c>
      <c r="O161" s="524" t="s">
        <v>599</v>
      </c>
      <c r="P161" s="463">
        <v>44158</v>
      </c>
      <c r="Q161" s="547"/>
      <c r="R161" s="548" t="s">
        <v>602</v>
      </c>
      <c r="Z161" s="550"/>
      <c r="AA161" s="550"/>
      <c r="AB161" s="550"/>
      <c r="AC161" s="550"/>
      <c r="AD161" s="550"/>
      <c r="AE161" s="550"/>
      <c r="AF161" s="550"/>
      <c r="AG161" s="550"/>
      <c r="AH161" s="550"/>
    </row>
    <row r="162" spans="1:34" s="549" customFormat="1" ht="14.25">
      <c r="A162" s="520">
        <v>39</v>
      </c>
      <c r="B162" s="499">
        <v>44158</v>
      </c>
      <c r="C162" s="500"/>
      <c r="D162" s="466" t="s">
        <v>3740</v>
      </c>
      <c r="E162" s="456" t="s">
        <v>600</v>
      </c>
      <c r="F162" s="435">
        <v>18.5</v>
      </c>
      <c r="G162" s="435"/>
      <c r="H162" s="435">
        <v>25.5</v>
      </c>
      <c r="I162" s="522">
        <v>40</v>
      </c>
      <c r="J162" s="522" t="s">
        <v>3711</v>
      </c>
      <c r="K162" s="522">
        <f t="shared" ref="K162" si="168">H162-F162</f>
        <v>7</v>
      </c>
      <c r="L162" s="523">
        <v>100</v>
      </c>
      <c r="M162" s="522">
        <f t="shared" ref="M162" si="169">(K162*N162)-100</f>
        <v>2000</v>
      </c>
      <c r="N162" s="522">
        <v>300</v>
      </c>
      <c r="O162" s="524" t="s">
        <v>599</v>
      </c>
      <c r="P162" s="546">
        <v>44158</v>
      </c>
      <c r="Q162" s="547"/>
      <c r="R162" s="548" t="s">
        <v>3186</v>
      </c>
      <c r="Z162" s="550"/>
      <c r="AA162" s="550"/>
      <c r="AB162" s="550"/>
      <c r="AC162" s="550"/>
      <c r="AD162" s="550"/>
      <c r="AE162" s="550"/>
      <c r="AF162" s="550"/>
      <c r="AG162" s="550"/>
      <c r="AH162" s="550"/>
    </row>
    <row r="163" spans="1:34" s="549" customFormat="1" ht="14.25">
      <c r="A163" s="461">
        <v>40</v>
      </c>
      <c r="B163" s="490">
        <v>44158</v>
      </c>
      <c r="C163" s="491"/>
      <c r="D163" s="482" t="s">
        <v>3839</v>
      </c>
      <c r="E163" s="483" t="s">
        <v>600</v>
      </c>
      <c r="F163" s="442" t="s">
        <v>3840</v>
      </c>
      <c r="G163" s="442">
        <v>20</v>
      </c>
      <c r="H163" s="442"/>
      <c r="I163" s="376">
        <v>140</v>
      </c>
      <c r="J163" s="376" t="s">
        <v>601</v>
      </c>
      <c r="K163" s="376"/>
      <c r="L163" s="474"/>
      <c r="M163" s="376"/>
      <c r="N163" s="376"/>
      <c r="O163" s="412"/>
      <c r="P163" s="479"/>
      <c r="Q163" s="547"/>
      <c r="R163" s="548" t="s">
        <v>602</v>
      </c>
      <c r="Z163" s="550"/>
      <c r="AA163" s="550"/>
      <c r="AB163" s="550"/>
      <c r="AC163" s="550"/>
      <c r="AD163" s="550"/>
      <c r="AE163" s="550"/>
      <c r="AF163" s="550"/>
      <c r="AG163" s="550"/>
      <c r="AH163" s="550"/>
    </row>
    <row r="164" spans="1:34" s="549" customFormat="1" ht="14.25">
      <c r="A164" s="461">
        <v>41</v>
      </c>
      <c r="B164" s="490">
        <v>44158</v>
      </c>
      <c r="C164" s="491"/>
      <c r="D164" s="482" t="s">
        <v>3842</v>
      </c>
      <c r="E164" s="483" t="s">
        <v>600</v>
      </c>
      <c r="F164" s="442" t="s">
        <v>3843</v>
      </c>
      <c r="G164" s="442">
        <v>90</v>
      </c>
      <c r="H164" s="442"/>
      <c r="I164" s="376" t="s">
        <v>3844</v>
      </c>
      <c r="J164" s="376" t="s">
        <v>601</v>
      </c>
      <c r="K164" s="376"/>
      <c r="L164" s="474"/>
      <c r="M164" s="376"/>
      <c r="N164" s="376"/>
      <c r="O164" s="412"/>
      <c r="P164" s="479"/>
      <c r="Q164" s="547"/>
      <c r="R164" s="548" t="s">
        <v>602</v>
      </c>
      <c r="Z164" s="550"/>
      <c r="AA164" s="550"/>
      <c r="AB164" s="550"/>
      <c r="AC164" s="550"/>
      <c r="AD164" s="550"/>
      <c r="AE164" s="550"/>
      <c r="AF164" s="550"/>
      <c r="AG164" s="550"/>
      <c r="AH164" s="550"/>
    </row>
    <row r="165" spans="1:34" s="549" customFormat="1" ht="14.25">
      <c r="A165" s="461">
        <v>42</v>
      </c>
      <c r="B165" s="490">
        <v>44158</v>
      </c>
      <c r="C165" s="491"/>
      <c r="D165" s="482" t="s">
        <v>3816</v>
      </c>
      <c r="E165" s="483" t="s">
        <v>600</v>
      </c>
      <c r="F165" s="442" t="s">
        <v>3846</v>
      </c>
      <c r="G165" s="442">
        <v>4.5</v>
      </c>
      <c r="H165" s="442"/>
      <c r="I165" s="584" t="s">
        <v>3847</v>
      </c>
      <c r="J165" s="376" t="s">
        <v>601</v>
      </c>
      <c r="K165" s="376"/>
      <c r="L165" s="474"/>
      <c r="M165" s="376"/>
      <c r="N165" s="376"/>
      <c r="O165" s="412"/>
      <c r="P165" s="479"/>
      <c r="Q165" s="547"/>
      <c r="R165" s="548" t="s">
        <v>3186</v>
      </c>
      <c r="Z165" s="550"/>
      <c r="AA165" s="550"/>
      <c r="AB165" s="550"/>
      <c r="AC165" s="550"/>
      <c r="AD165" s="550"/>
      <c r="AE165" s="550"/>
      <c r="AF165" s="550"/>
      <c r="AG165" s="550"/>
      <c r="AH165" s="550"/>
    </row>
    <row r="166" spans="1:34" s="549" customFormat="1" ht="14.25">
      <c r="A166" s="461"/>
      <c r="B166" s="490"/>
      <c r="C166" s="491"/>
      <c r="D166" s="482"/>
      <c r="E166" s="483"/>
      <c r="F166" s="442"/>
      <c r="G166" s="442"/>
      <c r="H166" s="442"/>
      <c r="I166" s="376"/>
      <c r="J166" s="376"/>
      <c r="K166" s="376"/>
      <c r="L166" s="474"/>
      <c r="M166" s="376"/>
      <c r="N166" s="376"/>
      <c r="O166" s="412"/>
      <c r="P166" s="479"/>
      <c r="Q166" s="547"/>
      <c r="R166" s="548"/>
      <c r="Z166" s="550"/>
      <c r="AA166" s="550"/>
      <c r="AB166" s="550"/>
      <c r="AC166" s="550"/>
      <c r="AD166" s="550"/>
      <c r="AE166" s="550"/>
      <c r="AF166" s="550"/>
      <c r="AG166" s="550"/>
      <c r="AH166" s="550"/>
    </row>
    <row r="167" spans="1:34" s="40" customFormat="1" ht="14.25">
      <c r="A167" s="461"/>
      <c r="B167" s="440"/>
      <c r="C167" s="440"/>
      <c r="D167" s="441"/>
      <c r="E167" s="442"/>
      <c r="F167" s="442"/>
      <c r="G167" s="417"/>
      <c r="H167" s="417"/>
      <c r="I167" s="417"/>
      <c r="J167" s="376"/>
      <c r="K167" s="376"/>
      <c r="L167" s="474"/>
      <c r="M167" s="376"/>
      <c r="N167" s="376"/>
      <c r="O167" s="412"/>
      <c r="P167" s="479"/>
      <c r="Q167" s="387"/>
      <c r="R167" s="343"/>
      <c r="Z167" s="400"/>
      <c r="AA167" s="400"/>
      <c r="AB167" s="400"/>
      <c r="AC167" s="400"/>
      <c r="AD167" s="400"/>
      <c r="AE167" s="400"/>
      <c r="AF167" s="400"/>
      <c r="AG167" s="400"/>
      <c r="AH167" s="400"/>
    </row>
    <row r="168" spans="1:34" s="40" customFormat="1" ht="14.25">
      <c r="A168" s="36"/>
      <c r="B168" s="467"/>
      <c r="C168" s="467"/>
      <c r="D168" s="468"/>
      <c r="E168" s="469"/>
      <c r="F168" s="469"/>
      <c r="G168" s="470"/>
      <c r="H168" s="470"/>
      <c r="I168" s="469"/>
      <c r="J168" s="459"/>
      <c r="K168" s="459"/>
      <c r="L168" s="459"/>
      <c r="M168" s="459"/>
      <c r="N168" s="459"/>
      <c r="O168" s="459"/>
      <c r="P168" s="459"/>
      <c r="Q168" s="387"/>
      <c r="R168" s="343"/>
      <c r="Z168" s="400"/>
      <c r="AA168" s="400"/>
      <c r="AB168" s="400"/>
      <c r="AC168" s="400"/>
      <c r="AD168" s="400"/>
      <c r="AE168" s="400"/>
      <c r="AF168" s="400"/>
      <c r="AG168" s="400"/>
      <c r="AH168" s="400"/>
    </row>
    <row r="169" spans="1:34" s="40" customFormat="1" ht="14.25">
      <c r="A169" s="36"/>
      <c r="B169" s="467"/>
      <c r="C169" s="467"/>
      <c r="D169" s="468"/>
      <c r="E169" s="469"/>
      <c r="F169" s="469"/>
      <c r="G169" s="470"/>
      <c r="H169" s="470"/>
      <c r="I169" s="469"/>
      <c r="J169" s="459"/>
      <c r="K169" s="459"/>
      <c r="L169" s="459"/>
      <c r="M169" s="459"/>
      <c r="N169" s="459"/>
      <c r="O169" s="459"/>
      <c r="P169" s="459"/>
      <c r="Q169" s="387"/>
      <c r="R169" s="343"/>
      <c r="Z169" s="400"/>
      <c r="AA169" s="400"/>
      <c r="AB169" s="400"/>
      <c r="AC169" s="400"/>
      <c r="AD169" s="400"/>
      <c r="AE169" s="400"/>
      <c r="AF169" s="400"/>
      <c r="AG169" s="400"/>
      <c r="AH169" s="400"/>
    </row>
    <row r="170" spans="1:34" s="40" customFormat="1" ht="14.25">
      <c r="A170" s="36"/>
      <c r="B170" s="467"/>
      <c r="C170" s="467"/>
      <c r="D170" s="468"/>
      <c r="E170" s="469"/>
      <c r="F170" s="469"/>
      <c r="G170" s="470"/>
      <c r="H170" s="470"/>
      <c r="I170" s="469"/>
      <c r="J170" s="459"/>
      <c r="K170" s="459"/>
      <c r="L170" s="459"/>
      <c r="M170" s="459"/>
      <c r="N170" s="459"/>
      <c r="O170" s="471"/>
      <c r="P170" s="459"/>
      <c r="Q170" s="387"/>
      <c r="R170" s="343"/>
      <c r="Z170" s="400"/>
      <c r="AA170" s="400"/>
      <c r="AB170" s="400"/>
      <c r="AC170" s="400"/>
      <c r="AD170" s="400"/>
      <c r="AE170" s="400"/>
      <c r="AF170" s="400"/>
      <c r="AG170" s="400"/>
      <c r="AH170" s="400"/>
    </row>
    <row r="171" spans="1:34" s="40" customFormat="1" ht="14.25">
      <c r="A171" s="377"/>
      <c r="B171" s="378"/>
      <c r="C171" s="378"/>
      <c r="D171" s="379"/>
      <c r="E171" s="377"/>
      <c r="F171" s="401"/>
      <c r="G171" s="377"/>
      <c r="H171" s="377"/>
      <c r="I171" s="377"/>
      <c r="J171" s="378"/>
      <c r="K171" s="402"/>
      <c r="L171" s="377"/>
      <c r="M171" s="377"/>
      <c r="N171" s="377"/>
      <c r="O171" s="403"/>
      <c r="P171" s="387"/>
      <c r="Q171" s="387"/>
      <c r="R171" s="343"/>
      <c r="Z171" s="400"/>
      <c r="AA171" s="400"/>
      <c r="AB171" s="400"/>
      <c r="AC171" s="400"/>
      <c r="AD171" s="400"/>
      <c r="AE171" s="400"/>
      <c r="AF171" s="400"/>
      <c r="AG171" s="400"/>
      <c r="AH171" s="400"/>
    </row>
    <row r="172" spans="1:34" ht="15">
      <c r="A172" s="99" t="s">
        <v>618</v>
      </c>
      <c r="B172" s="100"/>
      <c r="C172" s="100"/>
      <c r="D172" s="101"/>
      <c r="E172" s="34"/>
      <c r="F172" s="32"/>
      <c r="G172" s="32"/>
      <c r="H172" s="73"/>
      <c r="I172" s="119"/>
      <c r="J172" s="120"/>
      <c r="K172" s="17"/>
      <c r="L172" s="17"/>
      <c r="M172" s="17"/>
      <c r="N172" s="11"/>
      <c r="O172" s="53"/>
      <c r="Q172" s="95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34" ht="38.25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591</v>
      </c>
      <c r="H173" s="21" t="s">
        <v>592</v>
      </c>
      <c r="I173" s="21" t="s">
        <v>593</v>
      </c>
      <c r="J173" s="20" t="s">
        <v>594</v>
      </c>
      <c r="K173" s="62" t="s">
        <v>610</v>
      </c>
      <c r="L173" s="450" t="s">
        <v>3630</v>
      </c>
      <c r="M173" s="63" t="s">
        <v>3629</v>
      </c>
      <c r="N173" s="21" t="s">
        <v>597</v>
      </c>
      <c r="O173" s="78" t="s">
        <v>598</v>
      </c>
      <c r="P173" s="97"/>
      <c r="Q173" s="11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34" s="400" customFormat="1" ht="14.25">
      <c r="A174" s="461"/>
      <c r="B174" s="440"/>
      <c r="C174" s="440"/>
      <c r="D174" s="441"/>
      <c r="E174" s="442"/>
      <c r="F174" s="442"/>
      <c r="G174" s="417"/>
      <c r="H174" s="417"/>
      <c r="I174" s="442"/>
      <c r="J174" s="484"/>
      <c r="K174" s="484"/>
      <c r="L174" s="485"/>
      <c r="M174" s="472"/>
      <c r="N174" s="411"/>
      <c r="O174" s="479"/>
      <c r="P174" s="98"/>
      <c r="Q174" s="486"/>
      <c r="R174" s="31"/>
      <c r="S174" s="480"/>
      <c r="T174" s="480"/>
      <c r="U174" s="480"/>
      <c r="V174" s="480"/>
      <c r="W174" s="480"/>
      <c r="X174" s="480"/>
      <c r="Y174" s="480"/>
      <c r="Z174" s="480"/>
    </row>
    <row r="175" spans="1:34" s="8" customFormat="1">
      <c r="A175" s="388"/>
      <c r="B175" s="389"/>
      <c r="C175" s="390"/>
      <c r="D175" s="391"/>
      <c r="E175" s="392"/>
      <c r="F175" s="392"/>
      <c r="G175" s="393"/>
      <c r="H175" s="393"/>
      <c r="I175" s="392"/>
      <c r="J175" s="394"/>
      <c r="K175" s="395"/>
      <c r="L175" s="396"/>
      <c r="M175" s="397"/>
      <c r="N175" s="398"/>
      <c r="O175" s="399"/>
      <c r="P175" s="123"/>
      <c r="Q175"/>
      <c r="R175" s="94"/>
      <c r="T175" s="57"/>
      <c r="U175" s="57"/>
      <c r="V175" s="57"/>
      <c r="W175" s="57"/>
      <c r="X175" s="57"/>
      <c r="Y175" s="57"/>
      <c r="Z175" s="57"/>
    </row>
    <row r="176" spans="1:34">
      <c r="A176" s="23" t="s">
        <v>603</v>
      </c>
      <c r="B176" s="23"/>
      <c r="C176" s="23"/>
      <c r="D176" s="23"/>
      <c r="E176" s="5"/>
      <c r="F176" s="30" t="s">
        <v>605</v>
      </c>
      <c r="G176" s="82"/>
      <c r="H176" s="82"/>
      <c r="I176" s="38"/>
      <c r="J176" s="85"/>
      <c r="K176" s="83"/>
      <c r="L176" s="84"/>
      <c r="M176" s="85"/>
      <c r="N176" s="86"/>
      <c r="O176" s="124"/>
      <c r="P176" s="11"/>
      <c r="Q176" s="16"/>
      <c r="R176" s="96"/>
      <c r="S176" s="16"/>
      <c r="T176" s="16"/>
      <c r="U176" s="16"/>
      <c r="V176" s="16"/>
      <c r="W176" s="16"/>
      <c r="X176" s="16"/>
      <c r="Y176" s="16"/>
    </row>
    <row r="177" spans="1:29">
      <c r="A177" s="29" t="s">
        <v>604</v>
      </c>
      <c r="B177" s="23"/>
      <c r="C177" s="23"/>
      <c r="D177" s="23"/>
      <c r="E177" s="32"/>
      <c r="F177" s="30" t="s">
        <v>607</v>
      </c>
      <c r="G177" s="12"/>
      <c r="H177" s="12"/>
      <c r="I177" s="12"/>
      <c r="J177" s="53"/>
      <c r="K177" s="12"/>
      <c r="L177" s="12"/>
      <c r="M177" s="12"/>
      <c r="N177" s="11"/>
      <c r="O177" s="53"/>
      <c r="Q177" s="7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9">
      <c r="A178" s="29"/>
      <c r="B178" s="23"/>
      <c r="C178" s="23"/>
      <c r="D178" s="23"/>
      <c r="E178" s="32"/>
      <c r="F178" s="30"/>
      <c r="G178" s="12"/>
      <c r="H178" s="12"/>
      <c r="I178" s="12"/>
      <c r="J178" s="53"/>
      <c r="K178" s="12"/>
      <c r="L178" s="12"/>
      <c r="M178" s="12"/>
      <c r="N178" s="11"/>
      <c r="O178" s="53"/>
      <c r="Q178" s="7"/>
      <c r="R178" s="82"/>
      <c r="S178" s="16"/>
      <c r="T178" s="16"/>
      <c r="U178" s="16"/>
      <c r="V178" s="16"/>
      <c r="W178" s="16"/>
      <c r="X178" s="16"/>
      <c r="Y178" s="16"/>
      <c r="Z178" s="16"/>
    </row>
    <row r="179" spans="1:29" ht="15">
      <c r="A179" s="11"/>
      <c r="B179" s="33" t="s">
        <v>3635</v>
      </c>
      <c r="C179" s="33"/>
      <c r="D179" s="33"/>
      <c r="E179" s="33"/>
      <c r="F179" s="34"/>
      <c r="G179" s="32"/>
      <c r="H179" s="32"/>
      <c r="I179" s="73"/>
      <c r="J179" s="74"/>
      <c r="K179" s="75"/>
      <c r="L179" s="449"/>
      <c r="M179" s="12"/>
      <c r="N179" s="11"/>
      <c r="O179" s="53"/>
      <c r="Q179" s="7"/>
      <c r="R179" s="82"/>
      <c r="S179" s="16"/>
      <c r="T179" s="16"/>
      <c r="U179" s="16"/>
      <c r="V179" s="16"/>
      <c r="W179" s="16"/>
      <c r="X179" s="16"/>
      <c r="Y179" s="16"/>
      <c r="Z179" s="16"/>
    </row>
    <row r="180" spans="1:29" ht="38.25">
      <c r="A180" s="20" t="s">
        <v>16</v>
      </c>
      <c r="B180" s="21" t="s">
        <v>575</v>
      </c>
      <c r="C180" s="21"/>
      <c r="D180" s="22" t="s">
        <v>588</v>
      </c>
      <c r="E180" s="21" t="s">
        <v>589</v>
      </c>
      <c r="F180" s="21" t="s">
        <v>590</v>
      </c>
      <c r="G180" s="21" t="s">
        <v>609</v>
      </c>
      <c r="H180" s="21" t="s">
        <v>592</v>
      </c>
      <c r="I180" s="21" t="s">
        <v>593</v>
      </c>
      <c r="J180" s="76" t="s">
        <v>594</v>
      </c>
      <c r="K180" s="62" t="s">
        <v>610</v>
      </c>
      <c r="L180" s="77" t="s">
        <v>611</v>
      </c>
      <c r="M180" s="21" t="s">
        <v>612</v>
      </c>
      <c r="N180" s="450" t="s">
        <v>3630</v>
      </c>
      <c r="O180" s="63" t="s">
        <v>3629</v>
      </c>
      <c r="P180" s="21" t="s">
        <v>597</v>
      </c>
      <c r="Q180" s="78" t="s">
        <v>598</v>
      </c>
      <c r="R180" s="82"/>
      <c r="S180" s="16"/>
      <c r="T180" s="16"/>
      <c r="U180" s="16"/>
      <c r="V180" s="16"/>
      <c r="W180" s="16"/>
      <c r="X180" s="16"/>
      <c r="Y180" s="16"/>
      <c r="Z180" s="16"/>
    </row>
    <row r="181" spans="1:29" ht="14.25">
      <c r="A181" s="382"/>
      <c r="B181" s="404"/>
      <c r="C181" s="409"/>
      <c r="D181" s="438"/>
      <c r="E181" s="410"/>
      <c r="F181" s="473"/>
      <c r="G181" s="417"/>
      <c r="H181" s="410"/>
      <c r="I181" s="406"/>
      <c r="J181" s="484"/>
      <c r="K181" s="484"/>
      <c r="L181" s="485"/>
      <c r="M181" s="483"/>
      <c r="N181" s="485"/>
      <c r="O181" s="472"/>
      <c r="P181" s="411"/>
      <c r="Q181" s="457"/>
      <c r="R181" s="481"/>
      <c r="S181" s="471"/>
      <c r="T181" s="16"/>
      <c r="U181" s="480"/>
      <c r="V181" s="480"/>
      <c r="W181" s="480"/>
      <c r="X181" s="480"/>
      <c r="Y181" s="480"/>
      <c r="Z181" s="480"/>
      <c r="AA181" s="400"/>
      <c r="AB181" s="400"/>
      <c r="AC181" s="400"/>
    </row>
    <row r="182" spans="1:29" ht="14.25">
      <c r="A182" s="382"/>
      <c r="B182" s="404"/>
      <c r="C182" s="409"/>
      <c r="D182" s="438"/>
      <c r="E182" s="410"/>
      <c r="F182" s="473"/>
      <c r="G182" s="417"/>
      <c r="H182" s="410"/>
      <c r="I182" s="406"/>
      <c r="J182" s="484"/>
      <c r="K182" s="484"/>
      <c r="L182" s="485"/>
      <c r="M182" s="483"/>
      <c r="N182" s="485"/>
      <c r="O182" s="472"/>
      <c r="P182" s="411"/>
      <c r="Q182" s="457"/>
      <c r="R182" s="481"/>
      <c r="S182" s="471"/>
      <c r="T182" s="16"/>
      <c r="U182" s="480"/>
      <c r="V182" s="480"/>
      <c r="W182" s="480"/>
      <c r="X182" s="480"/>
      <c r="Y182" s="480"/>
      <c r="Z182" s="480"/>
      <c r="AA182" s="400"/>
      <c r="AB182" s="400"/>
      <c r="AC182" s="400"/>
    </row>
    <row r="183" spans="1:29" s="400" customFormat="1" ht="14.25">
      <c r="A183" s="382"/>
      <c r="B183" s="404"/>
      <c r="C183" s="409"/>
      <c r="D183" s="438"/>
      <c r="E183" s="410"/>
      <c r="F183" s="473"/>
      <c r="G183" s="417"/>
      <c r="H183" s="410"/>
      <c r="I183" s="406"/>
      <c r="J183" s="484"/>
      <c r="K183" s="484"/>
      <c r="L183" s="485"/>
      <c r="M183" s="483"/>
      <c r="N183" s="485"/>
      <c r="O183" s="472"/>
      <c r="P183" s="411"/>
      <c r="Q183" s="457"/>
      <c r="R183" s="478"/>
      <c r="S183" s="480"/>
      <c r="T183" s="480"/>
      <c r="U183" s="480"/>
      <c r="V183" s="480"/>
      <c r="W183" s="480"/>
      <c r="X183" s="480"/>
      <c r="Y183" s="480"/>
      <c r="Z183" s="480"/>
    </row>
    <row r="184" spans="1:29" s="400" customFormat="1" ht="14.25">
      <c r="A184" s="382"/>
      <c r="B184" s="404"/>
      <c r="C184" s="409"/>
      <c r="D184" s="438"/>
      <c r="E184" s="410"/>
      <c r="F184" s="484"/>
      <c r="G184" s="442"/>
      <c r="H184" s="410"/>
      <c r="I184" s="406"/>
      <c r="J184" s="484"/>
      <c r="K184" s="484"/>
      <c r="L184" s="485"/>
      <c r="M184" s="483"/>
      <c r="N184" s="485"/>
      <c r="O184" s="472"/>
      <c r="P184" s="411"/>
      <c r="Q184" s="457"/>
      <c r="R184" s="478"/>
      <c r="S184" s="480"/>
      <c r="T184" s="480"/>
      <c r="U184" s="480"/>
      <c r="V184" s="480"/>
      <c r="W184" s="480"/>
      <c r="X184" s="480"/>
      <c r="Y184" s="480"/>
      <c r="Z184" s="480"/>
    </row>
    <row r="185" spans="1:29" s="400" customFormat="1" ht="14.25">
      <c r="A185" s="382"/>
      <c r="B185" s="404"/>
      <c r="C185" s="409"/>
      <c r="D185" s="438"/>
      <c r="E185" s="410"/>
      <c r="F185" s="484"/>
      <c r="G185" s="442"/>
      <c r="H185" s="410"/>
      <c r="I185" s="406"/>
      <c r="J185" s="484"/>
      <c r="K185" s="484"/>
      <c r="L185" s="485"/>
      <c r="M185" s="483"/>
      <c r="N185" s="485"/>
      <c r="O185" s="472"/>
      <c r="P185" s="411"/>
      <c r="Q185" s="457"/>
      <c r="R185" s="478"/>
      <c r="S185" s="480"/>
      <c r="T185" s="480"/>
      <c r="U185" s="480"/>
      <c r="V185" s="480"/>
      <c r="W185" s="480"/>
      <c r="X185" s="480"/>
      <c r="Y185" s="480"/>
      <c r="Z185" s="480"/>
    </row>
    <row r="186" spans="1:29" s="400" customFormat="1" ht="14.25">
      <c r="A186" s="382"/>
      <c r="B186" s="404"/>
      <c r="C186" s="409"/>
      <c r="D186" s="438"/>
      <c r="E186" s="410"/>
      <c r="F186" s="473"/>
      <c r="G186" s="417"/>
      <c r="H186" s="410"/>
      <c r="I186" s="406"/>
      <c r="J186" s="484"/>
      <c r="K186" s="475"/>
      <c r="L186" s="485"/>
      <c r="M186" s="483"/>
      <c r="N186" s="485"/>
      <c r="O186" s="472"/>
      <c r="P186" s="477"/>
      <c r="Q186" s="457"/>
      <c r="R186" s="478"/>
      <c r="S186" s="480"/>
      <c r="T186" s="480"/>
      <c r="U186" s="480"/>
      <c r="V186" s="480"/>
      <c r="W186" s="480"/>
      <c r="X186" s="480"/>
      <c r="Y186" s="480"/>
      <c r="Z186" s="480"/>
    </row>
    <row r="187" spans="1:29" s="400" customFormat="1" ht="14.25">
      <c r="A187" s="382"/>
      <c r="B187" s="404"/>
      <c r="C187" s="409"/>
      <c r="D187" s="438"/>
      <c r="E187" s="410"/>
      <c r="F187" s="473"/>
      <c r="G187" s="417"/>
      <c r="H187" s="410"/>
      <c r="I187" s="406"/>
      <c r="J187" s="475"/>
      <c r="K187" s="475"/>
      <c r="L187" s="475"/>
      <c r="M187" s="475"/>
      <c r="N187" s="476"/>
      <c r="O187" s="487"/>
      <c r="P187" s="477"/>
      <c r="Q187" s="457"/>
      <c r="R187" s="478"/>
      <c r="S187" s="480"/>
      <c r="T187" s="480"/>
      <c r="U187" s="480"/>
      <c r="V187" s="480"/>
      <c r="W187" s="480"/>
      <c r="X187" s="480"/>
      <c r="Y187" s="480"/>
      <c r="Z187" s="480"/>
    </row>
    <row r="188" spans="1:29" s="400" customFormat="1" ht="14.25">
      <c r="A188" s="382"/>
      <c r="B188" s="404"/>
      <c r="C188" s="409"/>
      <c r="D188" s="438"/>
      <c r="E188" s="410"/>
      <c r="F188" s="484"/>
      <c r="G188" s="442"/>
      <c r="H188" s="410"/>
      <c r="I188" s="406"/>
      <c r="J188" s="484"/>
      <c r="K188" s="484"/>
      <c r="L188" s="485"/>
      <c r="M188" s="483"/>
      <c r="N188" s="485"/>
      <c r="O188" s="472"/>
      <c r="P188" s="411"/>
      <c r="Q188" s="457"/>
      <c r="R188" s="481"/>
      <c r="S188" s="471"/>
      <c r="T188" s="480"/>
      <c r="U188" s="480"/>
      <c r="V188" s="480"/>
      <c r="W188" s="480"/>
      <c r="X188" s="480"/>
      <c r="Y188" s="480"/>
      <c r="Z188" s="480"/>
    </row>
    <row r="189" spans="1:29" s="400" customFormat="1" ht="14.25">
      <c r="A189" s="382"/>
      <c r="B189" s="404"/>
      <c r="C189" s="409"/>
      <c r="D189" s="438"/>
      <c r="E189" s="410"/>
      <c r="F189" s="473"/>
      <c r="G189" s="417"/>
      <c r="H189" s="410"/>
      <c r="I189" s="406"/>
      <c r="J189" s="376"/>
      <c r="K189" s="376"/>
      <c r="L189" s="376"/>
      <c r="M189" s="376"/>
      <c r="N189" s="474"/>
      <c r="O189" s="472"/>
      <c r="P189" s="412"/>
      <c r="Q189" s="457"/>
      <c r="R189" s="481"/>
      <c r="S189" s="471"/>
      <c r="T189" s="480"/>
      <c r="U189" s="480"/>
      <c r="V189" s="480"/>
      <c r="W189" s="480"/>
      <c r="X189" s="480"/>
      <c r="Y189" s="480"/>
      <c r="Z189" s="480"/>
    </row>
    <row r="190" spans="1:29">
      <c r="A190" s="29"/>
      <c r="B190" s="23"/>
      <c r="C190" s="23"/>
      <c r="D190" s="23"/>
      <c r="E190" s="32"/>
      <c r="F190" s="30"/>
      <c r="G190" s="12"/>
      <c r="H190" s="12"/>
      <c r="I190" s="12"/>
      <c r="J190" s="53"/>
      <c r="K190" s="12"/>
      <c r="L190" s="12"/>
      <c r="M190" s="12"/>
      <c r="N190" s="11"/>
      <c r="O190" s="53"/>
      <c r="P190" s="7"/>
      <c r="Q190" s="11"/>
      <c r="R190" s="141"/>
      <c r="S190" s="16"/>
      <c r="T190" s="16"/>
      <c r="U190" s="16"/>
      <c r="V190" s="16"/>
      <c r="W190" s="16"/>
      <c r="X190" s="16"/>
      <c r="Y190" s="16"/>
      <c r="Z190" s="16"/>
    </row>
    <row r="191" spans="1:29">
      <c r="A191" s="29"/>
      <c r="B191" s="23"/>
      <c r="C191" s="23"/>
      <c r="D191" s="23"/>
      <c r="E191" s="32"/>
      <c r="F191" s="30"/>
      <c r="G191" s="41"/>
      <c r="H191" s="42"/>
      <c r="I191" s="82"/>
      <c r="J191" s="17"/>
      <c r="K191" s="83"/>
      <c r="L191" s="84"/>
      <c r="M191" s="85"/>
      <c r="N191" s="86"/>
      <c r="O191" s="87"/>
      <c r="P191" s="11"/>
      <c r="Q191" s="16"/>
      <c r="R191" s="141"/>
      <c r="S191" s="16"/>
      <c r="T191" s="16"/>
      <c r="U191" s="16"/>
      <c r="V191" s="16"/>
      <c r="W191" s="16"/>
      <c r="X191" s="16"/>
      <c r="Y191" s="16"/>
      <c r="Z191" s="16"/>
    </row>
    <row r="192" spans="1:29">
      <c r="A192" s="37"/>
      <c r="B192" s="45"/>
      <c r="C192" s="102"/>
      <c r="D192" s="6"/>
      <c r="E192" s="38"/>
      <c r="F192" s="82"/>
      <c r="G192" s="41"/>
      <c r="H192" s="42"/>
      <c r="I192" s="82"/>
      <c r="J192" s="17"/>
      <c r="K192" s="83"/>
      <c r="L192" s="84"/>
      <c r="M192" s="85"/>
      <c r="N192" s="86"/>
      <c r="O192" s="87"/>
      <c r="P192" s="11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 ht="15">
      <c r="A193" s="5"/>
      <c r="B193" s="103" t="s">
        <v>619</v>
      </c>
      <c r="C193" s="103"/>
      <c r="D193" s="103"/>
      <c r="E193" s="103"/>
      <c r="F193" s="17"/>
      <c r="G193" s="17"/>
      <c r="H193" s="104"/>
      <c r="I193" s="17"/>
      <c r="J193" s="74"/>
      <c r="K193" s="75"/>
      <c r="L193" s="17"/>
      <c r="M193" s="17"/>
      <c r="N193" s="16"/>
      <c r="O193" s="98"/>
      <c r="P193" s="11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 ht="38.25">
      <c r="A194" s="20" t="s">
        <v>16</v>
      </c>
      <c r="B194" s="21" t="s">
        <v>575</v>
      </c>
      <c r="C194" s="21"/>
      <c r="D194" s="22" t="s">
        <v>588</v>
      </c>
      <c r="E194" s="21" t="s">
        <v>589</v>
      </c>
      <c r="F194" s="21" t="s">
        <v>590</v>
      </c>
      <c r="G194" s="21" t="s">
        <v>620</v>
      </c>
      <c r="H194" s="21" t="s">
        <v>621</v>
      </c>
      <c r="I194" s="21" t="s">
        <v>593</v>
      </c>
      <c r="J194" s="61" t="s">
        <v>594</v>
      </c>
      <c r="K194" s="21" t="s">
        <v>595</v>
      </c>
      <c r="L194" s="21" t="s">
        <v>596</v>
      </c>
      <c r="M194" s="21" t="s">
        <v>597</v>
      </c>
      <c r="N194" s="22" t="s">
        <v>598</v>
      </c>
      <c r="O194" s="98"/>
      <c r="P194" s="11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1</v>
      </c>
      <c r="B195" s="105">
        <v>41579</v>
      </c>
      <c r="C195" s="105"/>
      <c r="D195" s="106" t="s">
        <v>622</v>
      </c>
      <c r="E195" s="107" t="s">
        <v>623</v>
      </c>
      <c r="F195" s="108">
        <v>82</v>
      </c>
      <c r="G195" s="107" t="s">
        <v>624</v>
      </c>
      <c r="H195" s="107">
        <v>100</v>
      </c>
      <c r="I195" s="125">
        <v>100</v>
      </c>
      <c r="J195" s="126" t="s">
        <v>625</v>
      </c>
      <c r="K195" s="127">
        <f t="shared" ref="K195:K226" si="170">H195-F195</f>
        <v>18</v>
      </c>
      <c r="L195" s="128">
        <f t="shared" ref="L195:L226" si="171">K195/F195</f>
        <v>0.21951219512195122</v>
      </c>
      <c r="M195" s="129" t="s">
        <v>599</v>
      </c>
      <c r="N195" s="130">
        <v>42657</v>
      </c>
      <c r="O195" s="5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2</v>
      </c>
      <c r="B196" s="105">
        <v>41794</v>
      </c>
      <c r="C196" s="105"/>
      <c r="D196" s="106" t="s">
        <v>626</v>
      </c>
      <c r="E196" s="107" t="s">
        <v>600</v>
      </c>
      <c r="F196" s="108">
        <v>257</v>
      </c>
      <c r="G196" s="107" t="s">
        <v>624</v>
      </c>
      <c r="H196" s="107">
        <v>300</v>
      </c>
      <c r="I196" s="125">
        <v>300</v>
      </c>
      <c r="J196" s="126" t="s">
        <v>625</v>
      </c>
      <c r="K196" s="127">
        <f t="shared" si="170"/>
        <v>43</v>
      </c>
      <c r="L196" s="128">
        <f t="shared" si="171"/>
        <v>0.16731517509727625</v>
      </c>
      <c r="M196" s="129" t="s">
        <v>599</v>
      </c>
      <c r="N196" s="130">
        <v>41822</v>
      </c>
      <c r="O196" s="5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</v>
      </c>
      <c r="B197" s="105">
        <v>41828</v>
      </c>
      <c r="C197" s="105"/>
      <c r="D197" s="106" t="s">
        <v>627</v>
      </c>
      <c r="E197" s="107" t="s">
        <v>600</v>
      </c>
      <c r="F197" s="108">
        <v>393</v>
      </c>
      <c r="G197" s="107" t="s">
        <v>624</v>
      </c>
      <c r="H197" s="107">
        <v>468</v>
      </c>
      <c r="I197" s="125">
        <v>468</v>
      </c>
      <c r="J197" s="126" t="s">
        <v>625</v>
      </c>
      <c r="K197" s="127">
        <f t="shared" si="170"/>
        <v>75</v>
      </c>
      <c r="L197" s="128">
        <f t="shared" si="171"/>
        <v>0.19083969465648856</v>
      </c>
      <c r="M197" s="129" t="s">
        <v>599</v>
      </c>
      <c r="N197" s="130">
        <v>41863</v>
      </c>
      <c r="O197" s="5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4</v>
      </c>
      <c r="B198" s="105">
        <v>41857</v>
      </c>
      <c r="C198" s="105"/>
      <c r="D198" s="106" t="s">
        <v>628</v>
      </c>
      <c r="E198" s="107" t="s">
        <v>600</v>
      </c>
      <c r="F198" s="108">
        <v>205</v>
      </c>
      <c r="G198" s="107" t="s">
        <v>624</v>
      </c>
      <c r="H198" s="107">
        <v>275</v>
      </c>
      <c r="I198" s="125">
        <v>250</v>
      </c>
      <c r="J198" s="126" t="s">
        <v>625</v>
      </c>
      <c r="K198" s="127">
        <f t="shared" si="170"/>
        <v>70</v>
      </c>
      <c r="L198" s="128">
        <f t="shared" si="171"/>
        <v>0.34146341463414637</v>
      </c>
      <c r="M198" s="129" t="s">
        <v>599</v>
      </c>
      <c r="N198" s="130">
        <v>41962</v>
      </c>
      <c r="O198" s="5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5</v>
      </c>
      <c r="B199" s="105">
        <v>41886</v>
      </c>
      <c r="C199" s="105"/>
      <c r="D199" s="106" t="s">
        <v>629</v>
      </c>
      <c r="E199" s="107" t="s">
        <v>600</v>
      </c>
      <c r="F199" s="108">
        <v>162</v>
      </c>
      <c r="G199" s="107" t="s">
        <v>624</v>
      </c>
      <c r="H199" s="107">
        <v>190</v>
      </c>
      <c r="I199" s="125">
        <v>190</v>
      </c>
      <c r="J199" s="126" t="s">
        <v>625</v>
      </c>
      <c r="K199" s="127">
        <f t="shared" si="170"/>
        <v>28</v>
      </c>
      <c r="L199" s="128">
        <f t="shared" si="171"/>
        <v>0.1728395061728395</v>
      </c>
      <c r="M199" s="129" t="s">
        <v>599</v>
      </c>
      <c r="N199" s="130">
        <v>42006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6</v>
      </c>
      <c r="B200" s="105">
        <v>41886</v>
      </c>
      <c r="C200" s="105"/>
      <c r="D200" s="106" t="s">
        <v>630</v>
      </c>
      <c r="E200" s="107" t="s">
        <v>600</v>
      </c>
      <c r="F200" s="108">
        <v>75</v>
      </c>
      <c r="G200" s="107" t="s">
        <v>624</v>
      </c>
      <c r="H200" s="107">
        <v>91.5</v>
      </c>
      <c r="I200" s="125" t="s">
        <v>631</v>
      </c>
      <c r="J200" s="126" t="s">
        <v>632</v>
      </c>
      <c r="K200" s="127">
        <f t="shared" si="170"/>
        <v>16.5</v>
      </c>
      <c r="L200" s="128">
        <f t="shared" si="171"/>
        <v>0.22</v>
      </c>
      <c r="M200" s="129" t="s">
        <v>599</v>
      </c>
      <c r="N200" s="130">
        <v>41954</v>
      </c>
      <c r="O200" s="5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</v>
      </c>
      <c r="B201" s="105">
        <v>41913</v>
      </c>
      <c r="C201" s="105"/>
      <c r="D201" s="106" t="s">
        <v>633</v>
      </c>
      <c r="E201" s="107" t="s">
        <v>600</v>
      </c>
      <c r="F201" s="108">
        <v>850</v>
      </c>
      <c r="G201" s="107" t="s">
        <v>624</v>
      </c>
      <c r="H201" s="107">
        <v>982.5</v>
      </c>
      <c r="I201" s="125">
        <v>1050</v>
      </c>
      <c r="J201" s="126" t="s">
        <v>634</v>
      </c>
      <c r="K201" s="127">
        <f t="shared" si="170"/>
        <v>132.5</v>
      </c>
      <c r="L201" s="128">
        <f t="shared" si="171"/>
        <v>0.15588235294117647</v>
      </c>
      <c r="M201" s="129" t="s">
        <v>599</v>
      </c>
      <c r="N201" s="130">
        <v>42039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8</v>
      </c>
      <c r="B202" s="105">
        <v>41913</v>
      </c>
      <c r="C202" s="105"/>
      <c r="D202" s="106" t="s">
        <v>635</v>
      </c>
      <c r="E202" s="107" t="s">
        <v>600</v>
      </c>
      <c r="F202" s="108">
        <v>475</v>
      </c>
      <c r="G202" s="107" t="s">
        <v>624</v>
      </c>
      <c r="H202" s="107">
        <v>515</v>
      </c>
      <c r="I202" s="125">
        <v>600</v>
      </c>
      <c r="J202" s="126" t="s">
        <v>636</v>
      </c>
      <c r="K202" s="127">
        <f t="shared" si="170"/>
        <v>40</v>
      </c>
      <c r="L202" s="128">
        <f t="shared" si="171"/>
        <v>8.4210526315789472E-2</v>
      </c>
      <c r="M202" s="129" t="s">
        <v>599</v>
      </c>
      <c r="N202" s="130">
        <v>41939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9</v>
      </c>
      <c r="B203" s="105">
        <v>41913</v>
      </c>
      <c r="C203" s="105"/>
      <c r="D203" s="106" t="s">
        <v>637</v>
      </c>
      <c r="E203" s="107" t="s">
        <v>600</v>
      </c>
      <c r="F203" s="108">
        <v>86</v>
      </c>
      <c r="G203" s="107" t="s">
        <v>624</v>
      </c>
      <c r="H203" s="107">
        <v>99</v>
      </c>
      <c r="I203" s="125">
        <v>140</v>
      </c>
      <c r="J203" s="126" t="s">
        <v>638</v>
      </c>
      <c r="K203" s="127">
        <f t="shared" si="170"/>
        <v>13</v>
      </c>
      <c r="L203" s="128">
        <f t="shared" si="171"/>
        <v>0.15116279069767441</v>
      </c>
      <c r="M203" s="129" t="s">
        <v>599</v>
      </c>
      <c r="N203" s="130">
        <v>41939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10</v>
      </c>
      <c r="B204" s="105">
        <v>41926</v>
      </c>
      <c r="C204" s="105"/>
      <c r="D204" s="106" t="s">
        <v>639</v>
      </c>
      <c r="E204" s="107" t="s">
        <v>600</v>
      </c>
      <c r="F204" s="108">
        <v>496.6</v>
      </c>
      <c r="G204" s="107" t="s">
        <v>624</v>
      </c>
      <c r="H204" s="107">
        <v>621</v>
      </c>
      <c r="I204" s="125">
        <v>580</v>
      </c>
      <c r="J204" s="126" t="s">
        <v>625</v>
      </c>
      <c r="K204" s="127">
        <f t="shared" si="170"/>
        <v>124.39999999999998</v>
      </c>
      <c r="L204" s="128">
        <f t="shared" si="171"/>
        <v>0.25050342327829234</v>
      </c>
      <c r="M204" s="129" t="s">
        <v>599</v>
      </c>
      <c r="N204" s="130">
        <v>42605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11</v>
      </c>
      <c r="B205" s="105">
        <v>41926</v>
      </c>
      <c r="C205" s="105"/>
      <c r="D205" s="106" t="s">
        <v>640</v>
      </c>
      <c r="E205" s="107" t="s">
        <v>600</v>
      </c>
      <c r="F205" s="108">
        <v>2481.9</v>
      </c>
      <c r="G205" s="107" t="s">
        <v>624</v>
      </c>
      <c r="H205" s="107">
        <v>2840</v>
      </c>
      <c r="I205" s="125">
        <v>2870</v>
      </c>
      <c r="J205" s="126" t="s">
        <v>641</v>
      </c>
      <c r="K205" s="127">
        <f t="shared" si="170"/>
        <v>358.09999999999991</v>
      </c>
      <c r="L205" s="128">
        <f t="shared" si="171"/>
        <v>0.14428462065353154</v>
      </c>
      <c r="M205" s="129" t="s">
        <v>599</v>
      </c>
      <c r="N205" s="130">
        <v>42017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12</v>
      </c>
      <c r="B206" s="105">
        <v>41928</v>
      </c>
      <c r="C206" s="105"/>
      <c r="D206" s="106" t="s">
        <v>642</v>
      </c>
      <c r="E206" s="107" t="s">
        <v>600</v>
      </c>
      <c r="F206" s="108">
        <v>84.5</v>
      </c>
      <c r="G206" s="107" t="s">
        <v>624</v>
      </c>
      <c r="H206" s="107">
        <v>93</v>
      </c>
      <c r="I206" s="125">
        <v>110</v>
      </c>
      <c r="J206" s="126" t="s">
        <v>643</v>
      </c>
      <c r="K206" s="127">
        <f t="shared" si="170"/>
        <v>8.5</v>
      </c>
      <c r="L206" s="128">
        <f t="shared" si="171"/>
        <v>0.10059171597633136</v>
      </c>
      <c r="M206" s="129" t="s">
        <v>599</v>
      </c>
      <c r="N206" s="130">
        <v>41939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13</v>
      </c>
      <c r="B207" s="105">
        <v>41928</v>
      </c>
      <c r="C207" s="105"/>
      <c r="D207" s="106" t="s">
        <v>644</v>
      </c>
      <c r="E207" s="107" t="s">
        <v>600</v>
      </c>
      <c r="F207" s="108">
        <v>401</v>
      </c>
      <c r="G207" s="107" t="s">
        <v>624</v>
      </c>
      <c r="H207" s="107">
        <v>428</v>
      </c>
      <c r="I207" s="125">
        <v>450</v>
      </c>
      <c r="J207" s="126" t="s">
        <v>645</v>
      </c>
      <c r="K207" s="127">
        <f t="shared" si="170"/>
        <v>27</v>
      </c>
      <c r="L207" s="128">
        <f t="shared" si="171"/>
        <v>6.7331670822942641E-2</v>
      </c>
      <c r="M207" s="129" t="s">
        <v>599</v>
      </c>
      <c r="N207" s="130">
        <v>42020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14</v>
      </c>
      <c r="B208" s="105">
        <v>41928</v>
      </c>
      <c r="C208" s="105"/>
      <c r="D208" s="106" t="s">
        <v>646</v>
      </c>
      <c r="E208" s="107" t="s">
        <v>600</v>
      </c>
      <c r="F208" s="108">
        <v>101</v>
      </c>
      <c r="G208" s="107" t="s">
        <v>624</v>
      </c>
      <c r="H208" s="107">
        <v>112</v>
      </c>
      <c r="I208" s="125">
        <v>120</v>
      </c>
      <c r="J208" s="126" t="s">
        <v>647</v>
      </c>
      <c r="K208" s="127">
        <f t="shared" si="170"/>
        <v>11</v>
      </c>
      <c r="L208" s="128">
        <f t="shared" si="171"/>
        <v>0.10891089108910891</v>
      </c>
      <c r="M208" s="129" t="s">
        <v>599</v>
      </c>
      <c r="N208" s="130">
        <v>41939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15</v>
      </c>
      <c r="B209" s="105">
        <v>41954</v>
      </c>
      <c r="C209" s="105"/>
      <c r="D209" s="106" t="s">
        <v>648</v>
      </c>
      <c r="E209" s="107" t="s">
        <v>600</v>
      </c>
      <c r="F209" s="108">
        <v>59</v>
      </c>
      <c r="G209" s="107" t="s">
        <v>624</v>
      </c>
      <c r="H209" s="107">
        <v>76</v>
      </c>
      <c r="I209" s="125">
        <v>76</v>
      </c>
      <c r="J209" s="126" t="s">
        <v>625</v>
      </c>
      <c r="K209" s="127">
        <f t="shared" si="170"/>
        <v>17</v>
      </c>
      <c r="L209" s="128">
        <f t="shared" si="171"/>
        <v>0.28813559322033899</v>
      </c>
      <c r="M209" s="129" t="s">
        <v>599</v>
      </c>
      <c r="N209" s="130">
        <v>43032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16</v>
      </c>
      <c r="B210" s="105">
        <v>41954</v>
      </c>
      <c r="C210" s="105"/>
      <c r="D210" s="106" t="s">
        <v>637</v>
      </c>
      <c r="E210" s="107" t="s">
        <v>600</v>
      </c>
      <c r="F210" s="108">
        <v>99</v>
      </c>
      <c r="G210" s="107" t="s">
        <v>624</v>
      </c>
      <c r="H210" s="107">
        <v>120</v>
      </c>
      <c r="I210" s="125">
        <v>120</v>
      </c>
      <c r="J210" s="126" t="s">
        <v>649</v>
      </c>
      <c r="K210" s="127">
        <f t="shared" si="170"/>
        <v>21</v>
      </c>
      <c r="L210" s="128">
        <f t="shared" si="171"/>
        <v>0.21212121212121213</v>
      </c>
      <c r="M210" s="129" t="s">
        <v>599</v>
      </c>
      <c r="N210" s="130">
        <v>41960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17</v>
      </c>
      <c r="B211" s="105">
        <v>41956</v>
      </c>
      <c r="C211" s="105"/>
      <c r="D211" s="106" t="s">
        <v>650</v>
      </c>
      <c r="E211" s="107" t="s">
        <v>600</v>
      </c>
      <c r="F211" s="108">
        <v>22</v>
      </c>
      <c r="G211" s="107" t="s">
        <v>624</v>
      </c>
      <c r="H211" s="107">
        <v>33.549999999999997</v>
      </c>
      <c r="I211" s="125">
        <v>32</v>
      </c>
      <c r="J211" s="126" t="s">
        <v>651</v>
      </c>
      <c r="K211" s="127">
        <f t="shared" si="170"/>
        <v>11.549999999999997</v>
      </c>
      <c r="L211" s="128">
        <f t="shared" si="171"/>
        <v>0.52499999999999991</v>
      </c>
      <c r="M211" s="129" t="s">
        <v>599</v>
      </c>
      <c r="N211" s="130">
        <v>42188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18</v>
      </c>
      <c r="B212" s="105">
        <v>41976</v>
      </c>
      <c r="C212" s="105"/>
      <c r="D212" s="106" t="s">
        <v>652</v>
      </c>
      <c r="E212" s="107" t="s">
        <v>600</v>
      </c>
      <c r="F212" s="108">
        <v>440</v>
      </c>
      <c r="G212" s="107" t="s">
        <v>624</v>
      </c>
      <c r="H212" s="107">
        <v>520</v>
      </c>
      <c r="I212" s="125">
        <v>520</v>
      </c>
      <c r="J212" s="126" t="s">
        <v>653</v>
      </c>
      <c r="K212" s="127">
        <f t="shared" si="170"/>
        <v>80</v>
      </c>
      <c r="L212" s="128">
        <f t="shared" si="171"/>
        <v>0.18181818181818182</v>
      </c>
      <c r="M212" s="129" t="s">
        <v>599</v>
      </c>
      <c r="N212" s="130">
        <v>42208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19</v>
      </c>
      <c r="B213" s="105">
        <v>41976</v>
      </c>
      <c r="C213" s="105"/>
      <c r="D213" s="106" t="s">
        <v>654</v>
      </c>
      <c r="E213" s="107" t="s">
        <v>600</v>
      </c>
      <c r="F213" s="108">
        <v>360</v>
      </c>
      <c r="G213" s="107" t="s">
        <v>624</v>
      </c>
      <c r="H213" s="107">
        <v>427</v>
      </c>
      <c r="I213" s="125">
        <v>425</v>
      </c>
      <c r="J213" s="126" t="s">
        <v>655</v>
      </c>
      <c r="K213" s="127">
        <f t="shared" si="170"/>
        <v>67</v>
      </c>
      <c r="L213" s="128">
        <f t="shared" si="171"/>
        <v>0.18611111111111112</v>
      </c>
      <c r="M213" s="129" t="s">
        <v>599</v>
      </c>
      <c r="N213" s="130">
        <v>42058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20</v>
      </c>
      <c r="B214" s="105">
        <v>42012</v>
      </c>
      <c r="C214" s="105"/>
      <c r="D214" s="106" t="s">
        <v>656</v>
      </c>
      <c r="E214" s="107" t="s">
        <v>600</v>
      </c>
      <c r="F214" s="108">
        <v>360</v>
      </c>
      <c r="G214" s="107" t="s">
        <v>624</v>
      </c>
      <c r="H214" s="107">
        <v>455</v>
      </c>
      <c r="I214" s="125">
        <v>420</v>
      </c>
      <c r="J214" s="126" t="s">
        <v>657</v>
      </c>
      <c r="K214" s="127">
        <f t="shared" si="170"/>
        <v>95</v>
      </c>
      <c r="L214" s="128">
        <f t="shared" si="171"/>
        <v>0.2638888888888889</v>
      </c>
      <c r="M214" s="129" t="s">
        <v>599</v>
      </c>
      <c r="N214" s="130">
        <v>42024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21</v>
      </c>
      <c r="B215" s="105">
        <v>42012</v>
      </c>
      <c r="C215" s="105"/>
      <c r="D215" s="106" t="s">
        <v>658</v>
      </c>
      <c r="E215" s="107" t="s">
        <v>600</v>
      </c>
      <c r="F215" s="108">
        <v>130</v>
      </c>
      <c r="G215" s="107"/>
      <c r="H215" s="107">
        <v>175.5</v>
      </c>
      <c r="I215" s="125">
        <v>165</v>
      </c>
      <c r="J215" s="126" t="s">
        <v>659</v>
      </c>
      <c r="K215" s="127">
        <f t="shared" si="170"/>
        <v>45.5</v>
      </c>
      <c r="L215" s="128">
        <f t="shared" si="171"/>
        <v>0.35</v>
      </c>
      <c r="M215" s="129" t="s">
        <v>599</v>
      </c>
      <c r="N215" s="130">
        <v>43088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22</v>
      </c>
      <c r="B216" s="105">
        <v>42040</v>
      </c>
      <c r="C216" s="105"/>
      <c r="D216" s="106" t="s">
        <v>390</v>
      </c>
      <c r="E216" s="107" t="s">
        <v>623</v>
      </c>
      <c r="F216" s="108">
        <v>98</v>
      </c>
      <c r="G216" s="107"/>
      <c r="H216" s="107">
        <v>120</v>
      </c>
      <c r="I216" s="125">
        <v>120</v>
      </c>
      <c r="J216" s="126" t="s">
        <v>625</v>
      </c>
      <c r="K216" s="127">
        <f t="shared" si="170"/>
        <v>22</v>
      </c>
      <c r="L216" s="128">
        <f t="shared" si="171"/>
        <v>0.22448979591836735</v>
      </c>
      <c r="M216" s="129" t="s">
        <v>599</v>
      </c>
      <c r="N216" s="130">
        <v>42753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23</v>
      </c>
      <c r="B217" s="105">
        <v>42040</v>
      </c>
      <c r="C217" s="105"/>
      <c r="D217" s="106" t="s">
        <v>660</v>
      </c>
      <c r="E217" s="107" t="s">
        <v>623</v>
      </c>
      <c r="F217" s="108">
        <v>196</v>
      </c>
      <c r="G217" s="107"/>
      <c r="H217" s="107">
        <v>262</v>
      </c>
      <c r="I217" s="125">
        <v>255</v>
      </c>
      <c r="J217" s="126" t="s">
        <v>625</v>
      </c>
      <c r="K217" s="127">
        <f t="shared" si="170"/>
        <v>66</v>
      </c>
      <c r="L217" s="128">
        <f t="shared" si="171"/>
        <v>0.33673469387755101</v>
      </c>
      <c r="M217" s="129" t="s">
        <v>599</v>
      </c>
      <c r="N217" s="130">
        <v>42599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24</v>
      </c>
      <c r="B218" s="109">
        <v>42067</v>
      </c>
      <c r="C218" s="109"/>
      <c r="D218" s="110" t="s">
        <v>389</v>
      </c>
      <c r="E218" s="111" t="s">
        <v>623</v>
      </c>
      <c r="F218" s="112">
        <v>235</v>
      </c>
      <c r="G218" s="112"/>
      <c r="H218" s="113">
        <v>77</v>
      </c>
      <c r="I218" s="131" t="s">
        <v>661</v>
      </c>
      <c r="J218" s="132" t="s">
        <v>662</v>
      </c>
      <c r="K218" s="133">
        <f t="shared" si="170"/>
        <v>-158</v>
      </c>
      <c r="L218" s="134">
        <f t="shared" si="171"/>
        <v>-0.67234042553191486</v>
      </c>
      <c r="M218" s="135" t="s">
        <v>663</v>
      </c>
      <c r="N218" s="136">
        <v>43522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25</v>
      </c>
      <c r="B219" s="105">
        <v>42067</v>
      </c>
      <c r="C219" s="105"/>
      <c r="D219" s="106" t="s">
        <v>481</v>
      </c>
      <c r="E219" s="107" t="s">
        <v>623</v>
      </c>
      <c r="F219" s="108">
        <v>185</v>
      </c>
      <c r="G219" s="107"/>
      <c r="H219" s="107">
        <v>224</v>
      </c>
      <c r="I219" s="125" t="s">
        <v>664</v>
      </c>
      <c r="J219" s="126" t="s">
        <v>625</v>
      </c>
      <c r="K219" s="127">
        <f t="shared" si="170"/>
        <v>39</v>
      </c>
      <c r="L219" s="128">
        <f t="shared" si="171"/>
        <v>0.21081081081081082</v>
      </c>
      <c r="M219" s="129" t="s">
        <v>599</v>
      </c>
      <c r="N219" s="130">
        <v>42647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3">
        <v>26</v>
      </c>
      <c r="B220" s="114">
        <v>42090</v>
      </c>
      <c r="C220" s="114"/>
      <c r="D220" s="115" t="s">
        <v>665</v>
      </c>
      <c r="E220" s="116" t="s">
        <v>623</v>
      </c>
      <c r="F220" s="117">
        <v>49.5</v>
      </c>
      <c r="G220" s="118"/>
      <c r="H220" s="118">
        <v>15.85</v>
      </c>
      <c r="I220" s="118">
        <v>67</v>
      </c>
      <c r="J220" s="137" t="s">
        <v>666</v>
      </c>
      <c r="K220" s="118">
        <f t="shared" si="170"/>
        <v>-33.65</v>
      </c>
      <c r="L220" s="138">
        <f t="shared" si="171"/>
        <v>-0.67979797979797973</v>
      </c>
      <c r="M220" s="135" t="s">
        <v>663</v>
      </c>
      <c r="N220" s="139">
        <v>43627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27</v>
      </c>
      <c r="B221" s="105">
        <v>42093</v>
      </c>
      <c r="C221" s="105"/>
      <c r="D221" s="106" t="s">
        <v>667</v>
      </c>
      <c r="E221" s="107" t="s">
        <v>623</v>
      </c>
      <c r="F221" s="108">
        <v>183.5</v>
      </c>
      <c r="G221" s="107"/>
      <c r="H221" s="107">
        <v>219</v>
      </c>
      <c r="I221" s="125">
        <v>218</v>
      </c>
      <c r="J221" s="126" t="s">
        <v>668</v>
      </c>
      <c r="K221" s="127">
        <f t="shared" si="170"/>
        <v>35.5</v>
      </c>
      <c r="L221" s="128">
        <f t="shared" si="171"/>
        <v>0.19346049046321526</v>
      </c>
      <c r="M221" s="129" t="s">
        <v>599</v>
      </c>
      <c r="N221" s="130">
        <v>42103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28</v>
      </c>
      <c r="B222" s="105">
        <v>42114</v>
      </c>
      <c r="C222" s="105"/>
      <c r="D222" s="106" t="s">
        <v>669</v>
      </c>
      <c r="E222" s="107" t="s">
        <v>623</v>
      </c>
      <c r="F222" s="108">
        <f>(227+237)/2</f>
        <v>232</v>
      </c>
      <c r="G222" s="107"/>
      <c r="H222" s="107">
        <v>298</v>
      </c>
      <c r="I222" s="125">
        <v>298</v>
      </c>
      <c r="J222" s="126" t="s">
        <v>625</v>
      </c>
      <c r="K222" s="127">
        <f t="shared" si="170"/>
        <v>66</v>
      </c>
      <c r="L222" s="128">
        <f t="shared" si="171"/>
        <v>0.28448275862068967</v>
      </c>
      <c r="M222" s="129" t="s">
        <v>599</v>
      </c>
      <c r="N222" s="130">
        <v>42823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29</v>
      </c>
      <c r="B223" s="105">
        <v>42128</v>
      </c>
      <c r="C223" s="105"/>
      <c r="D223" s="106" t="s">
        <v>670</v>
      </c>
      <c r="E223" s="107" t="s">
        <v>600</v>
      </c>
      <c r="F223" s="108">
        <v>385</v>
      </c>
      <c r="G223" s="107"/>
      <c r="H223" s="107">
        <f>212.5+331</f>
        <v>543.5</v>
      </c>
      <c r="I223" s="125">
        <v>510</v>
      </c>
      <c r="J223" s="126" t="s">
        <v>671</v>
      </c>
      <c r="K223" s="127">
        <f t="shared" si="170"/>
        <v>158.5</v>
      </c>
      <c r="L223" s="128">
        <f t="shared" si="171"/>
        <v>0.41168831168831171</v>
      </c>
      <c r="M223" s="129" t="s">
        <v>599</v>
      </c>
      <c r="N223" s="130">
        <v>42235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30</v>
      </c>
      <c r="B224" s="105">
        <v>42128</v>
      </c>
      <c r="C224" s="105"/>
      <c r="D224" s="106" t="s">
        <v>672</v>
      </c>
      <c r="E224" s="107" t="s">
        <v>600</v>
      </c>
      <c r="F224" s="108">
        <v>115.5</v>
      </c>
      <c r="G224" s="107"/>
      <c r="H224" s="107">
        <v>146</v>
      </c>
      <c r="I224" s="125">
        <v>142</v>
      </c>
      <c r="J224" s="126" t="s">
        <v>673</v>
      </c>
      <c r="K224" s="127">
        <f t="shared" si="170"/>
        <v>30.5</v>
      </c>
      <c r="L224" s="128">
        <f t="shared" si="171"/>
        <v>0.26406926406926406</v>
      </c>
      <c r="M224" s="129" t="s">
        <v>599</v>
      </c>
      <c r="N224" s="130">
        <v>42202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31</v>
      </c>
      <c r="B225" s="105">
        <v>42151</v>
      </c>
      <c r="C225" s="105"/>
      <c r="D225" s="106" t="s">
        <v>674</v>
      </c>
      <c r="E225" s="107" t="s">
        <v>600</v>
      </c>
      <c r="F225" s="108">
        <v>237.5</v>
      </c>
      <c r="G225" s="107"/>
      <c r="H225" s="107">
        <v>279.5</v>
      </c>
      <c r="I225" s="125">
        <v>278</v>
      </c>
      <c r="J225" s="126" t="s">
        <v>625</v>
      </c>
      <c r="K225" s="127">
        <f t="shared" si="170"/>
        <v>42</v>
      </c>
      <c r="L225" s="128">
        <f t="shared" si="171"/>
        <v>0.17684210526315788</v>
      </c>
      <c r="M225" s="129" t="s">
        <v>599</v>
      </c>
      <c r="N225" s="130">
        <v>42222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32</v>
      </c>
      <c r="B226" s="105">
        <v>42174</v>
      </c>
      <c r="C226" s="105"/>
      <c r="D226" s="106" t="s">
        <v>644</v>
      </c>
      <c r="E226" s="107" t="s">
        <v>623</v>
      </c>
      <c r="F226" s="108">
        <v>340</v>
      </c>
      <c r="G226" s="107"/>
      <c r="H226" s="107">
        <v>448</v>
      </c>
      <c r="I226" s="125">
        <v>448</v>
      </c>
      <c r="J226" s="126" t="s">
        <v>625</v>
      </c>
      <c r="K226" s="127">
        <f t="shared" si="170"/>
        <v>108</v>
      </c>
      <c r="L226" s="128">
        <f t="shared" si="171"/>
        <v>0.31764705882352939</v>
      </c>
      <c r="M226" s="129" t="s">
        <v>599</v>
      </c>
      <c r="N226" s="130">
        <v>43018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33</v>
      </c>
      <c r="B227" s="105">
        <v>42191</v>
      </c>
      <c r="C227" s="105"/>
      <c r="D227" s="106" t="s">
        <v>675</v>
      </c>
      <c r="E227" s="107" t="s">
        <v>623</v>
      </c>
      <c r="F227" s="108">
        <v>390</v>
      </c>
      <c r="G227" s="107"/>
      <c r="H227" s="107">
        <v>460</v>
      </c>
      <c r="I227" s="125">
        <v>460</v>
      </c>
      <c r="J227" s="126" t="s">
        <v>625</v>
      </c>
      <c r="K227" s="127">
        <f t="shared" ref="K227:K247" si="172">H227-F227</f>
        <v>70</v>
      </c>
      <c r="L227" s="128">
        <f t="shared" ref="L227:L247" si="173">K227/F227</f>
        <v>0.17948717948717949</v>
      </c>
      <c r="M227" s="129" t="s">
        <v>599</v>
      </c>
      <c r="N227" s="130">
        <v>42478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34</v>
      </c>
      <c r="B228" s="109">
        <v>42195</v>
      </c>
      <c r="C228" s="109"/>
      <c r="D228" s="110" t="s">
        <v>676</v>
      </c>
      <c r="E228" s="111" t="s">
        <v>623</v>
      </c>
      <c r="F228" s="112">
        <v>122.5</v>
      </c>
      <c r="G228" s="112"/>
      <c r="H228" s="113">
        <v>61</v>
      </c>
      <c r="I228" s="131">
        <v>172</v>
      </c>
      <c r="J228" s="132" t="s">
        <v>677</v>
      </c>
      <c r="K228" s="133">
        <f t="shared" si="172"/>
        <v>-61.5</v>
      </c>
      <c r="L228" s="134">
        <f t="shared" si="173"/>
        <v>-0.50204081632653064</v>
      </c>
      <c r="M228" s="135" t="s">
        <v>663</v>
      </c>
      <c r="N228" s="136">
        <v>43333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35</v>
      </c>
      <c r="B229" s="105">
        <v>42219</v>
      </c>
      <c r="C229" s="105"/>
      <c r="D229" s="106" t="s">
        <v>678</v>
      </c>
      <c r="E229" s="107" t="s">
        <v>623</v>
      </c>
      <c r="F229" s="108">
        <v>297.5</v>
      </c>
      <c r="G229" s="107"/>
      <c r="H229" s="107">
        <v>350</v>
      </c>
      <c r="I229" s="125">
        <v>360</v>
      </c>
      <c r="J229" s="126" t="s">
        <v>679</v>
      </c>
      <c r="K229" s="127">
        <f t="shared" si="172"/>
        <v>52.5</v>
      </c>
      <c r="L229" s="128">
        <f t="shared" si="173"/>
        <v>0.17647058823529413</v>
      </c>
      <c r="M229" s="129" t="s">
        <v>599</v>
      </c>
      <c r="N229" s="130">
        <v>42232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36</v>
      </c>
      <c r="B230" s="105">
        <v>42219</v>
      </c>
      <c r="C230" s="105"/>
      <c r="D230" s="106" t="s">
        <v>680</v>
      </c>
      <c r="E230" s="107" t="s">
        <v>623</v>
      </c>
      <c r="F230" s="108">
        <v>115.5</v>
      </c>
      <c r="G230" s="107"/>
      <c r="H230" s="107">
        <v>149</v>
      </c>
      <c r="I230" s="125">
        <v>140</v>
      </c>
      <c r="J230" s="140" t="s">
        <v>681</v>
      </c>
      <c r="K230" s="127">
        <f t="shared" si="172"/>
        <v>33.5</v>
      </c>
      <c r="L230" s="128">
        <f t="shared" si="173"/>
        <v>0.29004329004329005</v>
      </c>
      <c r="M230" s="129" t="s">
        <v>599</v>
      </c>
      <c r="N230" s="130">
        <v>42740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37</v>
      </c>
      <c r="B231" s="105">
        <v>42251</v>
      </c>
      <c r="C231" s="105"/>
      <c r="D231" s="106" t="s">
        <v>674</v>
      </c>
      <c r="E231" s="107" t="s">
        <v>623</v>
      </c>
      <c r="F231" s="108">
        <v>226</v>
      </c>
      <c r="G231" s="107"/>
      <c r="H231" s="107">
        <v>292</v>
      </c>
      <c r="I231" s="125">
        <v>292</v>
      </c>
      <c r="J231" s="126" t="s">
        <v>682</v>
      </c>
      <c r="K231" s="127">
        <f t="shared" si="172"/>
        <v>66</v>
      </c>
      <c r="L231" s="128">
        <f t="shared" si="173"/>
        <v>0.29203539823008851</v>
      </c>
      <c r="M231" s="129" t="s">
        <v>599</v>
      </c>
      <c r="N231" s="130">
        <v>42286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38</v>
      </c>
      <c r="B232" s="105">
        <v>42254</v>
      </c>
      <c r="C232" s="105"/>
      <c r="D232" s="106" t="s">
        <v>669</v>
      </c>
      <c r="E232" s="107" t="s">
        <v>623</v>
      </c>
      <c r="F232" s="108">
        <v>232.5</v>
      </c>
      <c r="G232" s="107"/>
      <c r="H232" s="107">
        <v>312.5</v>
      </c>
      <c r="I232" s="125">
        <v>310</v>
      </c>
      <c r="J232" s="126" t="s">
        <v>625</v>
      </c>
      <c r="K232" s="127">
        <f t="shared" si="172"/>
        <v>80</v>
      </c>
      <c r="L232" s="128">
        <f t="shared" si="173"/>
        <v>0.34408602150537637</v>
      </c>
      <c r="M232" s="129" t="s">
        <v>599</v>
      </c>
      <c r="N232" s="130">
        <v>42823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39</v>
      </c>
      <c r="B233" s="105">
        <v>42268</v>
      </c>
      <c r="C233" s="105"/>
      <c r="D233" s="106" t="s">
        <v>683</v>
      </c>
      <c r="E233" s="107" t="s">
        <v>623</v>
      </c>
      <c r="F233" s="108">
        <v>196.5</v>
      </c>
      <c r="G233" s="107"/>
      <c r="H233" s="107">
        <v>238</v>
      </c>
      <c r="I233" s="125">
        <v>238</v>
      </c>
      <c r="J233" s="126" t="s">
        <v>682</v>
      </c>
      <c r="K233" s="127">
        <f t="shared" si="172"/>
        <v>41.5</v>
      </c>
      <c r="L233" s="128">
        <f t="shared" si="173"/>
        <v>0.21119592875318066</v>
      </c>
      <c r="M233" s="129" t="s">
        <v>599</v>
      </c>
      <c r="N233" s="130">
        <v>42291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40</v>
      </c>
      <c r="B234" s="105">
        <v>42271</v>
      </c>
      <c r="C234" s="105"/>
      <c r="D234" s="106" t="s">
        <v>622</v>
      </c>
      <c r="E234" s="107" t="s">
        <v>623</v>
      </c>
      <c r="F234" s="108">
        <v>65</v>
      </c>
      <c r="G234" s="107"/>
      <c r="H234" s="107">
        <v>82</v>
      </c>
      <c r="I234" s="125">
        <v>82</v>
      </c>
      <c r="J234" s="126" t="s">
        <v>682</v>
      </c>
      <c r="K234" s="127">
        <f t="shared" si="172"/>
        <v>17</v>
      </c>
      <c r="L234" s="128">
        <f t="shared" si="173"/>
        <v>0.26153846153846155</v>
      </c>
      <c r="M234" s="129" t="s">
        <v>599</v>
      </c>
      <c r="N234" s="130">
        <v>42578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41</v>
      </c>
      <c r="B235" s="105">
        <v>42291</v>
      </c>
      <c r="C235" s="105"/>
      <c r="D235" s="106" t="s">
        <v>684</v>
      </c>
      <c r="E235" s="107" t="s">
        <v>623</v>
      </c>
      <c r="F235" s="108">
        <v>144</v>
      </c>
      <c r="G235" s="107"/>
      <c r="H235" s="107">
        <v>182.5</v>
      </c>
      <c r="I235" s="125">
        <v>181</v>
      </c>
      <c r="J235" s="126" t="s">
        <v>682</v>
      </c>
      <c r="K235" s="127">
        <f t="shared" si="172"/>
        <v>38.5</v>
      </c>
      <c r="L235" s="128">
        <f t="shared" si="173"/>
        <v>0.2673611111111111</v>
      </c>
      <c r="M235" s="129" t="s">
        <v>599</v>
      </c>
      <c r="N235" s="130">
        <v>42817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42</v>
      </c>
      <c r="B236" s="105">
        <v>42291</v>
      </c>
      <c r="C236" s="105"/>
      <c r="D236" s="106" t="s">
        <v>685</v>
      </c>
      <c r="E236" s="107" t="s">
        <v>623</v>
      </c>
      <c r="F236" s="108">
        <v>264</v>
      </c>
      <c r="G236" s="107"/>
      <c r="H236" s="107">
        <v>311</v>
      </c>
      <c r="I236" s="125">
        <v>311</v>
      </c>
      <c r="J236" s="126" t="s">
        <v>682</v>
      </c>
      <c r="K236" s="127">
        <f t="shared" si="172"/>
        <v>47</v>
      </c>
      <c r="L236" s="128">
        <f t="shared" si="173"/>
        <v>0.17803030303030304</v>
      </c>
      <c r="M236" s="129" t="s">
        <v>599</v>
      </c>
      <c r="N236" s="130">
        <v>42604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43</v>
      </c>
      <c r="B237" s="105">
        <v>42318</v>
      </c>
      <c r="C237" s="105"/>
      <c r="D237" s="106" t="s">
        <v>686</v>
      </c>
      <c r="E237" s="107" t="s">
        <v>600</v>
      </c>
      <c r="F237" s="108">
        <v>549.5</v>
      </c>
      <c r="G237" s="107"/>
      <c r="H237" s="107">
        <v>630</v>
      </c>
      <c r="I237" s="125">
        <v>630</v>
      </c>
      <c r="J237" s="126" t="s">
        <v>682</v>
      </c>
      <c r="K237" s="127">
        <f t="shared" si="172"/>
        <v>80.5</v>
      </c>
      <c r="L237" s="128">
        <f t="shared" si="173"/>
        <v>0.1464968152866242</v>
      </c>
      <c r="M237" s="129" t="s">
        <v>599</v>
      </c>
      <c r="N237" s="130">
        <v>42419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44</v>
      </c>
      <c r="B238" s="105">
        <v>42342</v>
      </c>
      <c r="C238" s="105"/>
      <c r="D238" s="106" t="s">
        <v>687</v>
      </c>
      <c r="E238" s="107" t="s">
        <v>623</v>
      </c>
      <c r="F238" s="108">
        <v>1027.5</v>
      </c>
      <c r="G238" s="107"/>
      <c r="H238" s="107">
        <v>1315</v>
      </c>
      <c r="I238" s="125">
        <v>1250</v>
      </c>
      <c r="J238" s="126" t="s">
        <v>682</v>
      </c>
      <c r="K238" s="127">
        <f t="shared" si="172"/>
        <v>287.5</v>
      </c>
      <c r="L238" s="128">
        <f t="shared" si="173"/>
        <v>0.27980535279805352</v>
      </c>
      <c r="M238" s="129" t="s">
        <v>599</v>
      </c>
      <c r="N238" s="130">
        <v>43244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45</v>
      </c>
      <c r="B239" s="105">
        <v>42367</v>
      </c>
      <c r="C239" s="105"/>
      <c r="D239" s="106" t="s">
        <v>688</v>
      </c>
      <c r="E239" s="107" t="s">
        <v>623</v>
      </c>
      <c r="F239" s="108">
        <v>465</v>
      </c>
      <c r="G239" s="107"/>
      <c r="H239" s="107">
        <v>540</v>
      </c>
      <c r="I239" s="125">
        <v>540</v>
      </c>
      <c r="J239" s="126" t="s">
        <v>682</v>
      </c>
      <c r="K239" s="127">
        <f t="shared" si="172"/>
        <v>75</v>
      </c>
      <c r="L239" s="128">
        <f t="shared" si="173"/>
        <v>0.16129032258064516</v>
      </c>
      <c r="M239" s="129" t="s">
        <v>599</v>
      </c>
      <c r="N239" s="130">
        <v>42530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46</v>
      </c>
      <c r="B240" s="105">
        <v>42380</v>
      </c>
      <c r="C240" s="105"/>
      <c r="D240" s="106" t="s">
        <v>390</v>
      </c>
      <c r="E240" s="107" t="s">
        <v>600</v>
      </c>
      <c r="F240" s="108">
        <v>81</v>
      </c>
      <c r="G240" s="107"/>
      <c r="H240" s="107">
        <v>110</v>
      </c>
      <c r="I240" s="125">
        <v>110</v>
      </c>
      <c r="J240" s="126" t="s">
        <v>682</v>
      </c>
      <c r="K240" s="127">
        <f t="shared" si="172"/>
        <v>29</v>
      </c>
      <c r="L240" s="128">
        <f t="shared" si="173"/>
        <v>0.35802469135802467</v>
      </c>
      <c r="M240" s="129" t="s">
        <v>599</v>
      </c>
      <c r="N240" s="130">
        <v>42745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47</v>
      </c>
      <c r="B241" s="105">
        <v>42382</v>
      </c>
      <c r="C241" s="105"/>
      <c r="D241" s="106" t="s">
        <v>689</v>
      </c>
      <c r="E241" s="107" t="s">
        <v>600</v>
      </c>
      <c r="F241" s="108">
        <v>417.5</v>
      </c>
      <c r="G241" s="107"/>
      <c r="H241" s="107">
        <v>547</v>
      </c>
      <c r="I241" s="125">
        <v>535</v>
      </c>
      <c r="J241" s="126" t="s">
        <v>682</v>
      </c>
      <c r="K241" s="127">
        <f t="shared" si="172"/>
        <v>129.5</v>
      </c>
      <c r="L241" s="128">
        <f t="shared" si="173"/>
        <v>0.31017964071856285</v>
      </c>
      <c r="M241" s="129" t="s">
        <v>599</v>
      </c>
      <c r="N241" s="130">
        <v>42578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48</v>
      </c>
      <c r="B242" s="105">
        <v>42408</v>
      </c>
      <c r="C242" s="105"/>
      <c r="D242" s="106" t="s">
        <v>690</v>
      </c>
      <c r="E242" s="107" t="s">
        <v>623</v>
      </c>
      <c r="F242" s="108">
        <v>650</v>
      </c>
      <c r="G242" s="107"/>
      <c r="H242" s="107">
        <v>800</v>
      </c>
      <c r="I242" s="125">
        <v>800</v>
      </c>
      <c r="J242" s="126" t="s">
        <v>682</v>
      </c>
      <c r="K242" s="127">
        <f t="shared" si="172"/>
        <v>150</v>
      </c>
      <c r="L242" s="128">
        <f t="shared" si="173"/>
        <v>0.23076923076923078</v>
      </c>
      <c r="M242" s="129" t="s">
        <v>599</v>
      </c>
      <c r="N242" s="130">
        <v>43154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49</v>
      </c>
      <c r="B243" s="105">
        <v>42433</v>
      </c>
      <c r="C243" s="105"/>
      <c r="D243" s="106" t="s">
        <v>197</v>
      </c>
      <c r="E243" s="107" t="s">
        <v>623</v>
      </c>
      <c r="F243" s="108">
        <v>437.5</v>
      </c>
      <c r="G243" s="107"/>
      <c r="H243" s="107">
        <v>504.5</v>
      </c>
      <c r="I243" s="125">
        <v>522</v>
      </c>
      <c r="J243" s="126" t="s">
        <v>691</v>
      </c>
      <c r="K243" s="127">
        <f t="shared" si="172"/>
        <v>67</v>
      </c>
      <c r="L243" s="128">
        <f t="shared" si="173"/>
        <v>0.15314285714285714</v>
      </c>
      <c r="M243" s="129" t="s">
        <v>599</v>
      </c>
      <c r="N243" s="130">
        <v>42480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50</v>
      </c>
      <c r="B244" s="105">
        <v>42438</v>
      </c>
      <c r="C244" s="105"/>
      <c r="D244" s="106" t="s">
        <v>692</v>
      </c>
      <c r="E244" s="107" t="s">
        <v>623</v>
      </c>
      <c r="F244" s="108">
        <v>189.5</v>
      </c>
      <c r="G244" s="107"/>
      <c r="H244" s="107">
        <v>218</v>
      </c>
      <c r="I244" s="125">
        <v>218</v>
      </c>
      <c r="J244" s="126" t="s">
        <v>682</v>
      </c>
      <c r="K244" s="127">
        <f t="shared" si="172"/>
        <v>28.5</v>
      </c>
      <c r="L244" s="128">
        <f t="shared" si="173"/>
        <v>0.15039577836411611</v>
      </c>
      <c r="M244" s="129" t="s">
        <v>599</v>
      </c>
      <c r="N244" s="130">
        <v>43034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3">
        <v>51</v>
      </c>
      <c r="B245" s="114">
        <v>42471</v>
      </c>
      <c r="C245" s="114"/>
      <c r="D245" s="115" t="s">
        <v>693</v>
      </c>
      <c r="E245" s="116" t="s">
        <v>623</v>
      </c>
      <c r="F245" s="117">
        <v>36.5</v>
      </c>
      <c r="G245" s="118"/>
      <c r="H245" s="118">
        <v>15.85</v>
      </c>
      <c r="I245" s="118">
        <v>60</v>
      </c>
      <c r="J245" s="137" t="s">
        <v>694</v>
      </c>
      <c r="K245" s="133">
        <f t="shared" si="172"/>
        <v>-20.65</v>
      </c>
      <c r="L245" s="167">
        <f t="shared" si="173"/>
        <v>-0.5657534246575342</v>
      </c>
      <c r="M245" s="135" t="s">
        <v>663</v>
      </c>
      <c r="N245" s="168">
        <v>43627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52</v>
      </c>
      <c r="B246" s="105">
        <v>42472</v>
      </c>
      <c r="C246" s="105"/>
      <c r="D246" s="106" t="s">
        <v>695</v>
      </c>
      <c r="E246" s="107" t="s">
        <v>623</v>
      </c>
      <c r="F246" s="108">
        <v>93</v>
      </c>
      <c r="G246" s="107"/>
      <c r="H246" s="107">
        <v>149</v>
      </c>
      <c r="I246" s="125">
        <v>140</v>
      </c>
      <c r="J246" s="140" t="s">
        <v>696</v>
      </c>
      <c r="K246" s="127">
        <f t="shared" si="172"/>
        <v>56</v>
      </c>
      <c r="L246" s="128">
        <f t="shared" si="173"/>
        <v>0.60215053763440862</v>
      </c>
      <c r="M246" s="129" t="s">
        <v>599</v>
      </c>
      <c r="N246" s="130">
        <v>42740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53</v>
      </c>
      <c r="B247" s="105">
        <v>42472</v>
      </c>
      <c r="C247" s="105"/>
      <c r="D247" s="106" t="s">
        <v>697</v>
      </c>
      <c r="E247" s="107" t="s">
        <v>623</v>
      </c>
      <c r="F247" s="108">
        <v>130</v>
      </c>
      <c r="G247" s="107"/>
      <c r="H247" s="107">
        <v>150</v>
      </c>
      <c r="I247" s="125" t="s">
        <v>698</v>
      </c>
      <c r="J247" s="126" t="s">
        <v>682</v>
      </c>
      <c r="K247" s="127">
        <f t="shared" si="172"/>
        <v>20</v>
      </c>
      <c r="L247" s="128">
        <f t="shared" si="173"/>
        <v>0.15384615384615385</v>
      </c>
      <c r="M247" s="129" t="s">
        <v>599</v>
      </c>
      <c r="N247" s="130">
        <v>42564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54</v>
      </c>
      <c r="B248" s="105">
        <v>42473</v>
      </c>
      <c r="C248" s="105"/>
      <c r="D248" s="106" t="s">
        <v>354</v>
      </c>
      <c r="E248" s="107" t="s">
        <v>623</v>
      </c>
      <c r="F248" s="108">
        <v>196</v>
      </c>
      <c r="G248" s="107"/>
      <c r="H248" s="107">
        <v>299</v>
      </c>
      <c r="I248" s="125">
        <v>299</v>
      </c>
      <c r="J248" s="126" t="s">
        <v>682</v>
      </c>
      <c r="K248" s="127">
        <v>103</v>
      </c>
      <c r="L248" s="128">
        <v>0.52551020408163296</v>
      </c>
      <c r="M248" s="129" t="s">
        <v>599</v>
      </c>
      <c r="N248" s="130">
        <v>42620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55</v>
      </c>
      <c r="B249" s="105">
        <v>42473</v>
      </c>
      <c r="C249" s="105"/>
      <c r="D249" s="106" t="s">
        <v>756</v>
      </c>
      <c r="E249" s="107" t="s">
        <v>623</v>
      </c>
      <c r="F249" s="108">
        <v>88</v>
      </c>
      <c r="G249" s="107"/>
      <c r="H249" s="107">
        <v>103</v>
      </c>
      <c r="I249" s="125">
        <v>103</v>
      </c>
      <c r="J249" s="126" t="s">
        <v>682</v>
      </c>
      <c r="K249" s="127">
        <v>15</v>
      </c>
      <c r="L249" s="128">
        <v>0.170454545454545</v>
      </c>
      <c r="M249" s="129" t="s">
        <v>599</v>
      </c>
      <c r="N249" s="130">
        <v>42530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56</v>
      </c>
      <c r="B250" s="105">
        <v>42492</v>
      </c>
      <c r="C250" s="105"/>
      <c r="D250" s="106" t="s">
        <v>699</v>
      </c>
      <c r="E250" s="107" t="s">
        <v>623</v>
      </c>
      <c r="F250" s="108">
        <v>127.5</v>
      </c>
      <c r="G250" s="107"/>
      <c r="H250" s="107">
        <v>148</v>
      </c>
      <c r="I250" s="125" t="s">
        <v>700</v>
      </c>
      <c r="J250" s="126" t="s">
        <v>682</v>
      </c>
      <c r="K250" s="127">
        <f>H250-F250</f>
        <v>20.5</v>
      </c>
      <c r="L250" s="128">
        <f>K250/F250</f>
        <v>0.16078431372549021</v>
      </c>
      <c r="M250" s="129" t="s">
        <v>599</v>
      </c>
      <c r="N250" s="130">
        <v>42564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57</v>
      </c>
      <c r="B251" s="105">
        <v>42493</v>
      </c>
      <c r="C251" s="105"/>
      <c r="D251" s="106" t="s">
        <v>701</v>
      </c>
      <c r="E251" s="107" t="s">
        <v>623</v>
      </c>
      <c r="F251" s="108">
        <v>675</v>
      </c>
      <c r="G251" s="107"/>
      <c r="H251" s="107">
        <v>815</v>
      </c>
      <c r="I251" s="125" t="s">
        <v>702</v>
      </c>
      <c r="J251" s="126" t="s">
        <v>682</v>
      </c>
      <c r="K251" s="127">
        <f>H251-F251</f>
        <v>140</v>
      </c>
      <c r="L251" s="128">
        <f>K251/F251</f>
        <v>0.2074074074074074</v>
      </c>
      <c r="M251" s="129" t="s">
        <v>599</v>
      </c>
      <c r="N251" s="130">
        <v>43154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58</v>
      </c>
      <c r="B252" s="109">
        <v>42522</v>
      </c>
      <c r="C252" s="109"/>
      <c r="D252" s="110" t="s">
        <v>757</v>
      </c>
      <c r="E252" s="111" t="s">
        <v>623</v>
      </c>
      <c r="F252" s="112">
        <v>500</v>
      </c>
      <c r="G252" s="112"/>
      <c r="H252" s="113">
        <v>232.5</v>
      </c>
      <c r="I252" s="131" t="s">
        <v>758</v>
      </c>
      <c r="J252" s="132" t="s">
        <v>759</v>
      </c>
      <c r="K252" s="133">
        <f>H252-F252</f>
        <v>-267.5</v>
      </c>
      <c r="L252" s="134">
        <f>K252/F252</f>
        <v>-0.53500000000000003</v>
      </c>
      <c r="M252" s="135" t="s">
        <v>663</v>
      </c>
      <c r="N252" s="136">
        <v>43735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59</v>
      </c>
      <c r="B253" s="105">
        <v>42527</v>
      </c>
      <c r="C253" s="105"/>
      <c r="D253" s="106" t="s">
        <v>703</v>
      </c>
      <c r="E253" s="107" t="s">
        <v>623</v>
      </c>
      <c r="F253" s="108">
        <v>110</v>
      </c>
      <c r="G253" s="107"/>
      <c r="H253" s="107">
        <v>126.5</v>
      </c>
      <c r="I253" s="125">
        <v>125</v>
      </c>
      <c r="J253" s="126" t="s">
        <v>632</v>
      </c>
      <c r="K253" s="127">
        <f>H253-F253</f>
        <v>16.5</v>
      </c>
      <c r="L253" s="128">
        <f>K253/F253</f>
        <v>0.15</v>
      </c>
      <c r="M253" s="129" t="s">
        <v>599</v>
      </c>
      <c r="N253" s="130">
        <v>42552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60</v>
      </c>
      <c r="B254" s="105">
        <v>42538</v>
      </c>
      <c r="C254" s="105"/>
      <c r="D254" s="106" t="s">
        <v>704</v>
      </c>
      <c r="E254" s="107" t="s">
        <v>623</v>
      </c>
      <c r="F254" s="108">
        <v>44</v>
      </c>
      <c r="G254" s="107"/>
      <c r="H254" s="107">
        <v>69.5</v>
      </c>
      <c r="I254" s="125">
        <v>69.5</v>
      </c>
      <c r="J254" s="126" t="s">
        <v>705</v>
      </c>
      <c r="K254" s="127">
        <f>H254-F254</f>
        <v>25.5</v>
      </c>
      <c r="L254" s="128">
        <f>K254/F254</f>
        <v>0.57954545454545459</v>
      </c>
      <c r="M254" s="129" t="s">
        <v>599</v>
      </c>
      <c r="N254" s="130">
        <v>42977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61</v>
      </c>
      <c r="B255" s="105">
        <v>42549</v>
      </c>
      <c r="C255" s="105"/>
      <c r="D255" s="147" t="s">
        <v>760</v>
      </c>
      <c r="E255" s="107" t="s">
        <v>623</v>
      </c>
      <c r="F255" s="108">
        <v>262.5</v>
      </c>
      <c r="G255" s="107"/>
      <c r="H255" s="107">
        <v>340</v>
      </c>
      <c r="I255" s="125">
        <v>333</v>
      </c>
      <c r="J255" s="126" t="s">
        <v>761</v>
      </c>
      <c r="K255" s="127">
        <v>77.5</v>
      </c>
      <c r="L255" s="128">
        <v>0.29523809523809502</v>
      </c>
      <c r="M255" s="129" t="s">
        <v>599</v>
      </c>
      <c r="N255" s="130">
        <v>43017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62</v>
      </c>
      <c r="B256" s="105">
        <v>42549</v>
      </c>
      <c r="C256" s="105"/>
      <c r="D256" s="147" t="s">
        <v>762</v>
      </c>
      <c r="E256" s="107" t="s">
        <v>623</v>
      </c>
      <c r="F256" s="108">
        <v>840</v>
      </c>
      <c r="G256" s="107"/>
      <c r="H256" s="107">
        <v>1230</v>
      </c>
      <c r="I256" s="125">
        <v>1230</v>
      </c>
      <c r="J256" s="126" t="s">
        <v>682</v>
      </c>
      <c r="K256" s="127">
        <v>390</v>
      </c>
      <c r="L256" s="128">
        <v>0.46428571428571402</v>
      </c>
      <c r="M256" s="129" t="s">
        <v>599</v>
      </c>
      <c r="N256" s="130">
        <v>42649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4">
        <v>63</v>
      </c>
      <c r="B257" s="142">
        <v>42556</v>
      </c>
      <c r="C257" s="142"/>
      <c r="D257" s="143" t="s">
        <v>706</v>
      </c>
      <c r="E257" s="144" t="s">
        <v>623</v>
      </c>
      <c r="F257" s="145">
        <v>395</v>
      </c>
      <c r="G257" s="146"/>
      <c r="H257" s="146">
        <f>(468.5+342.5)/2</f>
        <v>405.5</v>
      </c>
      <c r="I257" s="146">
        <v>510</v>
      </c>
      <c r="J257" s="169" t="s">
        <v>707</v>
      </c>
      <c r="K257" s="170">
        <f t="shared" ref="K257:K263" si="174">H257-F257</f>
        <v>10.5</v>
      </c>
      <c r="L257" s="171">
        <f t="shared" ref="L257:L263" si="175">K257/F257</f>
        <v>2.6582278481012658E-2</v>
      </c>
      <c r="M257" s="172" t="s">
        <v>708</v>
      </c>
      <c r="N257" s="173">
        <v>43606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64</v>
      </c>
      <c r="B258" s="109">
        <v>42584</v>
      </c>
      <c r="C258" s="109"/>
      <c r="D258" s="110" t="s">
        <v>709</v>
      </c>
      <c r="E258" s="111" t="s">
        <v>600</v>
      </c>
      <c r="F258" s="112">
        <f>169.5-12.8</f>
        <v>156.69999999999999</v>
      </c>
      <c r="G258" s="112"/>
      <c r="H258" s="113">
        <v>77</v>
      </c>
      <c r="I258" s="131" t="s">
        <v>710</v>
      </c>
      <c r="J258" s="383" t="s">
        <v>3401</v>
      </c>
      <c r="K258" s="133">
        <f t="shared" si="174"/>
        <v>-79.699999999999989</v>
      </c>
      <c r="L258" s="134">
        <f t="shared" si="175"/>
        <v>-0.50861518825781749</v>
      </c>
      <c r="M258" s="135" t="s">
        <v>663</v>
      </c>
      <c r="N258" s="136">
        <v>43522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65</v>
      </c>
      <c r="B259" s="109">
        <v>42586</v>
      </c>
      <c r="C259" s="109"/>
      <c r="D259" s="110" t="s">
        <v>711</v>
      </c>
      <c r="E259" s="111" t="s">
        <v>623</v>
      </c>
      <c r="F259" s="112">
        <v>400</v>
      </c>
      <c r="G259" s="112"/>
      <c r="H259" s="113">
        <v>305</v>
      </c>
      <c r="I259" s="131">
        <v>475</v>
      </c>
      <c r="J259" s="132" t="s">
        <v>712</v>
      </c>
      <c r="K259" s="133">
        <f t="shared" si="174"/>
        <v>-95</v>
      </c>
      <c r="L259" s="134">
        <f t="shared" si="175"/>
        <v>-0.23749999999999999</v>
      </c>
      <c r="M259" s="135" t="s">
        <v>663</v>
      </c>
      <c r="N259" s="136">
        <v>43606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66</v>
      </c>
      <c r="B260" s="105">
        <v>42593</v>
      </c>
      <c r="C260" s="105"/>
      <c r="D260" s="106" t="s">
        <v>713</v>
      </c>
      <c r="E260" s="107" t="s">
        <v>623</v>
      </c>
      <c r="F260" s="108">
        <v>86.5</v>
      </c>
      <c r="G260" s="107"/>
      <c r="H260" s="107">
        <v>130</v>
      </c>
      <c r="I260" s="125">
        <v>130</v>
      </c>
      <c r="J260" s="140" t="s">
        <v>714</v>
      </c>
      <c r="K260" s="127">
        <f t="shared" si="174"/>
        <v>43.5</v>
      </c>
      <c r="L260" s="128">
        <f t="shared" si="175"/>
        <v>0.50289017341040465</v>
      </c>
      <c r="M260" s="129" t="s">
        <v>599</v>
      </c>
      <c r="N260" s="130">
        <v>43091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67</v>
      </c>
      <c r="B261" s="109">
        <v>42600</v>
      </c>
      <c r="C261" s="109"/>
      <c r="D261" s="110" t="s">
        <v>381</v>
      </c>
      <c r="E261" s="111" t="s">
        <v>623</v>
      </c>
      <c r="F261" s="112">
        <v>133.5</v>
      </c>
      <c r="G261" s="112"/>
      <c r="H261" s="113">
        <v>126.5</v>
      </c>
      <c r="I261" s="131">
        <v>178</v>
      </c>
      <c r="J261" s="132" t="s">
        <v>715</v>
      </c>
      <c r="K261" s="133">
        <f t="shared" si="174"/>
        <v>-7</v>
      </c>
      <c r="L261" s="134">
        <f t="shared" si="175"/>
        <v>-5.2434456928838954E-2</v>
      </c>
      <c r="M261" s="135" t="s">
        <v>663</v>
      </c>
      <c r="N261" s="136">
        <v>42615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68</v>
      </c>
      <c r="B262" s="105">
        <v>42613</v>
      </c>
      <c r="C262" s="105"/>
      <c r="D262" s="106" t="s">
        <v>716</v>
      </c>
      <c r="E262" s="107" t="s">
        <v>623</v>
      </c>
      <c r="F262" s="108">
        <v>560</v>
      </c>
      <c r="G262" s="107"/>
      <c r="H262" s="107">
        <v>725</v>
      </c>
      <c r="I262" s="125">
        <v>725</v>
      </c>
      <c r="J262" s="126" t="s">
        <v>625</v>
      </c>
      <c r="K262" s="127">
        <f t="shared" si="174"/>
        <v>165</v>
      </c>
      <c r="L262" s="128">
        <f t="shared" si="175"/>
        <v>0.29464285714285715</v>
      </c>
      <c r="M262" s="129" t="s">
        <v>599</v>
      </c>
      <c r="N262" s="130">
        <v>42456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69</v>
      </c>
      <c r="B263" s="105">
        <v>42614</v>
      </c>
      <c r="C263" s="105"/>
      <c r="D263" s="106" t="s">
        <v>717</v>
      </c>
      <c r="E263" s="107" t="s">
        <v>623</v>
      </c>
      <c r="F263" s="108">
        <v>160.5</v>
      </c>
      <c r="G263" s="107"/>
      <c r="H263" s="107">
        <v>210</v>
      </c>
      <c r="I263" s="125">
        <v>210</v>
      </c>
      <c r="J263" s="126" t="s">
        <v>625</v>
      </c>
      <c r="K263" s="127">
        <f t="shared" si="174"/>
        <v>49.5</v>
      </c>
      <c r="L263" s="128">
        <f t="shared" si="175"/>
        <v>0.30841121495327101</v>
      </c>
      <c r="M263" s="129" t="s">
        <v>599</v>
      </c>
      <c r="N263" s="130">
        <v>42871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70</v>
      </c>
      <c r="B264" s="105">
        <v>42646</v>
      </c>
      <c r="C264" s="105"/>
      <c r="D264" s="147" t="s">
        <v>405</v>
      </c>
      <c r="E264" s="107" t="s">
        <v>623</v>
      </c>
      <c r="F264" s="108">
        <v>430</v>
      </c>
      <c r="G264" s="107"/>
      <c r="H264" s="107">
        <v>596</v>
      </c>
      <c r="I264" s="125">
        <v>575</v>
      </c>
      <c r="J264" s="126" t="s">
        <v>763</v>
      </c>
      <c r="K264" s="127">
        <v>166</v>
      </c>
      <c r="L264" s="128">
        <v>0.38604651162790699</v>
      </c>
      <c r="M264" s="129" t="s">
        <v>599</v>
      </c>
      <c r="N264" s="130">
        <v>42769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71</v>
      </c>
      <c r="B265" s="105">
        <v>42657</v>
      </c>
      <c r="C265" s="105"/>
      <c r="D265" s="106" t="s">
        <v>718</v>
      </c>
      <c r="E265" s="107" t="s">
        <v>623</v>
      </c>
      <c r="F265" s="108">
        <v>280</v>
      </c>
      <c r="G265" s="107"/>
      <c r="H265" s="107">
        <v>345</v>
      </c>
      <c r="I265" s="125">
        <v>345</v>
      </c>
      <c r="J265" s="126" t="s">
        <v>625</v>
      </c>
      <c r="K265" s="127">
        <f t="shared" ref="K265:K270" si="176">H265-F265</f>
        <v>65</v>
      </c>
      <c r="L265" s="128">
        <f>K265/F265</f>
        <v>0.23214285714285715</v>
      </c>
      <c r="M265" s="129" t="s">
        <v>599</v>
      </c>
      <c r="N265" s="130">
        <v>42814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72</v>
      </c>
      <c r="B266" s="105">
        <v>42657</v>
      </c>
      <c r="C266" s="105"/>
      <c r="D266" s="106" t="s">
        <v>719</v>
      </c>
      <c r="E266" s="107" t="s">
        <v>623</v>
      </c>
      <c r="F266" s="108">
        <v>245</v>
      </c>
      <c r="G266" s="107"/>
      <c r="H266" s="107">
        <v>325.5</v>
      </c>
      <c r="I266" s="125">
        <v>330</v>
      </c>
      <c r="J266" s="126" t="s">
        <v>720</v>
      </c>
      <c r="K266" s="127">
        <f t="shared" si="176"/>
        <v>80.5</v>
      </c>
      <c r="L266" s="128">
        <f>K266/F266</f>
        <v>0.32857142857142857</v>
      </c>
      <c r="M266" s="129" t="s">
        <v>599</v>
      </c>
      <c r="N266" s="130">
        <v>42769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73</v>
      </c>
      <c r="B267" s="105">
        <v>42660</v>
      </c>
      <c r="C267" s="105"/>
      <c r="D267" s="106" t="s">
        <v>349</v>
      </c>
      <c r="E267" s="107" t="s">
        <v>623</v>
      </c>
      <c r="F267" s="108">
        <v>125</v>
      </c>
      <c r="G267" s="107"/>
      <c r="H267" s="107">
        <v>160</v>
      </c>
      <c r="I267" s="125">
        <v>160</v>
      </c>
      <c r="J267" s="126" t="s">
        <v>682</v>
      </c>
      <c r="K267" s="127">
        <f t="shared" si="176"/>
        <v>35</v>
      </c>
      <c r="L267" s="128">
        <v>0.28000000000000003</v>
      </c>
      <c r="M267" s="129" t="s">
        <v>599</v>
      </c>
      <c r="N267" s="130">
        <v>42803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74</v>
      </c>
      <c r="B268" s="105">
        <v>42660</v>
      </c>
      <c r="C268" s="105"/>
      <c r="D268" s="106" t="s">
        <v>483</v>
      </c>
      <c r="E268" s="107" t="s">
        <v>623</v>
      </c>
      <c r="F268" s="108">
        <v>114</v>
      </c>
      <c r="G268" s="107"/>
      <c r="H268" s="107">
        <v>145</v>
      </c>
      <c r="I268" s="125">
        <v>145</v>
      </c>
      <c r="J268" s="126" t="s">
        <v>682</v>
      </c>
      <c r="K268" s="127">
        <f t="shared" si="176"/>
        <v>31</v>
      </c>
      <c r="L268" s="128">
        <f>K268/F268</f>
        <v>0.27192982456140352</v>
      </c>
      <c r="M268" s="129" t="s">
        <v>599</v>
      </c>
      <c r="N268" s="130">
        <v>42859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75</v>
      </c>
      <c r="B269" s="105">
        <v>42660</v>
      </c>
      <c r="C269" s="105"/>
      <c r="D269" s="106" t="s">
        <v>721</v>
      </c>
      <c r="E269" s="107" t="s">
        <v>623</v>
      </c>
      <c r="F269" s="108">
        <v>212</v>
      </c>
      <c r="G269" s="107"/>
      <c r="H269" s="107">
        <v>280</v>
      </c>
      <c r="I269" s="125">
        <v>276</v>
      </c>
      <c r="J269" s="126" t="s">
        <v>722</v>
      </c>
      <c r="K269" s="127">
        <f t="shared" si="176"/>
        <v>68</v>
      </c>
      <c r="L269" s="128">
        <f>K269/F269</f>
        <v>0.32075471698113206</v>
      </c>
      <c r="M269" s="129" t="s">
        <v>599</v>
      </c>
      <c r="N269" s="130">
        <v>42858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76</v>
      </c>
      <c r="B270" s="105">
        <v>42678</v>
      </c>
      <c r="C270" s="105"/>
      <c r="D270" s="106" t="s">
        <v>151</v>
      </c>
      <c r="E270" s="107" t="s">
        <v>623</v>
      </c>
      <c r="F270" s="108">
        <v>155</v>
      </c>
      <c r="G270" s="107"/>
      <c r="H270" s="107">
        <v>210</v>
      </c>
      <c r="I270" s="125">
        <v>210</v>
      </c>
      <c r="J270" s="126" t="s">
        <v>723</v>
      </c>
      <c r="K270" s="127">
        <f t="shared" si="176"/>
        <v>55</v>
      </c>
      <c r="L270" s="128">
        <f>K270/F270</f>
        <v>0.35483870967741937</v>
      </c>
      <c r="M270" s="129" t="s">
        <v>599</v>
      </c>
      <c r="N270" s="130">
        <v>42944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77</v>
      </c>
      <c r="B271" s="109">
        <v>42710</v>
      </c>
      <c r="C271" s="109"/>
      <c r="D271" s="110" t="s">
        <v>764</v>
      </c>
      <c r="E271" s="111" t="s">
        <v>623</v>
      </c>
      <c r="F271" s="112">
        <v>150.5</v>
      </c>
      <c r="G271" s="112"/>
      <c r="H271" s="113">
        <v>72.5</v>
      </c>
      <c r="I271" s="131">
        <v>174</v>
      </c>
      <c r="J271" s="132" t="s">
        <v>765</v>
      </c>
      <c r="K271" s="133">
        <v>-78</v>
      </c>
      <c r="L271" s="134">
        <v>-0.51827242524916906</v>
      </c>
      <c r="M271" s="135" t="s">
        <v>663</v>
      </c>
      <c r="N271" s="136">
        <v>43333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78</v>
      </c>
      <c r="B272" s="105">
        <v>42712</v>
      </c>
      <c r="C272" s="105"/>
      <c r="D272" s="106" t="s">
        <v>125</v>
      </c>
      <c r="E272" s="107" t="s">
        <v>623</v>
      </c>
      <c r="F272" s="108">
        <v>380</v>
      </c>
      <c r="G272" s="107"/>
      <c r="H272" s="107">
        <v>478</v>
      </c>
      <c r="I272" s="125">
        <v>468</v>
      </c>
      <c r="J272" s="126" t="s">
        <v>682</v>
      </c>
      <c r="K272" s="127">
        <f>H272-F272</f>
        <v>98</v>
      </c>
      <c r="L272" s="128">
        <f>K272/F272</f>
        <v>0.25789473684210529</v>
      </c>
      <c r="M272" s="129" t="s">
        <v>599</v>
      </c>
      <c r="N272" s="130">
        <v>43025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79</v>
      </c>
      <c r="B273" s="105">
        <v>42734</v>
      </c>
      <c r="C273" s="105"/>
      <c r="D273" s="106" t="s">
        <v>248</v>
      </c>
      <c r="E273" s="107" t="s">
        <v>623</v>
      </c>
      <c r="F273" s="108">
        <v>305</v>
      </c>
      <c r="G273" s="107"/>
      <c r="H273" s="107">
        <v>375</v>
      </c>
      <c r="I273" s="125">
        <v>375</v>
      </c>
      <c r="J273" s="126" t="s">
        <v>682</v>
      </c>
      <c r="K273" s="127">
        <f>H273-F273</f>
        <v>70</v>
      </c>
      <c r="L273" s="128">
        <f>K273/F273</f>
        <v>0.22950819672131148</v>
      </c>
      <c r="M273" s="129" t="s">
        <v>599</v>
      </c>
      <c r="N273" s="130">
        <v>42768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80</v>
      </c>
      <c r="B274" s="105">
        <v>42739</v>
      </c>
      <c r="C274" s="105"/>
      <c r="D274" s="106" t="s">
        <v>351</v>
      </c>
      <c r="E274" s="107" t="s">
        <v>623</v>
      </c>
      <c r="F274" s="108">
        <v>99.5</v>
      </c>
      <c r="G274" s="107"/>
      <c r="H274" s="107">
        <v>158</v>
      </c>
      <c r="I274" s="125">
        <v>158</v>
      </c>
      <c r="J274" s="126" t="s">
        <v>682</v>
      </c>
      <c r="K274" s="127">
        <f>H274-F274</f>
        <v>58.5</v>
      </c>
      <c r="L274" s="128">
        <f>K274/F274</f>
        <v>0.5879396984924623</v>
      </c>
      <c r="M274" s="129" t="s">
        <v>599</v>
      </c>
      <c r="N274" s="130">
        <v>42898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81</v>
      </c>
      <c r="B275" s="105">
        <v>42739</v>
      </c>
      <c r="C275" s="105"/>
      <c r="D275" s="106" t="s">
        <v>351</v>
      </c>
      <c r="E275" s="107" t="s">
        <v>623</v>
      </c>
      <c r="F275" s="108">
        <v>99.5</v>
      </c>
      <c r="G275" s="107"/>
      <c r="H275" s="107">
        <v>158</v>
      </c>
      <c r="I275" s="125">
        <v>158</v>
      </c>
      <c r="J275" s="126" t="s">
        <v>682</v>
      </c>
      <c r="K275" s="127">
        <v>58.5</v>
      </c>
      <c r="L275" s="128">
        <v>0.58793969849246197</v>
      </c>
      <c r="M275" s="129" t="s">
        <v>599</v>
      </c>
      <c r="N275" s="130">
        <v>42898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82</v>
      </c>
      <c r="B276" s="105">
        <v>42786</v>
      </c>
      <c r="C276" s="105"/>
      <c r="D276" s="106" t="s">
        <v>169</v>
      </c>
      <c r="E276" s="107" t="s">
        <v>623</v>
      </c>
      <c r="F276" s="108">
        <v>140.5</v>
      </c>
      <c r="G276" s="107"/>
      <c r="H276" s="107">
        <v>220</v>
      </c>
      <c r="I276" s="125">
        <v>220</v>
      </c>
      <c r="J276" s="126" t="s">
        <v>682</v>
      </c>
      <c r="K276" s="127">
        <f>H276-F276</f>
        <v>79.5</v>
      </c>
      <c r="L276" s="128">
        <f>K276/F276</f>
        <v>0.5658362989323843</v>
      </c>
      <c r="M276" s="129" t="s">
        <v>599</v>
      </c>
      <c r="N276" s="130">
        <v>42864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83</v>
      </c>
      <c r="B277" s="105">
        <v>42786</v>
      </c>
      <c r="C277" s="105"/>
      <c r="D277" s="106" t="s">
        <v>766</v>
      </c>
      <c r="E277" s="107" t="s">
        <v>623</v>
      </c>
      <c r="F277" s="108">
        <v>202.5</v>
      </c>
      <c r="G277" s="107"/>
      <c r="H277" s="107">
        <v>234</v>
      </c>
      <c r="I277" s="125">
        <v>234</v>
      </c>
      <c r="J277" s="126" t="s">
        <v>682</v>
      </c>
      <c r="K277" s="127">
        <v>31.5</v>
      </c>
      <c r="L277" s="128">
        <v>0.155555555555556</v>
      </c>
      <c r="M277" s="129" t="s">
        <v>599</v>
      </c>
      <c r="N277" s="130">
        <v>42836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84</v>
      </c>
      <c r="B278" s="105">
        <v>42818</v>
      </c>
      <c r="C278" s="105"/>
      <c r="D278" s="106" t="s">
        <v>557</v>
      </c>
      <c r="E278" s="107" t="s">
        <v>623</v>
      </c>
      <c r="F278" s="108">
        <v>300.5</v>
      </c>
      <c r="G278" s="107"/>
      <c r="H278" s="107">
        <v>417.5</v>
      </c>
      <c r="I278" s="125">
        <v>420</v>
      </c>
      <c r="J278" s="126" t="s">
        <v>724</v>
      </c>
      <c r="K278" s="127">
        <f>H278-F278</f>
        <v>117</v>
      </c>
      <c r="L278" s="128">
        <f>K278/F278</f>
        <v>0.38935108153078202</v>
      </c>
      <c r="M278" s="129" t="s">
        <v>599</v>
      </c>
      <c r="N278" s="130">
        <v>43070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85</v>
      </c>
      <c r="B279" s="105">
        <v>42818</v>
      </c>
      <c r="C279" s="105"/>
      <c r="D279" s="106" t="s">
        <v>762</v>
      </c>
      <c r="E279" s="107" t="s">
        <v>623</v>
      </c>
      <c r="F279" s="108">
        <v>850</v>
      </c>
      <c r="G279" s="107"/>
      <c r="H279" s="107">
        <v>1042.5</v>
      </c>
      <c r="I279" s="125">
        <v>1023</v>
      </c>
      <c r="J279" s="126" t="s">
        <v>767</v>
      </c>
      <c r="K279" s="127">
        <v>192.5</v>
      </c>
      <c r="L279" s="128">
        <v>0.22647058823529401</v>
      </c>
      <c r="M279" s="129" t="s">
        <v>599</v>
      </c>
      <c r="N279" s="130">
        <v>42830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86</v>
      </c>
      <c r="B280" s="105">
        <v>42830</v>
      </c>
      <c r="C280" s="105"/>
      <c r="D280" s="106" t="s">
        <v>501</v>
      </c>
      <c r="E280" s="107" t="s">
        <v>623</v>
      </c>
      <c r="F280" s="108">
        <v>785</v>
      </c>
      <c r="G280" s="107"/>
      <c r="H280" s="107">
        <v>930</v>
      </c>
      <c r="I280" s="125">
        <v>920</v>
      </c>
      <c r="J280" s="126" t="s">
        <v>725</v>
      </c>
      <c r="K280" s="127">
        <f>H280-F280</f>
        <v>145</v>
      </c>
      <c r="L280" s="128">
        <f>K280/F280</f>
        <v>0.18471337579617833</v>
      </c>
      <c r="M280" s="129" t="s">
        <v>599</v>
      </c>
      <c r="N280" s="130">
        <v>42976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87</v>
      </c>
      <c r="B281" s="109">
        <v>42831</v>
      </c>
      <c r="C281" s="109"/>
      <c r="D281" s="110" t="s">
        <v>768</v>
      </c>
      <c r="E281" s="111" t="s">
        <v>623</v>
      </c>
      <c r="F281" s="112">
        <v>40</v>
      </c>
      <c r="G281" s="112"/>
      <c r="H281" s="113">
        <v>13.1</v>
      </c>
      <c r="I281" s="131">
        <v>60</v>
      </c>
      <c r="J281" s="137" t="s">
        <v>769</v>
      </c>
      <c r="K281" s="133">
        <v>-26.9</v>
      </c>
      <c r="L281" s="134">
        <v>-0.67249999999999999</v>
      </c>
      <c r="M281" s="135" t="s">
        <v>663</v>
      </c>
      <c r="N281" s="136">
        <v>43138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88</v>
      </c>
      <c r="B282" s="105">
        <v>42837</v>
      </c>
      <c r="C282" s="105"/>
      <c r="D282" s="106" t="s">
        <v>88</v>
      </c>
      <c r="E282" s="107" t="s">
        <v>623</v>
      </c>
      <c r="F282" s="108">
        <v>289.5</v>
      </c>
      <c r="G282" s="107"/>
      <c r="H282" s="107">
        <v>354</v>
      </c>
      <c r="I282" s="125">
        <v>360</v>
      </c>
      <c r="J282" s="126" t="s">
        <v>726</v>
      </c>
      <c r="K282" s="127">
        <f t="shared" ref="K282:K290" si="177">H282-F282</f>
        <v>64.5</v>
      </c>
      <c r="L282" s="128">
        <f t="shared" ref="L282:L290" si="178">K282/F282</f>
        <v>0.22279792746113988</v>
      </c>
      <c r="M282" s="129" t="s">
        <v>599</v>
      </c>
      <c r="N282" s="130">
        <v>43040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89</v>
      </c>
      <c r="B283" s="105">
        <v>42845</v>
      </c>
      <c r="C283" s="105"/>
      <c r="D283" s="106" t="s">
        <v>438</v>
      </c>
      <c r="E283" s="107" t="s">
        <v>623</v>
      </c>
      <c r="F283" s="108">
        <v>700</v>
      </c>
      <c r="G283" s="107"/>
      <c r="H283" s="107">
        <v>840</v>
      </c>
      <c r="I283" s="125">
        <v>840</v>
      </c>
      <c r="J283" s="126" t="s">
        <v>727</v>
      </c>
      <c r="K283" s="127">
        <f t="shared" si="177"/>
        <v>140</v>
      </c>
      <c r="L283" s="128">
        <f t="shared" si="178"/>
        <v>0.2</v>
      </c>
      <c r="M283" s="129" t="s">
        <v>599</v>
      </c>
      <c r="N283" s="130">
        <v>42893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90</v>
      </c>
      <c r="B284" s="105">
        <v>42887</v>
      </c>
      <c r="C284" s="105"/>
      <c r="D284" s="147" t="s">
        <v>363</v>
      </c>
      <c r="E284" s="107" t="s">
        <v>623</v>
      </c>
      <c r="F284" s="108">
        <v>130</v>
      </c>
      <c r="G284" s="107"/>
      <c r="H284" s="107">
        <v>144.25</v>
      </c>
      <c r="I284" s="125">
        <v>170</v>
      </c>
      <c r="J284" s="126" t="s">
        <v>728</v>
      </c>
      <c r="K284" s="127">
        <f t="shared" si="177"/>
        <v>14.25</v>
      </c>
      <c r="L284" s="128">
        <f t="shared" si="178"/>
        <v>0.10961538461538461</v>
      </c>
      <c r="M284" s="129" t="s">
        <v>599</v>
      </c>
      <c r="N284" s="130">
        <v>43675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91</v>
      </c>
      <c r="B285" s="105">
        <v>42901</v>
      </c>
      <c r="C285" s="105"/>
      <c r="D285" s="147" t="s">
        <v>729</v>
      </c>
      <c r="E285" s="107" t="s">
        <v>623</v>
      </c>
      <c r="F285" s="108">
        <v>214.5</v>
      </c>
      <c r="G285" s="107"/>
      <c r="H285" s="107">
        <v>262</v>
      </c>
      <c r="I285" s="125">
        <v>262</v>
      </c>
      <c r="J285" s="126" t="s">
        <v>730</v>
      </c>
      <c r="K285" s="127">
        <f t="shared" si="177"/>
        <v>47.5</v>
      </c>
      <c r="L285" s="128">
        <f t="shared" si="178"/>
        <v>0.22144522144522144</v>
      </c>
      <c r="M285" s="129" t="s">
        <v>599</v>
      </c>
      <c r="N285" s="130">
        <v>42977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92</v>
      </c>
      <c r="B286" s="153">
        <v>42933</v>
      </c>
      <c r="C286" s="153"/>
      <c r="D286" s="154" t="s">
        <v>731</v>
      </c>
      <c r="E286" s="155" t="s">
        <v>623</v>
      </c>
      <c r="F286" s="156">
        <v>370</v>
      </c>
      <c r="G286" s="155"/>
      <c r="H286" s="155">
        <v>447.5</v>
      </c>
      <c r="I286" s="177">
        <v>450</v>
      </c>
      <c r="J286" s="230" t="s">
        <v>682</v>
      </c>
      <c r="K286" s="127">
        <f t="shared" si="177"/>
        <v>77.5</v>
      </c>
      <c r="L286" s="179">
        <f t="shared" si="178"/>
        <v>0.20945945945945946</v>
      </c>
      <c r="M286" s="180" t="s">
        <v>599</v>
      </c>
      <c r="N286" s="181">
        <v>43035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93</v>
      </c>
      <c r="B287" s="153">
        <v>42943</v>
      </c>
      <c r="C287" s="153"/>
      <c r="D287" s="154" t="s">
        <v>167</v>
      </c>
      <c r="E287" s="155" t="s">
        <v>623</v>
      </c>
      <c r="F287" s="156">
        <v>657.5</v>
      </c>
      <c r="G287" s="155"/>
      <c r="H287" s="155">
        <v>825</v>
      </c>
      <c r="I287" s="177">
        <v>820</v>
      </c>
      <c r="J287" s="230" t="s">
        <v>682</v>
      </c>
      <c r="K287" s="127">
        <f t="shared" si="177"/>
        <v>167.5</v>
      </c>
      <c r="L287" s="179">
        <f t="shared" si="178"/>
        <v>0.25475285171102663</v>
      </c>
      <c r="M287" s="180" t="s">
        <v>599</v>
      </c>
      <c r="N287" s="181">
        <v>43090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94</v>
      </c>
      <c r="B288" s="105">
        <v>42964</v>
      </c>
      <c r="C288" s="105"/>
      <c r="D288" s="106" t="s">
        <v>368</v>
      </c>
      <c r="E288" s="107" t="s">
        <v>623</v>
      </c>
      <c r="F288" s="108">
        <v>605</v>
      </c>
      <c r="G288" s="107"/>
      <c r="H288" s="107">
        <v>750</v>
      </c>
      <c r="I288" s="125">
        <v>750</v>
      </c>
      <c r="J288" s="126" t="s">
        <v>725</v>
      </c>
      <c r="K288" s="127">
        <f t="shared" si="177"/>
        <v>145</v>
      </c>
      <c r="L288" s="128">
        <f t="shared" si="178"/>
        <v>0.23966942148760331</v>
      </c>
      <c r="M288" s="129" t="s">
        <v>599</v>
      </c>
      <c r="N288" s="130">
        <v>43027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5">
        <v>95</v>
      </c>
      <c r="B289" s="148">
        <v>42979</v>
      </c>
      <c r="C289" s="148"/>
      <c r="D289" s="149" t="s">
        <v>509</v>
      </c>
      <c r="E289" s="150" t="s">
        <v>623</v>
      </c>
      <c r="F289" s="151">
        <v>255</v>
      </c>
      <c r="G289" s="152"/>
      <c r="H289" s="152">
        <v>217.25</v>
      </c>
      <c r="I289" s="152">
        <v>320</v>
      </c>
      <c r="J289" s="174" t="s">
        <v>732</v>
      </c>
      <c r="K289" s="133">
        <f t="shared" si="177"/>
        <v>-37.75</v>
      </c>
      <c r="L289" s="175">
        <f t="shared" si="178"/>
        <v>-0.14803921568627451</v>
      </c>
      <c r="M289" s="135" t="s">
        <v>663</v>
      </c>
      <c r="N289" s="176">
        <v>43661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96</v>
      </c>
      <c r="B290" s="105">
        <v>42997</v>
      </c>
      <c r="C290" s="105"/>
      <c r="D290" s="106" t="s">
        <v>733</v>
      </c>
      <c r="E290" s="107" t="s">
        <v>623</v>
      </c>
      <c r="F290" s="108">
        <v>215</v>
      </c>
      <c r="G290" s="107"/>
      <c r="H290" s="107">
        <v>258</v>
      </c>
      <c r="I290" s="125">
        <v>258</v>
      </c>
      <c r="J290" s="126" t="s">
        <v>682</v>
      </c>
      <c r="K290" s="127">
        <f t="shared" si="177"/>
        <v>43</v>
      </c>
      <c r="L290" s="128">
        <f t="shared" si="178"/>
        <v>0.2</v>
      </c>
      <c r="M290" s="129" t="s">
        <v>599</v>
      </c>
      <c r="N290" s="130">
        <v>43040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97</v>
      </c>
      <c r="B291" s="105">
        <v>42997</v>
      </c>
      <c r="C291" s="105"/>
      <c r="D291" s="106" t="s">
        <v>733</v>
      </c>
      <c r="E291" s="107" t="s">
        <v>623</v>
      </c>
      <c r="F291" s="108">
        <v>215</v>
      </c>
      <c r="G291" s="107"/>
      <c r="H291" s="107">
        <v>258</v>
      </c>
      <c r="I291" s="125">
        <v>258</v>
      </c>
      <c r="J291" s="230" t="s">
        <v>682</v>
      </c>
      <c r="K291" s="127">
        <v>43</v>
      </c>
      <c r="L291" s="128">
        <v>0.2</v>
      </c>
      <c r="M291" s="129" t="s">
        <v>599</v>
      </c>
      <c r="N291" s="130">
        <v>43040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98</v>
      </c>
      <c r="B292" s="206">
        <v>42998</v>
      </c>
      <c r="C292" s="206"/>
      <c r="D292" s="374" t="s">
        <v>2979</v>
      </c>
      <c r="E292" s="207" t="s">
        <v>623</v>
      </c>
      <c r="F292" s="208">
        <v>75</v>
      </c>
      <c r="G292" s="207"/>
      <c r="H292" s="207">
        <v>90</v>
      </c>
      <c r="I292" s="231">
        <v>90</v>
      </c>
      <c r="J292" s="126" t="s">
        <v>734</v>
      </c>
      <c r="K292" s="127">
        <f t="shared" ref="K292:K297" si="179">H292-F292</f>
        <v>15</v>
      </c>
      <c r="L292" s="128">
        <f t="shared" ref="L292:L297" si="180">K292/F292</f>
        <v>0.2</v>
      </c>
      <c r="M292" s="129" t="s">
        <v>599</v>
      </c>
      <c r="N292" s="130">
        <v>43019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99</v>
      </c>
      <c r="B293" s="153">
        <v>43011</v>
      </c>
      <c r="C293" s="153"/>
      <c r="D293" s="154" t="s">
        <v>735</v>
      </c>
      <c r="E293" s="155" t="s">
        <v>623</v>
      </c>
      <c r="F293" s="156">
        <v>315</v>
      </c>
      <c r="G293" s="155"/>
      <c r="H293" s="155">
        <v>392</v>
      </c>
      <c r="I293" s="177">
        <v>384</v>
      </c>
      <c r="J293" s="230" t="s">
        <v>736</v>
      </c>
      <c r="K293" s="127">
        <f t="shared" si="179"/>
        <v>77</v>
      </c>
      <c r="L293" s="179">
        <f t="shared" si="180"/>
        <v>0.24444444444444444</v>
      </c>
      <c r="M293" s="180" t="s">
        <v>599</v>
      </c>
      <c r="N293" s="181">
        <v>43017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4">
        <v>100</v>
      </c>
      <c r="B294" s="153">
        <v>43013</v>
      </c>
      <c r="C294" s="153"/>
      <c r="D294" s="154" t="s">
        <v>737</v>
      </c>
      <c r="E294" s="155" t="s">
        <v>623</v>
      </c>
      <c r="F294" s="156">
        <v>145</v>
      </c>
      <c r="G294" s="155"/>
      <c r="H294" s="155">
        <v>179</v>
      </c>
      <c r="I294" s="177">
        <v>180</v>
      </c>
      <c r="J294" s="230" t="s">
        <v>613</v>
      </c>
      <c r="K294" s="127">
        <f t="shared" si="179"/>
        <v>34</v>
      </c>
      <c r="L294" s="179">
        <f t="shared" si="180"/>
        <v>0.23448275862068965</v>
      </c>
      <c r="M294" s="180" t="s">
        <v>599</v>
      </c>
      <c r="N294" s="181">
        <v>43025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101</v>
      </c>
      <c r="B295" s="153">
        <v>43014</v>
      </c>
      <c r="C295" s="153"/>
      <c r="D295" s="154" t="s">
        <v>339</v>
      </c>
      <c r="E295" s="155" t="s">
        <v>623</v>
      </c>
      <c r="F295" s="156">
        <v>256</v>
      </c>
      <c r="G295" s="155"/>
      <c r="H295" s="155">
        <v>323</v>
      </c>
      <c r="I295" s="177">
        <v>320</v>
      </c>
      <c r="J295" s="230" t="s">
        <v>682</v>
      </c>
      <c r="K295" s="127">
        <f t="shared" si="179"/>
        <v>67</v>
      </c>
      <c r="L295" s="179">
        <f t="shared" si="180"/>
        <v>0.26171875</v>
      </c>
      <c r="M295" s="180" t="s">
        <v>599</v>
      </c>
      <c r="N295" s="181">
        <v>43067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102</v>
      </c>
      <c r="B296" s="153">
        <v>43017</v>
      </c>
      <c r="C296" s="153"/>
      <c r="D296" s="154" t="s">
        <v>360</v>
      </c>
      <c r="E296" s="155" t="s">
        <v>623</v>
      </c>
      <c r="F296" s="156">
        <v>137.5</v>
      </c>
      <c r="G296" s="155"/>
      <c r="H296" s="155">
        <v>184</v>
      </c>
      <c r="I296" s="177">
        <v>183</v>
      </c>
      <c r="J296" s="178" t="s">
        <v>738</v>
      </c>
      <c r="K296" s="127">
        <f t="shared" si="179"/>
        <v>46.5</v>
      </c>
      <c r="L296" s="179">
        <f t="shared" si="180"/>
        <v>0.33818181818181819</v>
      </c>
      <c r="M296" s="180" t="s">
        <v>599</v>
      </c>
      <c r="N296" s="181">
        <v>43108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4">
        <v>103</v>
      </c>
      <c r="B297" s="153">
        <v>43018</v>
      </c>
      <c r="C297" s="153"/>
      <c r="D297" s="154" t="s">
        <v>739</v>
      </c>
      <c r="E297" s="155" t="s">
        <v>623</v>
      </c>
      <c r="F297" s="156">
        <v>125.5</v>
      </c>
      <c r="G297" s="155"/>
      <c r="H297" s="155">
        <v>158</v>
      </c>
      <c r="I297" s="177">
        <v>155</v>
      </c>
      <c r="J297" s="178" t="s">
        <v>740</v>
      </c>
      <c r="K297" s="127">
        <f t="shared" si="179"/>
        <v>32.5</v>
      </c>
      <c r="L297" s="179">
        <f t="shared" si="180"/>
        <v>0.25896414342629481</v>
      </c>
      <c r="M297" s="180" t="s">
        <v>599</v>
      </c>
      <c r="N297" s="181">
        <v>43067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4">
        <v>104</v>
      </c>
      <c r="B298" s="153">
        <v>43018</v>
      </c>
      <c r="C298" s="153"/>
      <c r="D298" s="154" t="s">
        <v>770</v>
      </c>
      <c r="E298" s="155" t="s">
        <v>623</v>
      </c>
      <c r="F298" s="156">
        <v>895</v>
      </c>
      <c r="G298" s="155"/>
      <c r="H298" s="155">
        <v>1122.5</v>
      </c>
      <c r="I298" s="177">
        <v>1078</v>
      </c>
      <c r="J298" s="178" t="s">
        <v>771</v>
      </c>
      <c r="K298" s="127">
        <v>227.5</v>
      </c>
      <c r="L298" s="179">
        <v>0.25418994413407803</v>
      </c>
      <c r="M298" s="180" t="s">
        <v>599</v>
      </c>
      <c r="N298" s="181">
        <v>43117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105</v>
      </c>
      <c r="B299" s="153">
        <v>43020</v>
      </c>
      <c r="C299" s="153"/>
      <c r="D299" s="154" t="s">
        <v>347</v>
      </c>
      <c r="E299" s="155" t="s">
        <v>623</v>
      </c>
      <c r="F299" s="156">
        <v>525</v>
      </c>
      <c r="G299" s="155"/>
      <c r="H299" s="155">
        <v>629</v>
      </c>
      <c r="I299" s="177">
        <v>629</v>
      </c>
      <c r="J299" s="230" t="s">
        <v>682</v>
      </c>
      <c r="K299" s="127">
        <v>104</v>
      </c>
      <c r="L299" s="179">
        <v>0.19809523809523799</v>
      </c>
      <c r="M299" s="180" t="s">
        <v>599</v>
      </c>
      <c r="N299" s="181">
        <v>43119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4">
        <v>106</v>
      </c>
      <c r="B300" s="153">
        <v>43046</v>
      </c>
      <c r="C300" s="153"/>
      <c r="D300" s="154" t="s">
        <v>393</v>
      </c>
      <c r="E300" s="155" t="s">
        <v>623</v>
      </c>
      <c r="F300" s="156">
        <v>740</v>
      </c>
      <c r="G300" s="155"/>
      <c r="H300" s="155">
        <v>892.5</v>
      </c>
      <c r="I300" s="177">
        <v>900</v>
      </c>
      <c r="J300" s="178" t="s">
        <v>741</v>
      </c>
      <c r="K300" s="127">
        <f>H300-F300</f>
        <v>152.5</v>
      </c>
      <c r="L300" s="179">
        <f>K300/F300</f>
        <v>0.20608108108108109</v>
      </c>
      <c r="M300" s="180" t="s">
        <v>599</v>
      </c>
      <c r="N300" s="181">
        <v>43052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107</v>
      </c>
      <c r="B301" s="105">
        <v>43073</v>
      </c>
      <c r="C301" s="105"/>
      <c r="D301" s="106" t="s">
        <v>742</v>
      </c>
      <c r="E301" s="107" t="s">
        <v>623</v>
      </c>
      <c r="F301" s="108">
        <v>118.5</v>
      </c>
      <c r="G301" s="107"/>
      <c r="H301" s="107">
        <v>143.5</v>
      </c>
      <c r="I301" s="125">
        <v>145</v>
      </c>
      <c r="J301" s="140" t="s">
        <v>743</v>
      </c>
      <c r="K301" s="127">
        <f>H301-F301</f>
        <v>25</v>
      </c>
      <c r="L301" s="128">
        <f>K301/F301</f>
        <v>0.2109704641350211</v>
      </c>
      <c r="M301" s="129" t="s">
        <v>599</v>
      </c>
      <c r="N301" s="130">
        <v>43097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108</v>
      </c>
      <c r="B302" s="109">
        <v>43090</v>
      </c>
      <c r="C302" s="109"/>
      <c r="D302" s="157" t="s">
        <v>443</v>
      </c>
      <c r="E302" s="111" t="s">
        <v>623</v>
      </c>
      <c r="F302" s="112">
        <v>715</v>
      </c>
      <c r="G302" s="112"/>
      <c r="H302" s="113">
        <v>500</v>
      </c>
      <c r="I302" s="131">
        <v>872</v>
      </c>
      <c r="J302" s="137" t="s">
        <v>744</v>
      </c>
      <c r="K302" s="133">
        <f>H302-F302</f>
        <v>-215</v>
      </c>
      <c r="L302" s="134">
        <f>K302/F302</f>
        <v>-0.30069930069930068</v>
      </c>
      <c r="M302" s="135" t="s">
        <v>663</v>
      </c>
      <c r="N302" s="136">
        <v>43670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2">
        <v>109</v>
      </c>
      <c r="B303" s="105">
        <v>43098</v>
      </c>
      <c r="C303" s="105"/>
      <c r="D303" s="106" t="s">
        <v>735</v>
      </c>
      <c r="E303" s="107" t="s">
        <v>623</v>
      </c>
      <c r="F303" s="108">
        <v>435</v>
      </c>
      <c r="G303" s="107"/>
      <c r="H303" s="107">
        <v>542.5</v>
      </c>
      <c r="I303" s="125">
        <v>539</v>
      </c>
      <c r="J303" s="140" t="s">
        <v>682</v>
      </c>
      <c r="K303" s="127">
        <v>107.5</v>
      </c>
      <c r="L303" s="128">
        <v>0.247126436781609</v>
      </c>
      <c r="M303" s="129" t="s">
        <v>599</v>
      </c>
      <c r="N303" s="130">
        <v>43206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2">
        <v>110</v>
      </c>
      <c r="B304" s="105">
        <v>43098</v>
      </c>
      <c r="C304" s="105"/>
      <c r="D304" s="106" t="s">
        <v>571</v>
      </c>
      <c r="E304" s="107" t="s">
        <v>623</v>
      </c>
      <c r="F304" s="108">
        <v>885</v>
      </c>
      <c r="G304" s="107"/>
      <c r="H304" s="107">
        <v>1090</v>
      </c>
      <c r="I304" s="125">
        <v>1084</v>
      </c>
      <c r="J304" s="140" t="s">
        <v>682</v>
      </c>
      <c r="K304" s="127">
        <v>205</v>
      </c>
      <c r="L304" s="128">
        <v>0.23163841807909599</v>
      </c>
      <c r="M304" s="129" t="s">
        <v>599</v>
      </c>
      <c r="N304" s="130">
        <v>43213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6">
        <v>111</v>
      </c>
      <c r="B305" s="347">
        <v>43192</v>
      </c>
      <c r="C305" s="347"/>
      <c r="D305" s="115" t="s">
        <v>752</v>
      </c>
      <c r="E305" s="350" t="s">
        <v>623</v>
      </c>
      <c r="F305" s="353">
        <v>478.5</v>
      </c>
      <c r="G305" s="350"/>
      <c r="H305" s="350">
        <v>442</v>
      </c>
      <c r="I305" s="356">
        <v>613</v>
      </c>
      <c r="J305" s="383" t="s">
        <v>3403</v>
      </c>
      <c r="K305" s="133">
        <f>H305-F305</f>
        <v>-36.5</v>
      </c>
      <c r="L305" s="134">
        <f>K305/F305</f>
        <v>-7.6280041797283177E-2</v>
      </c>
      <c r="M305" s="135" t="s">
        <v>663</v>
      </c>
      <c r="N305" s="136">
        <v>43762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112</v>
      </c>
      <c r="B306" s="109">
        <v>43194</v>
      </c>
      <c r="C306" s="109"/>
      <c r="D306" s="373" t="s">
        <v>2978</v>
      </c>
      <c r="E306" s="111" t="s">
        <v>623</v>
      </c>
      <c r="F306" s="112">
        <f>141.5-7.3</f>
        <v>134.19999999999999</v>
      </c>
      <c r="G306" s="112"/>
      <c r="H306" s="113">
        <v>77</v>
      </c>
      <c r="I306" s="131">
        <v>180</v>
      </c>
      <c r="J306" s="383" t="s">
        <v>3402</v>
      </c>
      <c r="K306" s="133">
        <f>H306-F306</f>
        <v>-57.199999999999989</v>
      </c>
      <c r="L306" s="134">
        <f>K306/F306</f>
        <v>-0.42622950819672129</v>
      </c>
      <c r="M306" s="135" t="s">
        <v>663</v>
      </c>
      <c r="N306" s="136">
        <v>43522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113</v>
      </c>
      <c r="B307" s="109">
        <v>43209</v>
      </c>
      <c r="C307" s="109"/>
      <c r="D307" s="110" t="s">
        <v>745</v>
      </c>
      <c r="E307" s="111" t="s">
        <v>623</v>
      </c>
      <c r="F307" s="112">
        <v>430</v>
      </c>
      <c r="G307" s="112"/>
      <c r="H307" s="113">
        <v>220</v>
      </c>
      <c r="I307" s="131">
        <v>537</v>
      </c>
      <c r="J307" s="137" t="s">
        <v>746</v>
      </c>
      <c r="K307" s="133">
        <f>H307-F307</f>
        <v>-210</v>
      </c>
      <c r="L307" s="134">
        <f>K307/F307</f>
        <v>-0.48837209302325579</v>
      </c>
      <c r="M307" s="135" t="s">
        <v>663</v>
      </c>
      <c r="N307" s="136">
        <v>43252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67">
        <v>114</v>
      </c>
      <c r="B308" s="158">
        <v>43220</v>
      </c>
      <c r="C308" s="158"/>
      <c r="D308" s="159" t="s">
        <v>394</v>
      </c>
      <c r="E308" s="160" t="s">
        <v>623</v>
      </c>
      <c r="F308" s="162">
        <v>153.5</v>
      </c>
      <c r="G308" s="162"/>
      <c r="H308" s="162">
        <v>196</v>
      </c>
      <c r="I308" s="162">
        <v>196</v>
      </c>
      <c r="J308" s="358" t="s">
        <v>3494</v>
      </c>
      <c r="K308" s="182">
        <f>H308-F308</f>
        <v>42.5</v>
      </c>
      <c r="L308" s="183">
        <f>K308/F308</f>
        <v>0.27687296416938112</v>
      </c>
      <c r="M308" s="161" t="s">
        <v>599</v>
      </c>
      <c r="N308" s="184">
        <v>43605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115</v>
      </c>
      <c r="B309" s="109">
        <v>43306</v>
      </c>
      <c r="C309" s="109"/>
      <c r="D309" s="110" t="s">
        <v>768</v>
      </c>
      <c r="E309" s="111" t="s">
        <v>623</v>
      </c>
      <c r="F309" s="112">
        <v>27.5</v>
      </c>
      <c r="G309" s="112"/>
      <c r="H309" s="113">
        <v>13.1</v>
      </c>
      <c r="I309" s="131">
        <v>60</v>
      </c>
      <c r="J309" s="137" t="s">
        <v>772</v>
      </c>
      <c r="K309" s="133">
        <v>-14.4</v>
      </c>
      <c r="L309" s="134">
        <v>-0.52363636363636401</v>
      </c>
      <c r="M309" s="135" t="s">
        <v>663</v>
      </c>
      <c r="N309" s="136">
        <v>43138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6">
        <v>116</v>
      </c>
      <c r="B310" s="347">
        <v>43318</v>
      </c>
      <c r="C310" s="347"/>
      <c r="D310" s="115" t="s">
        <v>747</v>
      </c>
      <c r="E310" s="350" t="s">
        <v>623</v>
      </c>
      <c r="F310" s="350">
        <v>148.5</v>
      </c>
      <c r="G310" s="350"/>
      <c r="H310" s="350">
        <v>102</v>
      </c>
      <c r="I310" s="356">
        <v>182</v>
      </c>
      <c r="J310" s="137" t="s">
        <v>3493</v>
      </c>
      <c r="K310" s="133">
        <f>H310-F310</f>
        <v>-46.5</v>
      </c>
      <c r="L310" s="134">
        <f>K310/F310</f>
        <v>-0.31313131313131315</v>
      </c>
      <c r="M310" s="135" t="s">
        <v>663</v>
      </c>
      <c r="N310" s="136">
        <v>43661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2">
        <v>117</v>
      </c>
      <c r="B311" s="105">
        <v>43335</v>
      </c>
      <c r="C311" s="105"/>
      <c r="D311" s="106" t="s">
        <v>773</v>
      </c>
      <c r="E311" s="107" t="s">
        <v>623</v>
      </c>
      <c r="F311" s="155">
        <v>285</v>
      </c>
      <c r="G311" s="107"/>
      <c r="H311" s="107">
        <v>355</v>
      </c>
      <c r="I311" s="125">
        <v>364</v>
      </c>
      <c r="J311" s="140" t="s">
        <v>774</v>
      </c>
      <c r="K311" s="127">
        <v>70</v>
      </c>
      <c r="L311" s="128">
        <v>0.24561403508771901</v>
      </c>
      <c r="M311" s="129" t="s">
        <v>599</v>
      </c>
      <c r="N311" s="130">
        <v>43455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2">
        <v>118</v>
      </c>
      <c r="B312" s="105">
        <v>43341</v>
      </c>
      <c r="C312" s="105"/>
      <c r="D312" s="106" t="s">
        <v>384</v>
      </c>
      <c r="E312" s="107" t="s">
        <v>623</v>
      </c>
      <c r="F312" s="155">
        <v>525</v>
      </c>
      <c r="G312" s="107"/>
      <c r="H312" s="107">
        <v>585</v>
      </c>
      <c r="I312" s="125">
        <v>635</v>
      </c>
      <c r="J312" s="140" t="s">
        <v>748</v>
      </c>
      <c r="K312" s="127">
        <f t="shared" ref="K312:K324" si="181">H312-F312</f>
        <v>60</v>
      </c>
      <c r="L312" s="128">
        <f t="shared" ref="L312:L324" si="182">K312/F312</f>
        <v>0.11428571428571428</v>
      </c>
      <c r="M312" s="129" t="s">
        <v>599</v>
      </c>
      <c r="N312" s="130">
        <v>43662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2">
        <v>119</v>
      </c>
      <c r="B313" s="105">
        <v>43395</v>
      </c>
      <c r="C313" s="105"/>
      <c r="D313" s="106" t="s">
        <v>368</v>
      </c>
      <c r="E313" s="107" t="s">
        <v>623</v>
      </c>
      <c r="F313" s="155">
        <v>475</v>
      </c>
      <c r="G313" s="107"/>
      <c r="H313" s="107">
        <v>574</v>
      </c>
      <c r="I313" s="125">
        <v>570</v>
      </c>
      <c r="J313" s="140" t="s">
        <v>682</v>
      </c>
      <c r="K313" s="127">
        <f t="shared" si="181"/>
        <v>99</v>
      </c>
      <c r="L313" s="128">
        <f t="shared" si="182"/>
        <v>0.20842105263157895</v>
      </c>
      <c r="M313" s="129" t="s">
        <v>599</v>
      </c>
      <c r="N313" s="130">
        <v>43403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120</v>
      </c>
      <c r="B314" s="153">
        <v>43397</v>
      </c>
      <c r="C314" s="153"/>
      <c r="D314" s="407" t="s">
        <v>391</v>
      </c>
      <c r="E314" s="155" t="s">
        <v>623</v>
      </c>
      <c r="F314" s="155">
        <v>707.5</v>
      </c>
      <c r="G314" s="155"/>
      <c r="H314" s="155">
        <v>872</v>
      </c>
      <c r="I314" s="177">
        <v>872</v>
      </c>
      <c r="J314" s="178" t="s">
        <v>682</v>
      </c>
      <c r="K314" s="127">
        <f t="shared" si="181"/>
        <v>164.5</v>
      </c>
      <c r="L314" s="179">
        <f t="shared" si="182"/>
        <v>0.23250883392226149</v>
      </c>
      <c r="M314" s="180" t="s">
        <v>599</v>
      </c>
      <c r="N314" s="181">
        <v>43482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4">
        <v>121</v>
      </c>
      <c r="B315" s="153">
        <v>43398</v>
      </c>
      <c r="C315" s="153"/>
      <c r="D315" s="407" t="s">
        <v>348</v>
      </c>
      <c r="E315" s="155" t="s">
        <v>623</v>
      </c>
      <c r="F315" s="155">
        <v>162</v>
      </c>
      <c r="G315" s="155"/>
      <c r="H315" s="155">
        <v>204</v>
      </c>
      <c r="I315" s="177">
        <v>209</v>
      </c>
      <c r="J315" s="178" t="s">
        <v>3492</v>
      </c>
      <c r="K315" s="127">
        <f t="shared" si="181"/>
        <v>42</v>
      </c>
      <c r="L315" s="179">
        <f t="shared" si="182"/>
        <v>0.25925925925925924</v>
      </c>
      <c r="M315" s="180" t="s">
        <v>599</v>
      </c>
      <c r="N315" s="181">
        <v>43539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122</v>
      </c>
      <c r="B316" s="206">
        <v>43399</v>
      </c>
      <c r="C316" s="206"/>
      <c r="D316" s="154" t="s">
        <v>495</v>
      </c>
      <c r="E316" s="207" t="s">
        <v>623</v>
      </c>
      <c r="F316" s="207">
        <v>240</v>
      </c>
      <c r="G316" s="207"/>
      <c r="H316" s="207">
        <v>297</v>
      </c>
      <c r="I316" s="231">
        <v>297</v>
      </c>
      <c r="J316" s="178" t="s">
        <v>682</v>
      </c>
      <c r="K316" s="232">
        <f t="shared" si="181"/>
        <v>57</v>
      </c>
      <c r="L316" s="233">
        <f t="shared" si="182"/>
        <v>0.23749999999999999</v>
      </c>
      <c r="M316" s="234" t="s">
        <v>599</v>
      </c>
      <c r="N316" s="235">
        <v>43417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2">
        <v>123</v>
      </c>
      <c r="B317" s="105">
        <v>43439</v>
      </c>
      <c r="C317" s="105"/>
      <c r="D317" s="147" t="s">
        <v>749</v>
      </c>
      <c r="E317" s="107" t="s">
        <v>623</v>
      </c>
      <c r="F317" s="107">
        <v>202.5</v>
      </c>
      <c r="G317" s="107"/>
      <c r="H317" s="107">
        <v>255</v>
      </c>
      <c r="I317" s="125">
        <v>252</v>
      </c>
      <c r="J317" s="140" t="s">
        <v>682</v>
      </c>
      <c r="K317" s="127">
        <f t="shared" si="181"/>
        <v>52.5</v>
      </c>
      <c r="L317" s="128">
        <f t="shared" si="182"/>
        <v>0.25925925925925924</v>
      </c>
      <c r="M317" s="129" t="s">
        <v>599</v>
      </c>
      <c r="N317" s="130">
        <v>43542</v>
      </c>
      <c r="O317" s="57"/>
      <c r="P317" s="16"/>
      <c r="Q317" s="16"/>
      <c r="R317" s="93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124</v>
      </c>
      <c r="B318" s="206">
        <v>43465</v>
      </c>
      <c r="C318" s="105"/>
      <c r="D318" s="407" t="s">
        <v>423</v>
      </c>
      <c r="E318" s="207" t="s">
        <v>623</v>
      </c>
      <c r="F318" s="207">
        <v>710</v>
      </c>
      <c r="G318" s="207"/>
      <c r="H318" s="207">
        <v>866</v>
      </c>
      <c r="I318" s="231">
        <v>866</v>
      </c>
      <c r="J318" s="178" t="s">
        <v>682</v>
      </c>
      <c r="K318" s="127">
        <f t="shared" si="181"/>
        <v>156</v>
      </c>
      <c r="L318" s="128">
        <f t="shared" si="182"/>
        <v>0.21971830985915494</v>
      </c>
      <c r="M318" s="129" t="s">
        <v>599</v>
      </c>
      <c r="N318" s="361">
        <v>43553</v>
      </c>
      <c r="O318" s="57"/>
      <c r="P318" s="16"/>
      <c r="Q318" s="16"/>
      <c r="R318" s="17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125</v>
      </c>
      <c r="B319" s="206">
        <v>43522</v>
      </c>
      <c r="C319" s="206"/>
      <c r="D319" s="407" t="s">
        <v>141</v>
      </c>
      <c r="E319" s="207" t="s">
        <v>623</v>
      </c>
      <c r="F319" s="207">
        <v>337.25</v>
      </c>
      <c r="G319" s="207"/>
      <c r="H319" s="207">
        <v>398.5</v>
      </c>
      <c r="I319" s="231">
        <v>411</v>
      </c>
      <c r="J319" s="140" t="s">
        <v>3491</v>
      </c>
      <c r="K319" s="127">
        <f t="shared" si="181"/>
        <v>61.25</v>
      </c>
      <c r="L319" s="128">
        <f t="shared" si="182"/>
        <v>0.1816160118606375</v>
      </c>
      <c r="M319" s="129" t="s">
        <v>599</v>
      </c>
      <c r="N319" s="361">
        <v>43760</v>
      </c>
      <c r="O319" s="57"/>
      <c r="P319" s="16"/>
      <c r="Q319" s="16"/>
      <c r="R319" s="93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8">
        <v>126</v>
      </c>
      <c r="B320" s="163">
        <v>43559</v>
      </c>
      <c r="C320" s="163"/>
      <c r="D320" s="164" t="s">
        <v>410</v>
      </c>
      <c r="E320" s="165" t="s">
        <v>623</v>
      </c>
      <c r="F320" s="165">
        <v>130</v>
      </c>
      <c r="G320" s="165"/>
      <c r="H320" s="165">
        <v>65</v>
      </c>
      <c r="I320" s="185">
        <v>158</v>
      </c>
      <c r="J320" s="137" t="s">
        <v>750</v>
      </c>
      <c r="K320" s="133">
        <f t="shared" si="181"/>
        <v>-65</v>
      </c>
      <c r="L320" s="134">
        <f t="shared" si="182"/>
        <v>-0.5</v>
      </c>
      <c r="M320" s="135" t="s">
        <v>663</v>
      </c>
      <c r="N320" s="136">
        <v>43726</v>
      </c>
      <c r="O320" s="57"/>
      <c r="P320" s="16"/>
      <c r="Q320" s="16"/>
      <c r="R320" s="17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9">
        <v>127</v>
      </c>
      <c r="B321" s="186">
        <v>43017</v>
      </c>
      <c r="C321" s="186"/>
      <c r="D321" s="187" t="s">
        <v>169</v>
      </c>
      <c r="E321" s="188" t="s">
        <v>623</v>
      </c>
      <c r="F321" s="189">
        <v>141.5</v>
      </c>
      <c r="G321" s="190"/>
      <c r="H321" s="190">
        <v>183.5</v>
      </c>
      <c r="I321" s="190">
        <v>210</v>
      </c>
      <c r="J321" s="217" t="s">
        <v>3440</v>
      </c>
      <c r="K321" s="218">
        <f t="shared" si="181"/>
        <v>42</v>
      </c>
      <c r="L321" s="219">
        <f t="shared" si="182"/>
        <v>0.29681978798586572</v>
      </c>
      <c r="M321" s="189" t="s">
        <v>599</v>
      </c>
      <c r="N321" s="220">
        <v>43042</v>
      </c>
      <c r="O321" s="57"/>
      <c r="P321" s="16"/>
      <c r="Q321" s="16"/>
      <c r="R321" s="9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8">
        <v>128</v>
      </c>
      <c r="B322" s="163">
        <v>43074</v>
      </c>
      <c r="C322" s="163"/>
      <c r="D322" s="164" t="s">
        <v>303</v>
      </c>
      <c r="E322" s="165" t="s">
        <v>623</v>
      </c>
      <c r="F322" s="166">
        <v>172</v>
      </c>
      <c r="G322" s="165"/>
      <c r="H322" s="165">
        <v>155.25</v>
      </c>
      <c r="I322" s="185">
        <v>230</v>
      </c>
      <c r="J322" s="383" t="s">
        <v>3400</v>
      </c>
      <c r="K322" s="133">
        <f t="shared" ref="K322" si="183">H322-F322</f>
        <v>-16.75</v>
      </c>
      <c r="L322" s="134">
        <f t="shared" ref="L322" si="184">K322/F322</f>
        <v>-9.7383720930232565E-2</v>
      </c>
      <c r="M322" s="135" t="s">
        <v>663</v>
      </c>
      <c r="N322" s="136">
        <v>43787</v>
      </c>
      <c r="O322" s="57"/>
      <c r="P322" s="16"/>
      <c r="Q322" s="16"/>
      <c r="R322" s="17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9">
        <v>129</v>
      </c>
      <c r="B323" s="186">
        <v>43398</v>
      </c>
      <c r="C323" s="186"/>
      <c r="D323" s="187" t="s">
        <v>104</v>
      </c>
      <c r="E323" s="188" t="s">
        <v>623</v>
      </c>
      <c r="F323" s="190">
        <v>698.5</v>
      </c>
      <c r="G323" s="190"/>
      <c r="H323" s="190">
        <v>850</v>
      </c>
      <c r="I323" s="190">
        <v>890</v>
      </c>
      <c r="J323" s="221" t="s">
        <v>3488</v>
      </c>
      <c r="K323" s="218">
        <f t="shared" si="181"/>
        <v>151.5</v>
      </c>
      <c r="L323" s="219">
        <f t="shared" si="182"/>
        <v>0.21689334287759485</v>
      </c>
      <c r="M323" s="189" t="s">
        <v>599</v>
      </c>
      <c r="N323" s="220">
        <v>43453</v>
      </c>
      <c r="O323" s="57"/>
      <c r="P323" s="16"/>
      <c r="Q323" s="16"/>
      <c r="R323" s="17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5">
        <v>130</v>
      </c>
      <c r="B324" s="158">
        <v>42877</v>
      </c>
      <c r="C324" s="158"/>
      <c r="D324" s="159" t="s">
        <v>383</v>
      </c>
      <c r="E324" s="160" t="s">
        <v>623</v>
      </c>
      <c r="F324" s="161">
        <v>127.6</v>
      </c>
      <c r="G324" s="162"/>
      <c r="H324" s="162">
        <v>138</v>
      </c>
      <c r="I324" s="162">
        <v>190</v>
      </c>
      <c r="J324" s="384" t="s">
        <v>3404</v>
      </c>
      <c r="K324" s="182">
        <f t="shared" si="181"/>
        <v>10.400000000000006</v>
      </c>
      <c r="L324" s="183">
        <f t="shared" si="182"/>
        <v>8.1504702194357417E-2</v>
      </c>
      <c r="M324" s="161" t="s">
        <v>599</v>
      </c>
      <c r="N324" s="184">
        <v>43774</v>
      </c>
      <c r="O324" s="57"/>
      <c r="P324" s="16"/>
      <c r="Q324" s="16"/>
      <c r="R324" s="9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70">
        <v>131</v>
      </c>
      <c r="B325" s="194">
        <v>43158</v>
      </c>
      <c r="C325" s="194"/>
      <c r="D325" s="191" t="s">
        <v>754</v>
      </c>
      <c r="E325" s="195" t="s">
        <v>623</v>
      </c>
      <c r="F325" s="196">
        <v>317</v>
      </c>
      <c r="G325" s="195"/>
      <c r="H325" s="195"/>
      <c r="I325" s="224">
        <v>398</v>
      </c>
      <c r="J325" s="237" t="s">
        <v>601</v>
      </c>
      <c r="K325" s="193"/>
      <c r="L325" s="192"/>
      <c r="M325" s="223" t="s">
        <v>601</v>
      </c>
      <c r="N325" s="222"/>
      <c r="O325" s="57"/>
      <c r="P325" s="16"/>
      <c r="Q325" s="16"/>
      <c r="R325" s="341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8">
        <v>132</v>
      </c>
      <c r="B326" s="163">
        <v>43164</v>
      </c>
      <c r="C326" s="163"/>
      <c r="D326" s="164" t="s">
        <v>135</v>
      </c>
      <c r="E326" s="165" t="s">
        <v>623</v>
      </c>
      <c r="F326" s="166">
        <f>510-14.4</f>
        <v>495.6</v>
      </c>
      <c r="G326" s="165"/>
      <c r="H326" s="165">
        <v>350</v>
      </c>
      <c r="I326" s="185">
        <v>672</v>
      </c>
      <c r="J326" s="383" t="s">
        <v>3461</v>
      </c>
      <c r="K326" s="133">
        <f t="shared" ref="K326" si="185">H326-F326</f>
        <v>-145.60000000000002</v>
      </c>
      <c r="L326" s="134">
        <f t="shared" ref="L326" si="186">K326/F326</f>
        <v>-0.29378531073446329</v>
      </c>
      <c r="M326" s="135" t="s">
        <v>663</v>
      </c>
      <c r="N326" s="136">
        <v>43887</v>
      </c>
      <c r="O326" s="57"/>
      <c r="P326" s="16"/>
      <c r="Q326" s="16"/>
      <c r="R326" s="17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8">
        <v>133</v>
      </c>
      <c r="B327" s="163">
        <v>43237</v>
      </c>
      <c r="C327" s="163"/>
      <c r="D327" s="164" t="s">
        <v>489</v>
      </c>
      <c r="E327" s="165" t="s">
        <v>623</v>
      </c>
      <c r="F327" s="166">
        <v>230.3</v>
      </c>
      <c r="G327" s="165"/>
      <c r="H327" s="165">
        <v>102.5</v>
      </c>
      <c r="I327" s="185">
        <v>348</v>
      </c>
      <c r="J327" s="383" t="s">
        <v>3482</v>
      </c>
      <c r="K327" s="133">
        <f t="shared" ref="K327" si="187">H327-F327</f>
        <v>-127.80000000000001</v>
      </c>
      <c r="L327" s="134">
        <f t="shared" ref="L327" si="188">K327/F327</f>
        <v>-0.55492835432045162</v>
      </c>
      <c r="M327" s="135" t="s">
        <v>663</v>
      </c>
      <c r="N327" s="136">
        <v>43896</v>
      </c>
      <c r="O327" s="57"/>
      <c r="P327" s="16"/>
      <c r="Q327" s="16"/>
      <c r="R327" s="343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4">
        <v>134</v>
      </c>
      <c r="B328" s="197">
        <v>43258</v>
      </c>
      <c r="C328" s="197"/>
      <c r="D328" s="200" t="s">
        <v>449</v>
      </c>
      <c r="E328" s="198" t="s">
        <v>623</v>
      </c>
      <c r="F328" s="196">
        <f>342.5-5.1</f>
        <v>337.4</v>
      </c>
      <c r="G328" s="198"/>
      <c r="H328" s="198"/>
      <c r="I328" s="225">
        <v>439</v>
      </c>
      <c r="J328" s="237" t="s">
        <v>601</v>
      </c>
      <c r="K328" s="227"/>
      <c r="L328" s="228"/>
      <c r="M328" s="226" t="s">
        <v>601</v>
      </c>
      <c r="N328" s="229"/>
      <c r="O328" s="57"/>
      <c r="P328" s="16"/>
      <c r="Q328" s="16"/>
      <c r="R328" s="341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4">
        <v>135</v>
      </c>
      <c r="B329" s="197">
        <v>43285</v>
      </c>
      <c r="C329" s="197"/>
      <c r="D329" s="201" t="s">
        <v>49</v>
      </c>
      <c r="E329" s="198" t="s">
        <v>623</v>
      </c>
      <c r="F329" s="196">
        <f>127.5-5.53</f>
        <v>121.97</v>
      </c>
      <c r="G329" s="198"/>
      <c r="H329" s="198"/>
      <c r="I329" s="225">
        <v>170</v>
      </c>
      <c r="J329" s="237" t="s">
        <v>601</v>
      </c>
      <c r="K329" s="227"/>
      <c r="L329" s="228"/>
      <c r="M329" s="226" t="s">
        <v>601</v>
      </c>
      <c r="N329" s="229"/>
      <c r="O329" s="57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8">
        <v>136</v>
      </c>
      <c r="B330" s="163">
        <v>43294</v>
      </c>
      <c r="C330" s="163"/>
      <c r="D330" s="164" t="s">
        <v>243</v>
      </c>
      <c r="E330" s="165" t="s">
        <v>623</v>
      </c>
      <c r="F330" s="166">
        <v>46.5</v>
      </c>
      <c r="G330" s="165"/>
      <c r="H330" s="165">
        <v>17</v>
      </c>
      <c r="I330" s="185">
        <v>59</v>
      </c>
      <c r="J330" s="383" t="s">
        <v>3460</v>
      </c>
      <c r="K330" s="133">
        <f t="shared" ref="K330" si="189">H330-F330</f>
        <v>-29.5</v>
      </c>
      <c r="L330" s="134">
        <f t="shared" ref="L330" si="190">K330/F330</f>
        <v>-0.63440860215053763</v>
      </c>
      <c r="M330" s="135" t="s">
        <v>663</v>
      </c>
      <c r="N330" s="136">
        <v>43887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70">
        <v>137</v>
      </c>
      <c r="B331" s="194">
        <v>43396</v>
      </c>
      <c r="C331" s="194"/>
      <c r="D331" s="201" t="s">
        <v>425</v>
      </c>
      <c r="E331" s="198" t="s">
        <v>623</v>
      </c>
      <c r="F331" s="199">
        <v>156.5</v>
      </c>
      <c r="G331" s="198"/>
      <c r="H331" s="198"/>
      <c r="I331" s="225">
        <v>191</v>
      </c>
      <c r="J331" s="237" t="s">
        <v>601</v>
      </c>
      <c r="K331" s="227"/>
      <c r="L331" s="228"/>
      <c r="M331" s="226" t="s">
        <v>601</v>
      </c>
      <c r="N331" s="229"/>
      <c r="O331" s="57"/>
      <c r="P331" s="16"/>
      <c r="Q331" s="16"/>
      <c r="R331" s="17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70">
        <v>138</v>
      </c>
      <c r="B332" s="194">
        <v>43439</v>
      </c>
      <c r="C332" s="194"/>
      <c r="D332" s="201" t="s">
        <v>330</v>
      </c>
      <c r="E332" s="198" t="s">
        <v>623</v>
      </c>
      <c r="F332" s="199">
        <v>259.5</v>
      </c>
      <c r="G332" s="198"/>
      <c r="H332" s="198"/>
      <c r="I332" s="225">
        <v>321</v>
      </c>
      <c r="J332" s="237" t="s">
        <v>601</v>
      </c>
      <c r="K332" s="227"/>
      <c r="L332" s="228"/>
      <c r="M332" s="226" t="s">
        <v>601</v>
      </c>
      <c r="N332" s="229"/>
      <c r="O332" s="16"/>
      <c r="P332" s="16"/>
      <c r="Q332" s="16"/>
      <c r="R332" s="17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68">
        <v>139</v>
      </c>
      <c r="B333" s="163">
        <v>43439</v>
      </c>
      <c r="C333" s="163"/>
      <c r="D333" s="164" t="s">
        <v>775</v>
      </c>
      <c r="E333" s="165" t="s">
        <v>623</v>
      </c>
      <c r="F333" s="165">
        <v>715</v>
      </c>
      <c r="G333" s="165"/>
      <c r="H333" s="165">
        <v>445</v>
      </c>
      <c r="I333" s="185">
        <v>840</v>
      </c>
      <c r="J333" s="137" t="s">
        <v>2994</v>
      </c>
      <c r="K333" s="133">
        <f t="shared" ref="K333:K336" si="191">H333-F333</f>
        <v>-270</v>
      </c>
      <c r="L333" s="134">
        <f t="shared" ref="L333:L336" si="192">K333/F333</f>
        <v>-0.3776223776223776</v>
      </c>
      <c r="M333" s="135" t="s">
        <v>663</v>
      </c>
      <c r="N333" s="136">
        <v>43800</v>
      </c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5">
        <v>140</v>
      </c>
      <c r="B334" s="206">
        <v>43469</v>
      </c>
      <c r="C334" s="206"/>
      <c r="D334" s="154" t="s">
        <v>145</v>
      </c>
      <c r="E334" s="207" t="s">
        <v>623</v>
      </c>
      <c r="F334" s="207">
        <v>875</v>
      </c>
      <c r="G334" s="207"/>
      <c r="H334" s="207">
        <v>1165</v>
      </c>
      <c r="I334" s="231">
        <v>1185</v>
      </c>
      <c r="J334" s="140" t="s">
        <v>3489</v>
      </c>
      <c r="K334" s="127">
        <f t="shared" si="191"/>
        <v>290</v>
      </c>
      <c r="L334" s="128">
        <f t="shared" si="192"/>
        <v>0.33142857142857141</v>
      </c>
      <c r="M334" s="129" t="s">
        <v>599</v>
      </c>
      <c r="N334" s="361">
        <v>43847</v>
      </c>
      <c r="O334" s="57"/>
      <c r="P334" s="16"/>
      <c r="Q334" s="16"/>
      <c r="R334" s="343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141</v>
      </c>
      <c r="B335" s="206">
        <v>43559</v>
      </c>
      <c r="C335" s="206"/>
      <c r="D335" s="407" t="s">
        <v>345</v>
      </c>
      <c r="E335" s="207" t="s">
        <v>623</v>
      </c>
      <c r="F335" s="207">
        <f>387-14.63</f>
        <v>372.37</v>
      </c>
      <c r="G335" s="207"/>
      <c r="H335" s="207">
        <v>490</v>
      </c>
      <c r="I335" s="231">
        <v>490</v>
      </c>
      <c r="J335" s="140" t="s">
        <v>682</v>
      </c>
      <c r="K335" s="127">
        <f t="shared" si="191"/>
        <v>117.63</v>
      </c>
      <c r="L335" s="128">
        <f t="shared" si="192"/>
        <v>0.31589548030185027</v>
      </c>
      <c r="M335" s="129" t="s">
        <v>599</v>
      </c>
      <c r="N335" s="361">
        <v>43850</v>
      </c>
      <c r="O335" s="57"/>
      <c r="P335" s="16"/>
      <c r="Q335" s="16"/>
      <c r="R335" s="343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68">
        <v>142</v>
      </c>
      <c r="B336" s="163">
        <v>43578</v>
      </c>
      <c r="C336" s="163"/>
      <c r="D336" s="164" t="s">
        <v>776</v>
      </c>
      <c r="E336" s="165" t="s">
        <v>600</v>
      </c>
      <c r="F336" s="165">
        <v>220</v>
      </c>
      <c r="G336" s="165"/>
      <c r="H336" s="165">
        <v>127.5</v>
      </c>
      <c r="I336" s="185">
        <v>284</v>
      </c>
      <c r="J336" s="383" t="s">
        <v>3483</v>
      </c>
      <c r="K336" s="133">
        <f t="shared" si="191"/>
        <v>-92.5</v>
      </c>
      <c r="L336" s="134">
        <f t="shared" si="192"/>
        <v>-0.42045454545454547</v>
      </c>
      <c r="M336" s="135" t="s">
        <v>663</v>
      </c>
      <c r="N336" s="136">
        <v>43896</v>
      </c>
      <c r="O336" s="57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5">
        <v>143</v>
      </c>
      <c r="B337" s="206">
        <v>43622</v>
      </c>
      <c r="C337" s="206"/>
      <c r="D337" s="407" t="s">
        <v>496</v>
      </c>
      <c r="E337" s="207" t="s">
        <v>600</v>
      </c>
      <c r="F337" s="207">
        <v>332.8</v>
      </c>
      <c r="G337" s="207"/>
      <c r="H337" s="207">
        <v>405</v>
      </c>
      <c r="I337" s="231">
        <v>419</v>
      </c>
      <c r="J337" s="140" t="s">
        <v>3490</v>
      </c>
      <c r="K337" s="127">
        <f t="shared" ref="K337" si="193">H337-F337</f>
        <v>72.199999999999989</v>
      </c>
      <c r="L337" s="128">
        <f t="shared" ref="L337" si="194">K337/F337</f>
        <v>0.21694711538461534</v>
      </c>
      <c r="M337" s="129" t="s">
        <v>599</v>
      </c>
      <c r="N337" s="361">
        <v>43860</v>
      </c>
      <c r="O337" s="57"/>
      <c r="P337" s="16"/>
      <c r="Q337" s="16"/>
      <c r="R337" s="17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143">
        <v>144</v>
      </c>
      <c r="B338" s="142">
        <v>43641</v>
      </c>
      <c r="C338" s="142"/>
      <c r="D338" s="143" t="s">
        <v>139</v>
      </c>
      <c r="E338" s="144" t="s">
        <v>623</v>
      </c>
      <c r="F338" s="145">
        <v>386</v>
      </c>
      <c r="G338" s="146"/>
      <c r="H338" s="146">
        <v>395</v>
      </c>
      <c r="I338" s="146">
        <v>452</v>
      </c>
      <c r="J338" s="169" t="s">
        <v>3405</v>
      </c>
      <c r="K338" s="170">
        <f t="shared" ref="K338" si="195">H338-F338</f>
        <v>9</v>
      </c>
      <c r="L338" s="171">
        <f t="shared" ref="L338" si="196">K338/F338</f>
        <v>2.3316062176165803E-2</v>
      </c>
      <c r="M338" s="172" t="s">
        <v>708</v>
      </c>
      <c r="N338" s="173">
        <v>43868</v>
      </c>
      <c r="O338" s="16"/>
      <c r="P338" s="16"/>
      <c r="Q338" s="16"/>
      <c r="R338" s="17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71">
        <v>145</v>
      </c>
      <c r="B339" s="194">
        <v>43707</v>
      </c>
      <c r="C339" s="194"/>
      <c r="D339" s="201" t="s">
        <v>260</v>
      </c>
      <c r="E339" s="198" t="s">
        <v>623</v>
      </c>
      <c r="F339" s="198" t="s">
        <v>755</v>
      </c>
      <c r="G339" s="198"/>
      <c r="H339" s="198"/>
      <c r="I339" s="225">
        <v>190</v>
      </c>
      <c r="J339" s="237" t="s">
        <v>601</v>
      </c>
      <c r="K339" s="227"/>
      <c r="L339" s="228"/>
      <c r="M339" s="357" t="s">
        <v>601</v>
      </c>
      <c r="N339" s="229"/>
      <c r="O339" s="16"/>
      <c r="P339" s="16"/>
      <c r="Q339" s="16"/>
      <c r="R339" s="343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5">
        <v>146</v>
      </c>
      <c r="B340" s="206">
        <v>43731</v>
      </c>
      <c r="C340" s="206"/>
      <c r="D340" s="154" t="s">
        <v>440</v>
      </c>
      <c r="E340" s="207" t="s">
        <v>623</v>
      </c>
      <c r="F340" s="207">
        <v>235</v>
      </c>
      <c r="G340" s="207"/>
      <c r="H340" s="207">
        <v>295</v>
      </c>
      <c r="I340" s="231">
        <v>296</v>
      </c>
      <c r="J340" s="140" t="s">
        <v>3147</v>
      </c>
      <c r="K340" s="127">
        <f t="shared" ref="K340" si="197">H340-F340</f>
        <v>60</v>
      </c>
      <c r="L340" s="128">
        <f t="shared" ref="L340" si="198">K340/F340</f>
        <v>0.25531914893617019</v>
      </c>
      <c r="M340" s="129" t="s">
        <v>599</v>
      </c>
      <c r="N340" s="361">
        <v>43844</v>
      </c>
      <c r="O340" s="57"/>
      <c r="P340" s="16"/>
      <c r="Q340" s="16"/>
      <c r="R340" s="17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5">
        <v>147</v>
      </c>
      <c r="B341" s="206">
        <v>43752</v>
      </c>
      <c r="C341" s="206"/>
      <c r="D341" s="154" t="s">
        <v>2977</v>
      </c>
      <c r="E341" s="207" t="s">
        <v>623</v>
      </c>
      <c r="F341" s="207">
        <v>277.5</v>
      </c>
      <c r="G341" s="207"/>
      <c r="H341" s="207">
        <v>333</v>
      </c>
      <c r="I341" s="231">
        <v>333</v>
      </c>
      <c r="J341" s="140" t="s">
        <v>3148</v>
      </c>
      <c r="K341" s="127">
        <f t="shared" ref="K341" si="199">H341-F341</f>
        <v>55.5</v>
      </c>
      <c r="L341" s="128">
        <f t="shared" ref="L341" si="200">K341/F341</f>
        <v>0.2</v>
      </c>
      <c r="M341" s="129" t="s">
        <v>599</v>
      </c>
      <c r="N341" s="361">
        <v>43846</v>
      </c>
      <c r="O341" s="57"/>
      <c r="P341" s="16"/>
      <c r="Q341" s="16"/>
      <c r="R341" s="343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5">
        <v>148</v>
      </c>
      <c r="B342" s="206">
        <v>43752</v>
      </c>
      <c r="C342" s="206"/>
      <c r="D342" s="154" t="s">
        <v>2976</v>
      </c>
      <c r="E342" s="207" t="s">
        <v>623</v>
      </c>
      <c r="F342" s="207">
        <v>930</v>
      </c>
      <c r="G342" s="207"/>
      <c r="H342" s="207">
        <v>1165</v>
      </c>
      <c r="I342" s="231">
        <v>1200</v>
      </c>
      <c r="J342" s="140" t="s">
        <v>3150</v>
      </c>
      <c r="K342" s="127">
        <f t="shared" ref="K342" si="201">H342-F342</f>
        <v>235</v>
      </c>
      <c r="L342" s="128">
        <f t="shared" ref="L342" si="202">K342/F342</f>
        <v>0.25268817204301075</v>
      </c>
      <c r="M342" s="129" t="s">
        <v>599</v>
      </c>
      <c r="N342" s="361">
        <v>43847</v>
      </c>
      <c r="O342" s="57"/>
      <c r="P342" s="16"/>
      <c r="Q342" s="16"/>
      <c r="R342" s="343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0">
        <v>149</v>
      </c>
      <c r="B343" s="346">
        <v>43753</v>
      </c>
      <c r="C343" s="211"/>
      <c r="D343" s="372" t="s">
        <v>2975</v>
      </c>
      <c r="E343" s="349" t="s">
        <v>623</v>
      </c>
      <c r="F343" s="352">
        <v>111</v>
      </c>
      <c r="G343" s="349"/>
      <c r="H343" s="349"/>
      <c r="I343" s="355">
        <v>141</v>
      </c>
      <c r="J343" s="237" t="s">
        <v>601</v>
      </c>
      <c r="K343" s="237"/>
      <c r="L343" s="122"/>
      <c r="M343" s="360" t="s">
        <v>601</v>
      </c>
      <c r="N343" s="239"/>
      <c r="O343" s="16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5">
        <v>150</v>
      </c>
      <c r="B344" s="206">
        <v>43753</v>
      </c>
      <c r="C344" s="206"/>
      <c r="D344" s="154" t="s">
        <v>2974</v>
      </c>
      <c r="E344" s="207" t="s">
        <v>623</v>
      </c>
      <c r="F344" s="208">
        <v>296</v>
      </c>
      <c r="G344" s="207"/>
      <c r="H344" s="207">
        <v>370</v>
      </c>
      <c r="I344" s="231">
        <v>370</v>
      </c>
      <c r="J344" s="140" t="s">
        <v>682</v>
      </c>
      <c r="K344" s="127">
        <f t="shared" ref="K344" si="203">H344-F344</f>
        <v>74</v>
      </c>
      <c r="L344" s="128">
        <f t="shared" ref="L344" si="204">K344/F344</f>
        <v>0.25</v>
      </c>
      <c r="M344" s="129" t="s">
        <v>599</v>
      </c>
      <c r="N344" s="361">
        <v>43853</v>
      </c>
      <c r="O344" s="57"/>
      <c r="P344" s="16"/>
      <c r="Q344" s="16"/>
      <c r="R344" s="343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1">
        <v>151</v>
      </c>
      <c r="B345" s="210">
        <v>43754</v>
      </c>
      <c r="C345" s="210"/>
      <c r="D345" s="191" t="s">
        <v>2973</v>
      </c>
      <c r="E345" s="348" t="s">
        <v>623</v>
      </c>
      <c r="F345" s="351" t="s">
        <v>2939</v>
      </c>
      <c r="G345" s="348"/>
      <c r="H345" s="348"/>
      <c r="I345" s="354">
        <v>344</v>
      </c>
      <c r="J345" s="237" t="s">
        <v>601</v>
      </c>
      <c r="K345" s="240"/>
      <c r="L345" s="359"/>
      <c r="M345" s="342" t="s">
        <v>601</v>
      </c>
      <c r="N345" s="362"/>
      <c r="O345" s="16"/>
      <c r="P345" s="16"/>
      <c r="Q345" s="16"/>
      <c r="R345" s="343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45">
        <v>152</v>
      </c>
      <c r="B346" s="211">
        <v>43832</v>
      </c>
      <c r="C346" s="211"/>
      <c r="D346" s="215" t="s">
        <v>2253</v>
      </c>
      <c r="E346" s="212" t="s">
        <v>623</v>
      </c>
      <c r="F346" s="213" t="s">
        <v>3135</v>
      </c>
      <c r="G346" s="212"/>
      <c r="H346" s="212"/>
      <c r="I346" s="236">
        <v>590</v>
      </c>
      <c r="J346" s="237" t="s">
        <v>601</v>
      </c>
      <c r="K346" s="237"/>
      <c r="L346" s="122"/>
      <c r="M346" s="342" t="s">
        <v>601</v>
      </c>
      <c r="N346" s="239"/>
      <c r="O346" s="16"/>
      <c r="P346" s="16"/>
      <c r="Q346" s="16"/>
      <c r="R346" s="343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5">
        <v>153</v>
      </c>
      <c r="B347" s="206">
        <v>43966</v>
      </c>
      <c r="C347" s="206"/>
      <c r="D347" s="154" t="s">
        <v>65</v>
      </c>
      <c r="E347" s="207" t="s">
        <v>623</v>
      </c>
      <c r="F347" s="208">
        <v>67.5</v>
      </c>
      <c r="G347" s="207"/>
      <c r="H347" s="207">
        <v>86</v>
      </c>
      <c r="I347" s="231">
        <v>86</v>
      </c>
      <c r="J347" s="140" t="s">
        <v>3628</v>
      </c>
      <c r="K347" s="127">
        <f t="shared" ref="K347" si="205">H347-F347</f>
        <v>18.5</v>
      </c>
      <c r="L347" s="128">
        <f t="shared" ref="L347" si="206">K347/F347</f>
        <v>0.27407407407407408</v>
      </c>
      <c r="M347" s="129" t="s">
        <v>599</v>
      </c>
      <c r="N347" s="361">
        <v>44008</v>
      </c>
      <c r="O347" s="57"/>
      <c r="P347" s="16"/>
      <c r="Q347" s="16"/>
      <c r="R347" s="343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9">
        <v>154</v>
      </c>
      <c r="B348" s="211">
        <v>44035</v>
      </c>
      <c r="C348" s="211"/>
      <c r="D348" s="215" t="s">
        <v>495</v>
      </c>
      <c r="E348" s="212" t="s">
        <v>623</v>
      </c>
      <c r="F348" s="213" t="s">
        <v>3631</v>
      </c>
      <c r="G348" s="212"/>
      <c r="H348" s="212"/>
      <c r="I348" s="236">
        <v>296</v>
      </c>
      <c r="J348" s="237" t="s">
        <v>601</v>
      </c>
      <c r="K348" s="237"/>
      <c r="L348" s="122"/>
      <c r="M348" s="238"/>
      <c r="N348" s="239"/>
      <c r="O348" s="16"/>
      <c r="P348" s="16"/>
      <c r="Q348" s="16"/>
      <c r="R348" s="343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9">
        <v>155</v>
      </c>
      <c r="B349" s="211">
        <v>44092</v>
      </c>
      <c r="C349" s="211"/>
      <c r="D349" s="215" t="s">
        <v>416</v>
      </c>
      <c r="E349" s="212" t="s">
        <v>623</v>
      </c>
      <c r="F349" s="213" t="s">
        <v>3636</v>
      </c>
      <c r="G349" s="212"/>
      <c r="H349" s="212"/>
      <c r="I349" s="236">
        <v>248</v>
      </c>
      <c r="J349" s="237" t="s">
        <v>601</v>
      </c>
      <c r="K349" s="237"/>
      <c r="L349" s="122"/>
      <c r="M349" s="238"/>
      <c r="N349" s="239"/>
      <c r="O349" s="16"/>
      <c r="P349" s="16"/>
      <c r="Q349" s="16"/>
      <c r="R349" s="343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09">
        <v>156</v>
      </c>
      <c r="B350" s="211">
        <v>44140</v>
      </c>
      <c r="C350" s="211"/>
      <c r="D350" s="215" t="s">
        <v>416</v>
      </c>
      <c r="E350" s="212" t="s">
        <v>623</v>
      </c>
      <c r="F350" s="213" t="s">
        <v>3695</v>
      </c>
      <c r="G350" s="212"/>
      <c r="H350" s="212"/>
      <c r="I350" s="236">
        <v>248</v>
      </c>
      <c r="J350" s="237" t="s">
        <v>601</v>
      </c>
      <c r="K350" s="237"/>
      <c r="L350" s="122"/>
      <c r="M350" s="238"/>
      <c r="N350" s="239"/>
      <c r="O350" s="16"/>
      <c r="P350" s="16"/>
      <c r="Q350" s="16"/>
      <c r="R350" s="343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9">
        <v>157</v>
      </c>
      <c r="B351" s="211">
        <v>44140</v>
      </c>
      <c r="C351" s="211"/>
      <c r="D351" s="215" t="s">
        <v>330</v>
      </c>
      <c r="E351" s="212" t="s">
        <v>623</v>
      </c>
      <c r="F351" s="213" t="s">
        <v>3696</v>
      </c>
      <c r="G351" s="212"/>
      <c r="H351" s="212"/>
      <c r="I351" s="236">
        <v>320</v>
      </c>
      <c r="J351" s="237" t="s">
        <v>601</v>
      </c>
      <c r="K351" s="237"/>
      <c r="L351" s="122"/>
      <c r="M351" s="238"/>
      <c r="N351" s="239"/>
      <c r="O351" s="16"/>
      <c r="P351" s="16"/>
      <c r="Q351" s="16"/>
      <c r="R351" s="343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9">
        <v>158</v>
      </c>
      <c r="B352" s="211">
        <v>44140</v>
      </c>
      <c r="C352" s="211"/>
      <c r="D352" s="215" t="s">
        <v>491</v>
      </c>
      <c r="E352" s="212" t="s">
        <v>623</v>
      </c>
      <c r="F352" s="213" t="s">
        <v>3701</v>
      </c>
      <c r="G352" s="212"/>
      <c r="H352" s="212"/>
      <c r="I352" s="236">
        <v>1093</v>
      </c>
      <c r="J352" s="237" t="s">
        <v>601</v>
      </c>
      <c r="K352" s="237"/>
      <c r="L352" s="122"/>
      <c r="M352" s="238"/>
      <c r="N352" s="239"/>
      <c r="O352" s="16"/>
      <c r="P352" s="16"/>
      <c r="Q352" s="16"/>
      <c r="R352" s="343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9">
        <v>159</v>
      </c>
      <c r="B353" s="211">
        <v>44140</v>
      </c>
      <c r="C353" s="211"/>
      <c r="D353" s="215" t="s">
        <v>345</v>
      </c>
      <c r="E353" s="212" t="s">
        <v>623</v>
      </c>
      <c r="F353" s="213" t="s">
        <v>3703</v>
      </c>
      <c r="G353" s="212"/>
      <c r="H353" s="212"/>
      <c r="I353" s="236">
        <v>406</v>
      </c>
      <c r="J353" s="237" t="s">
        <v>601</v>
      </c>
      <c r="K353" s="237"/>
      <c r="L353" s="122"/>
      <c r="M353" s="238"/>
      <c r="N353" s="239"/>
      <c r="O353" s="16"/>
      <c r="P353" s="16"/>
      <c r="Q353" s="16"/>
      <c r="R353" s="343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9">
        <v>160</v>
      </c>
      <c r="B354" s="211">
        <v>44141</v>
      </c>
      <c r="C354" s="211"/>
      <c r="D354" s="215" t="s">
        <v>495</v>
      </c>
      <c r="E354" s="212" t="s">
        <v>623</v>
      </c>
      <c r="F354" s="213" t="s">
        <v>3712</v>
      </c>
      <c r="G354" s="212"/>
      <c r="H354" s="212"/>
      <c r="I354" s="236">
        <v>290</v>
      </c>
      <c r="J354" s="237" t="s">
        <v>601</v>
      </c>
      <c r="K354" s="237"/>
      <c r="L354" s="122"/>
      <c r="M354" s="238"/>
      <c r="N354" s="239"/>
      <c r="O354" s="16"/>
      <c r="P354" s="16"/>
      <c r="Q354" s="16"/>
      <c r="R354" s="343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9"/>
      <c r="B355" s="211"/>
      <c r="C355" s="211"/>
      <c r="D355" s="215"/>
      <c r="E355" s="212"/>
      <c r="F355" s="213"/>
      <c r="G355" s="212"/>
      <c r="H355" s="212"/>
      <c r="I355" s="236"/>
      <c r="J355" s="237"/>
      <c r="K355" s="237"/>
      <c r="L355" s="122"/>
      <c r="M355" s="238"/>
      <c r="N355" s="239"/>
      <c r="O355" s="16"/>
      <c r="P355" s="16"/>
      <c r="Q355" s="16"/>
      <c r="R355" s="343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9"/>
      <c r="B356" s="211"/>
      <c r="C356" s="211"/>
      <c r="D356" s="215"/>
      <c r="E356" s="212"/>
      <c r="F356" s="213"/>
      <c r="G356" s="212"/>
      <c r="H356" s="212"/>
      <c r="I356" s="236"/>
      <c r="J356" s="237"/>
      <c r="K356" s="237"/>
      <c r="L356" s="122"/>
      <c r="M356" s="238"/>
      <c r="N356" s="239"/>
      <c r="O356" s="16"/>
      <c r="P356" s="16"/>
      <c r="R356" s="343"/>
    </row>
    <row r="357" spans="1:26">
      <c r="A357" s="209"/>
      <c r="B357" s="211"/>
      <c r="C357" s="211"/>
      <c r="D357" s="215"/>
      <c r="E357" s="212"/>
      <c r="F357" s="213"/>
      <c r="G357" s="212"/>
      <c r="H357" s="212"/>
      <c r="I357" s="236"/>
      <c r="J357" s="237"/>
      <c r="K357" s="237"/>
      <c r="L357" s="122"/>
      <c r="M357" s="238"/>
      <c r="N357" s="239"/>
      <c r="O357" s="16"/>
      <c r="R357" s="241"/>
    </row>
    <row r="358" spans="1:26">
      <c r="A358" s="209"/>
      <c r="B358" s="211"/>
      <c r="C358" s="211"/>
      <c r="D358" s="215"/>
      <c r="E358" s="212"/>
      <c r="F358" s="213"/>
      <c r="G358" s="212"/>
      <c r="H358" s="212"/>
      <c r="I358" s="236"/>
      <c r="J358" s="237"/>
      <c r="K358" s="237"/>
      <c r="L358" s="122"/>
      <c r="M358" s="238"/>
      <c r="N358" s="239"/>
      <c r="O358" s="16"/>
      <c r="R358" s="241"/>
    </row>
    <row r="359" spans="1:26">
      <c r="A359" s="209"/>
      <c r="B359" s="211"/>
      <c r="C359" s="211"/>
      <c r="D359" s="215"/>
      <c r="E359" s="212"/>
      <c r="F359" s="213"/>
      <c r="G359" s="212"/>
      <c r="H359" s="212"/>
      <c r="I359" s="236"/>
      <c r="J359" s="237"/>
      <c r="K359" s="237"/>
      <c r="L359" s="122"/>
      <c r="M359" s="238"/>
      <c r="N359" s="239"/>
      <c r="O359" s="16"/>
      <c r="R359" s="241"/>
    </row>
    <row r="360" spans="1:26">
      <c r="A360" s="209"/>
      <c r="B360" s="199" t="s">
        <v>2980</v>
      </c>
      <c r="O360" s="16"/>
      <c r="R360" s="241"/>
    </row>
    <row r="361" spans="1:26">
      <c r="R361" s="241"/>
    </row>
    <row r="362" spans="1:26">
      <c r="R362" s="241"/>
    </row>
    <row r="363" spans="1:26">
      <c r="R363" s="241"/>
    </row>
    <row r="364" spans="1:26">
      <c r="R364" s="241"/>
    </row>
    <row r="365" spans="1:26">
      <c r="R365" s="241"/>
    </row>
    <row r="366" spans="1:26">
      <c r="R366" s="241"/>
    </row>
    <row r="367" spans="1:26">
      <c r="R367" s="241"/>
    </row>
    <row r="377" spans="1:1">
      <c r="A377" s="216"/>
    </row>
    <row r="378" spans="1:1">
      <c r="A378" s="216"/>
    </row>
    <row r="379" spans="1:1">
      <c r="A379" s="212"/>
    </row>
  </sheetData>
  <autoFilter ref="R1:R375"/>
  <mergeCells count="7">
    <mergeCell ref="P103:P104"/>
    <mergeCell ref="M103:M104"/>
    <mergeCell ref="J103:J104"/>
    <mergeCell ref="B103:B104"/>
    <mergeCell ref="A103:A104"/>
    <mergeCell ref="N103:N104"/>
    <mergeCell ref="O103:O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2020-11-24T02:29:36Z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