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BA340C62-B4D3-4AFB-A12A-8F4FCFD018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F&amp;O)'!$R$1:$R$322</definedName>
  </definedNames>
  <calcPr calcId="191029"/>
</workbook>
</file>

<file path=xl/calcChain.xml><?xml version="1.0" encoding="utf-8"?>
<calcChain xmlns="http://schemas.openxmlformats.org/spreadsheetml/2006/main">
  <c r="P34" i="6" l="1"/>
  <c r="L72" i="6"/>
  <c r="K72" i="6"/>
  <c r="M72" i="6" l="1"/>
  <c r="L69" i="6"/>
  <c r="K69" i="6"/>
  <c r="L23" i="6"/>
  <c r="K23" i="6"/>
  <c r="M69" i="6" l="1"/>
  <c r="M23" i="6"/>
  <c r="P31" i="6"/>
  <c r="P32" i="6"/>
  <c r="P33" i="6"/>
  <c r="K105" i="6"/>
  <c r="M105" i="6" s="1"/>
  <c r="L71" i="6"/>
  <c r="K71" i="6"/>
  <c r="L70" i="6"/>
  <c r="K70" i="6"/>
  <c r="K104" i="6"/>
  <c r="M104" i="6" s="1"/>
  <c r="K100" i="6"/>
  <c r="M100" i="6" s="1"/>
  <c r="L68" i="6"/>
  <c r="K68" i="6"/>
  <c r="M70" i="6" l="1"/>
  <c r="M71" i="6"/>
  <c r="M68" i="6"/>
  <c r="P30" i="6"/>
  <c r="L22" i="6"/>
  <c r="M22" i="6" s="1"/>
  <c r="K22" i="6"/>
  <c r="K97" i="6"/>
  <c r="M97" i="6" s="1"/>
  <c r="K103" i="6"/>
  <c r="M103" i="6" s="1"/>
  <c r="K102" i="6" l="1"/>
  <c r="M102" i="6" s="1"/>
  <c r="K101" i="6"/>
  <c r="M101" i="6" s="1"/>
  <c r="L29" i="6"/>
  <c r="K29" i="6"/>
  <c r="K94" i="6"/>
  <c r="M94" i="6" s="1"/>
  <c r="M29" i="6" l="1"/>
  <c r="L25" i="6"/>
  <c r="K25" i="6"/>
  <c r="L19" i="6"/>
  <c r="K19" i="6"/>
  <c r="K99" i="6"/>
  <c r="M99" i="6" s="1"/>
  <c r="L67" i="6"/>
  <c r="K67" i="6"/>
  <c r="K96" i="6"/>
  <c r="M96" i="6" s="1"/>
  <c r="K98" i="6"/>
  <c r="M98" i="6" s="1"/>
  <c r="L66" i="6"/>
  <c r="K66" i="6"/>
  <c r="K93" i="6"/>
  <c r="M93" i="6" s="1"/>
  <c r="L11" i="6"/>
  <c r="K11" i="6"/>
  <c r="K95" i="6"/>
  <c r="M95" i="6" s="1"/>
  <c r="L64" i="6"/>
  <c r="K64" i="6"/>
  <c r="L65" i="6"/>
  <c r="K65" i="6"/>
  <c r="K92" i="6"/>
  <c r="M92" i="6" s="1"/>
  <c r="M25" i="6" l="1"/>
  <c r="M19" i="6"/>
  <c r="M67" i="6"/>
  <c r="M66" i="6"/>
  <c r="M11" i="6"/>
  <c r="M64" i="6"/>
  <c r="M65" i="6"/>
  <c r="P27" i="6"/>
  <c r="P28" i="6"/>
  <c r="L63" i="6"/>
  <c r="K63" i="6"/>
  <c r="K91" i="6"/>
  <c r="M91" i="6" s="1"/>
  <c r="K88" i="6"/>
  <c r="M88" i="6" s="1"/>
  <c r="L62" i="6"/>
  <c r="K62" i="6"/>
  <c r="M62" i="6" s="1"/>
  <c r="L54" i="6"/>
  <c r="K54" i="6"/>
  <c r="K87" i="6"/>
  <c r="M87" i="6" s="1"/>
  <c r="L14" i="6"/>
  <c r="K14" i="6"/>
  <c r="K89" i="6"/>
  <c r="M89" i="6" s="1"/>
  <c r="K90" i="6"/>
  <c r="M90" i="6" s="1"/>
  <c r="K84" i="6"/>
  <c r="M84" i="6" s="1"/>
  <c r="M63" i="6" l="1"/>
  <c r="M54" i="6"/>
  <c r="M14" i="6"/>
  <c r="P26" i="6"/>
  <c r="L61" i="6"/>
  <c r="K61" i="6"/>
  <c r="L20" i="6"/>
  <c r="K20" i="6"/>
  <c r="L59" i="6"/>
  <c r="K59" i="6"/>
  <c r="L51" i="6"/>
  <c r="K51" i="6"/>
  <c r="M61" i="6" l="1"/>
  <c r="M20" i="6"/>
  <c r="M59" i="6"/>
  <c r="M51" i="6"/>
  <c r="K81" i="6"/>
  <c r="M81" i="6" s="1"/>
  <c r="K316" i="6"/>
  <c r="L316" i="6" s="1"/>
  <c r="L17" i="6"/>
  <c r="K17" i="6"/>
  <c r="K310" i="6"/>
  <c r="L310" i="6" s="1"/>
  <c r="K85" i="6"/>
  <c r="M85" i="6" s="1"/>
  <c r="K86" i="6"/>
  <c r="M86" i="6" s="1"/>
  <c r="L60" i="6"/>
  <c r="K60" i="6"/>
  <c r="M17" i="6" l="1"/>
  <c r="M60" i="6"/>
  <c r="P24" i="6"/>
  <c r="L58" i="6"/>
  <c r="K58" i="6"/>
  <c r="K83" i="6"/>
  <c r="L57" i="6"/>
  <c r="K57" i="6"/>
  <c r="L56" i="6"/>
  <c r="K56" i="6"/>
  <c r="M58" i="6" l="1"/>
  <c r="M57" i="6"/>
  <c r="M83" i="6"/>
  <c r="M56" i="6"/>
  <c r="L13" i="6"/>
  <c r="K13" i="6"/>
  <c r="K82" i="6"/>
  <c r="M82" i="6" s="1"/>
  <c r="L53" i="6"/>
  <c r="K53" i="6"/>
  <c r="L55" i="6"/>
  <c r="K55" i="6"/>
  <c r="M13" i="6" l="1"/>
  <c r="M53" i="6"/>
  <c r="M55" i="6"/>
  <c r="L21" i="6"/>
  <c r="K21" i="6"/>
  <c r="L15" i="6"/>
  <c r="K15" i="6"/>
  <c r="L50" i="6"/>
  <c r="K50" i="6"/>
  <c r="L52" i="6"/>
  <c r="K52" i="6"/>
  <c r="M15" i="6" l="1"/>
  <c r="M50" i="6"/>
  <c r="M52" i="6"/>
  <c r="M21" i="6"/>
  <c r="L16" i="6" l="1"/>
  <c r="K16" i="6"/>
  <c r="L12" i="6"/>
  <c r="K12" i="6"/>
  <c r="K80" i="6"/>
  <c r="M80" i="6" s="1"/>
  <c r="L18" i="6"/>
  <c r="K18" i="6"/>
  <c r="M16" i="6" l="1"/>
  <c r="M18" i="6"/>
  <c r="M12" i="6"/>
  <c r="K318" i="6" l="1"/>
  <c r="L318" i="6" s="1"/>
  <c r="P10" i="6" l="1"/>
  <c r="K306" i="6"/>
  <c r="L306" i="6" s="1"/>
  <c r="K307" i="6" l="1"/>
  <c r="L307" i="6" s="1"/>
  <c r="K300" i="6"/>
  <c r="L300" i="6" s="1"/>
  <c r="K317" i="6" l="1"/>
  <c r="L317" i="6" s="1"/>
  <c r="K311" i="6"/>
  <c r="L311" i="6" s="1"/>
  <c r="K313" i="6" l="1"/>
  <c r="L313" i="6" s="1"/>
  <c r="L6" i="2" l="1"/>
  <c r="K6" i="3"/>
  <c r="D7" i="5" l="1"/>
  <c r="M7" i="6"/>
  <c r="K308" i="6" l="1"/>
  <c r="L308" i="6" s="1"/>
  <c r="K305" i="6" l="1"/>
  <c r="L305" i="6" s="1"/>
  <c r="K309" i="6" l="1"/>
  <c r="L309" i="6" s="1"/>
  <c r="K304" i="6"/>
  <c r="L304" i="6" s="1"/>
  <c r="K303" i="6"/>
  <c r="L303" i="6" s="1"/>
  <c r="K301" i="6"/>
  <c r="L301" i="6" s="1"/>
  <c r="H299" i="6"/>
  <c r="K299" i="6" s="1"/>
  <c r="L299" i="6" s="1"/>
  <c r="K298" i="6"/>
  <c r="L298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F267" i="6"/>
  <c r="K267" i="6" s="1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F261" i="6"/>
  <c r="K261" i="6" s="1"/>
  <c r="L261" i="6" s="1"/>
  <c r="F260" i="6"/>
  <c r="K260" i="6" s="1"/>
  <c r="L260" i="6" s="1"/>
  <c r="K259" i="6"/>
  <c r="L259" i="6" s="1"/>
  <c r="F258" i="6"/>
  <c r="K258" i="6" s="1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0" i="6"/>
  <c r="L240" i="6" s="1"/>
  <c r="K239" i="6"/>
  <c r="L239" i="6" s="1"/>
  <c r="F238" i="6"/>
  <c r="K238" i="6" s="1"/>
  <c r="L238" i="6" s="1"/>
  <c r="K237" i="6"/>
  <c r="L237" i="6" s="1"/>
  <c r="K234" i="6"/>
  <c r="L234" i="6" s="1"/>
  <c r="K233" i="6"/>
  <c r="L233" i="6" s="1"/>
  <c r="K232" i="6"/>
  <c r="L232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0" i="6"/>
  <c r="L210" i="6" s="1"/>
  <c r="K208" i="6"/>
  <c r="L208" i="6" s="1"/>
  <c r="K206" i="6"/>
  <c r="L206" i="6" s="1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F190" i="6"/>
  <c r="K190" i="6" s="1"/>
  <c r="L190" i="6" s="1"/>
  <c r="H189" i="6"/>
  <c r="K189" i="6" s="1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H155" i="6"/>
  <c r="K155" i="6" s="1"/>
  <c r="L155" i="6" s="1"/>
  <c r="F154" i="6"/>
  <c r="K154" i="6" s="1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6" i="4"/>
</calcChain>
</file>

<file path=xl/sharedStrings.xml><?xml version="1.0" encoding="utf-8"?>
<sst xmlns="http://schemas.openxmlformats.org/spreadsheetml/2006/main" count="3411" uniqueCount="1251">
  <si>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</si>
  <si>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</si>
  <si>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</si>
  <si>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</si>
  <si>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</si>
  <si>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</si>
  <si>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</si>
  <si>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</si>
  <si>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</si>
  <si>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</si>
  <si>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</si>
  <si>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</si>
  <si>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</si>
  <si>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</si>
  <si>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</si>
  <si>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</si>
  <si>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</si>
  <si>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</si>
  <si>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</si>
  <si>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</si>
  <si>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</si>
  <si>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</si>
  <si>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</si>
  <si>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</si>
  <si>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</si>
  <si>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</si>
  <si>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</si>
  <si>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</si>
  <si>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</si>
  <si>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</si>
  <si>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</si>
  <si>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</si>
  <si>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</si>
  <si>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</si>
  <si>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</si>
  <si>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</si>
  <si>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</si>
  <si>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</si>
  <si>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</si>
  <si>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</si>
  <si>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</si>
  <si>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</si>
  <si>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</si>
  <si>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</si>
  <si>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</si>
  <si>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</si>
  <si>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</si>
  <si>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</si>
  <si>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</si>
  <si>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</si>
  <si>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</si>
  <si>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</si>
  <si>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</si>
  <si>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</si>
  <si>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</si>
  <si>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</si>
  <si>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</si>
  <si>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</si>
  <si>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</si>
  <si>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</si>
  <si>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</si>
  <si>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</si>
  <si>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</si>
  <si>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</si>
  <si>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</si>
  <si>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</si>
  <si>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</si>
  <si>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</si>
  <si>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</si>
  <si>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</si>
  <si>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</si>
  <si>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</si>
  <si>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</si>
  <si>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</si>
  <si>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</si>
  <si>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</si>
  <si>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</si>
  <si>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</si>
  <si>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</si>
  <si>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</si>
  <si>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</si>
  <si>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</si>
  <si>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</si>
  <si>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</si>
  <si>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</si>
  <si>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</si>
  <si>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</si>
  <si>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</si>
  <si>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</si>
  <si>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</si>
  <si>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</si>
  <si>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</si>
  <si>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</si>
  <si>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</si>
  <si>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</si>
  <si>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</si>
  <si>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</si>
  <si>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</si>
  <si>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</si>
  <si>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</si>
  <si>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</si>
  <si>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</si>
  <si>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</si>
  <si>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</si>
  <si>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</si>
  <si>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</si>
  <si>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</si>
  <si>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</si>
  <si>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</si>
  <si>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</si>
  <si>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</si>
  <si>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</si>
  <si>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</si>
  <si>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</si>
  <si>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</si>
  <si>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</si>
  <si>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</si>
  <si>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</si>
  <si>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</si>
  <si>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</si>
  <si>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</si>
  <si>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</si>
  <si>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</si>
  <si>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</si>
  <si>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</si>
  <si>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</si>
  <si>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</si>
  <si>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</si>
  <si>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</si>
  <si>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</si>
  <si>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</si>
  <si>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</si>
  <si>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</si>
  <si>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</si>
  <si>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</si>
  <si>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</si>
  <si>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</si>
  <si>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</si>
  <si>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</si>
  <si>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</si>
  <si>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</si>
  <si>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</si>
  <si>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</si>
  <si>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</si>
  <si>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</si>
  <si>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</si>
  <si>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</si>
  <si>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</si>
  <si>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</si>
  <si>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</si>
  <si>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</si>
  <si>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</si>
  <si>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</si>
  <si>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</si>
  <si>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</si>
  <si>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</si>
  <si>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</si>
  <si>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</si>
  <si>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</si>
  <si>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</si>
  <si>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</si>
  <si>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</si>
  <si>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</si>
  <si>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</si>
  <si>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</si>
  <si>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</si>
  <si>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</si>
  <si>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</si>
  <si>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</si>
  <si>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</si>
  <si>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</si>
  <si>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</si>
  <si>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</si>
  <si>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</si>
  <si>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</si>
  <si>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</si>
  <si>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</si>
  <si>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</si>
  <si>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</si>
  <si>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</si>
  <si>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</si>
  <si>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</si>
  <si>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</si>
  <si>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</si>
  <si>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</si>
  <si>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</si>
  <si>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</si>
  <si>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</si>
  <si>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</si>
  <si>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</si>
  <si>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</si>
  <si>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</si>
  <si>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</si>
  <si>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</si>
  <si>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</si>
  <si>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</si>
  <si>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</si>
  <si>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</si>
  <si>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</si>
  <si>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</si>
  <si>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</si>
  <si>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</si>
  <si>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</si>
  <si>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</si>
  <si>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</si>
  <si>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</si>
  <si>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</si>
  <si>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</si>
  <si>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</si>
  <si>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</si>
  <si>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</si>
  <si>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</si>
  <si>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</si>
  <si>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</si>
  <si>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</si>
  <si>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</si>
  <si>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</si>
  <si>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</si>
  <si>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</si>
  <si>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</si>
  <si>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</si>
  <si>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</si>
  <si>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</si>
  <si>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</si>
  <si>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</si>
  <si>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</si>
  <si>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</si>
  <si>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</si>
  <si>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</si>
  <si>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</si>
  <si>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</si>
  <si>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</si>
  <si>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</si>
  <si>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</si>
  <si>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</si>
  <si>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</si>
  <si>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</si>
  <si>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</si>
  <si>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</si>
  <si>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</si>
  <si>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</si>
  <si>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</si>
  <si>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</si>
  <si>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</si>
  <si>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</si>
  <si>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</si>
  <si>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</si>
  <si>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</si>
  <si>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</si>
  <si>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</si>
  <si>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</si>
  <si>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</si>
  <si>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</si>
  <si>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</si>
  <si>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</si>
  <si>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</si>
  <si>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</si>
  <si>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</si>
  <si>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</si>
  <si>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</si>
  <si>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</si>
  <si>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</si>
  <si>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</si>
  <si>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</si>
  <si>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</si>
  <si>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</si>
  <si>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</si>
  <si>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</si>
  <si>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</si>
  <si>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</si>
  <si>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</si>
  <si>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</si>
  <si>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</si>
  <si>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</si>
  <si>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</si>
  <si>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</si>
  <si>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</si>
  <si>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</si>
  <si>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</si>
  <si>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</si>
  <si>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</si>
  <si>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</si>
  <si>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</si>
  <si>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</si>
  <si>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</si>
  <si>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</si>
  <si>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</si>
  <si>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</si>
  <si>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</si>
  <si>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</si>
  <si>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</si>
  <si>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</si>
  <si>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</si>
  <si>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</si>
  <si>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</si>
  <si>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</si>
  <si>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</si>
  <si>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</si>
  <si>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</si>
  <si>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</si>
  <si>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</si>
  <si>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</si>
  <si>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</si>
  <si>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</si>
  <si>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</si>
  <si>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</si>
  <si>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</si>
  <si>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</si>
  <si>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</si>
  <si>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</si>
  <si>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</si>
  <si>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</si>
  <si>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</si>
  <si>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</si>
  <si>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</si>
  <si>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</si>
  <si>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</si>
  <si>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</si>
  <si>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</si>
  <si>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</si>
  <si>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</si>
  <si>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</si>
  <si>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</si>
  <si>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</si>
  <si>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</si>
  <si>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</si>
  <si>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</si>
  <si>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</si>
  <si>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</si>
  <si>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</si>
  <si>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</si>
  <si>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</si>
  <si>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</si>
  <si>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</si>
  <si>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</si>
  <si>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</si>
  <si>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</si>
  <si>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</si>
  <si>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</si>
  <si>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</si>
  <si>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</si>
  <si>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</si>
  <si>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</si>
  <si>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</si>
  <si>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</si>
  <si>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</si>
  <si>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</si>
  <si>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</si>
  <si>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</si>
  <si>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</si>
  <si>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</si>
  <si>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</si>
  <si>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</si>
  <si>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</si>
  <si>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</si>
  <si>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</si>
  <si>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</si>
  <si>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</si>
  <si>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</si>
  <si>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</si>
  <si>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</si>
  <si>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</si>
  <si>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</si>
  <si>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</si>
  <si>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</si>
  <si>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</si>
  <si>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</si>
  <si>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</si>
  <si>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</si>
  <si>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</si>
  <si>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</si>
  <si>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</si>
  <si>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</si>
  <si>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</si>
  <si>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</si>
  <si>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</si>
  <si>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</si>
  <si>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</si>
  <si>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</si>
  <si>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</si>
  <si>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</si>
  <si>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</si>
  <si>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</si>
  <si>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</si>
  <si>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</si>
  <si>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</si>
  <si>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</si>
  <si>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</si>
  <si>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</si>
  <si>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</si>
  <si>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</si>
  <si>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</si>
  <si>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</si>
  <si>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</si>
  <si>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</si>
  <si>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</si>
  <si>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</si>
  <si>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</si>
  <si>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</si>
  <si>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</si>
  <si>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</si>
  <si>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</si>
  <si>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</si>
  <si>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</si>
  <si>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</si>
  <si>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</si>
  <si>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</si>
  <si>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</si>
  <si>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</si>
  <si>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</si>
  <si>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</si>
  <si>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</si>
  <si>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</si>
  <si>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</si>
  <si>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</si>
  <si>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</si>
  <si>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</si>
  <si>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</si>
  <si>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</si>
  <si>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</si>
  <si>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</si>
  <si>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</si>
  <si>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</si>
  <si>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</si>
  <si>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</si>
  <si>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</si>
  <si>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</si>
  <si>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</si>
  <si>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</si>
  <si>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</si>
  <si>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</si>
  <si>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</si>
  <si>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</si>
  <si>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</si>
  <si>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</si>
  <si>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</si>
  <si>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</si>
  <si>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</si>
  <si>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</si>
  <si>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</si>
  <si>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</si>
  <si>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</si>
  <si>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</si>
  <si>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</si>
  <si>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</si>
  <si>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</si>
  <si>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</si>
  <si>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</si>
  <si>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</si>
  <si>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</si>
  <si>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</si>
  <si>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</si>
  <si>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</si>
  <si>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</si>
  <si>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</si>
  <si>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</si>
  <si>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</si>
  <si>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</si>
  <si>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</si>
  <si>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</si>
  <si>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</si>
  <si>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</si>
  <si>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</si>
  <si>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</si>
  <si>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</si>
  <si>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</si>
  <si>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</si>
  <si>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</si>
  <si>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</si>
  <si>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</si>
  <si>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</si>
  <si>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</si>
  <si>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</si>
  <si>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</si>
  <si>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</si>
  <si>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</si>
  <si>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</si>
  <si>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</si>
  <si>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</si>
  <si>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</si>
  <si>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</si>
  <si>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</si>
  <si>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</si>
  <si>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</si>
  <si>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</si>
  <si>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</si>
  <si>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</si>
  <si>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</si>
  <si>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</si>
  <si>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</si>
  <si>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</si>
  <si>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</si>
  <si>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</si>
  <si>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</si>
  <si>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</si>
  <si>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</si>
  <si>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</si>
  <si>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</si>
  <si>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</si>
  <si>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</si>
  <si>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</si>
  <si>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</si>
  <si>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</si>
  <si>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</si>
  <si>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</si>
  <si>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</si>
  <si>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</si>
  <si>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</si>
  <si>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</si>
  <si>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</si>
  <si>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</si>
  <si>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</si>
  <si>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</si>
  <si>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</si>
  <si>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</si>
  <si>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</si>
  <si>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</si>
  <si>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</si>
  <si>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</si>
  <si>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</si>
  <si>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</si>
  <si>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</si>
  <si>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</si>
  <si>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</si>
  <si>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</si>
  <si>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</si>
  <si>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</si>
  <si>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</si>
  <si>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</si>
  <si>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</si>
  <si>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</si>
  <si>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</si>
  <si>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</si>
  <si>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</si>
  <si>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</si>
  <si>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</si>
  <si>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</si>
  <si>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</si>
  <si>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</si>
  <si>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</si>
  <si>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</si>
  <si>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</si>
  <si>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</si>
  <si>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</si>
  <si>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</si>
  <si>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</si>
  <si>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</si>
  <si>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</si>
  <si>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</si>
  <si>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</si>
  <si>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</si>
  <si>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</si>
  <si>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</si>
  <si>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</si>
  <si>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</si>
  <si>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</si>
  <si>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</si>
  <si>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</si>
  <si>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</si>
  <si>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</si>
  <si>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</si>
  <si>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</si>
  <si>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</si>
  <si>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</si>
  <si>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</si>
  <si>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</si>
  <si>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</si>
  <si>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</si>
  <si>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</si>
  <si>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</si>
  <si>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</si>
  <si>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</si>
  <si>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</si>
  <si>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</si>
  <si>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</si>
  <si>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</si>
  <si>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</si>
  <si>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</si>
  <si>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</si>
  <si>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</si>
  <si>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</si>
  <si>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</si>
  <si>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</si>
  <si>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</si>
  <si>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</si>
  <si>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</si>
  <si>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</si>
  <si>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</si>
  <si>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</si>
  <si>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</si>
  <si>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</si>
  <si>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</si>
  <si>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</si>
  <si>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</si>
  <si>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</si>
  <si>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</si>
  <si>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</si>
  <si>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</si>
  <si>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</si>
  <si>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</si>
  <si>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</si>
  <si>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</si>
  <si>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</si>
  <si>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</si>
  <si>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</si>
  <si>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</si>
  <si>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</si>
  <si>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</si>
  <si>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</si>
  <si>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</si>
  <si>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</si>
  <si>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</si>
  <si>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</si>
  <si>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</si>
  <si>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</si>
  <si>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</si>
  <si>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</si>
  <si>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</si>
  <si>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</si>
  <si>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</si>
  <si>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</si>
  <si>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</si>
  <si>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</si>
  <si>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</si>
  <si>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</si>
  <si>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</si>
  <si>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</si>
  <si>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</si>
  <si>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</si>
  <si>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</si>
  <si>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</si>
  <si>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</si>
  <si>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</si>
  <si>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</si>
  <si>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</si>
  <si>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</si>
  <si>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</si>
  <si>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</si>
  <si>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</si>
  <si>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</si>
  <si>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</si>
  <si>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</si>
  <si>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</si>
  <si>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</si>
  <si>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</si>
  <si>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</si>
  <si>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</si>
  <si>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</si>
  <si>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</si>
  <si>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</si>
  <si>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</si>
  <si>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</si>
  <si>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</si>
  <si>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</si>
  <si>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</si>
  <si>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</si>
  <si>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</si>
  <si>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</si>
  <si>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</si>
  <si>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</si>
  <si>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</si>
  <si>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</si>
  <si>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</si>
  <si>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</si>
  <si>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</si>
  <si>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</si>
  <si>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</si>
  <si>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</si>
  <si>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</si>
  <si>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</si>
  <si>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</si>
  <si>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</si>
  <si>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</si>
  <si>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</si>
  <si>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</si>
  <si>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</si>
  <si>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</si>
  <si>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</si>
  <si>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</si>
  <si>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</si>
  <si>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</si>
  <si>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</si>
  <si>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</si>
  <si>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</si>
  <si>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</si>
  <si>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</si>
  <si>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</si>
  <si>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</si>
  <si>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</si>
  <si>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</si>
  <si>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</si>
  <si>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</si>
  <si>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</si>
  <si>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</si>
  <si>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</si>
  <si>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</si>
  <si>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</si>
  <si>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</si>
  <si>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</si>
  <si>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</si>
  <si>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</si>
  <si>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</si>
  <si>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</si>
  <si>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</si>
  <si>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</si>
  <si>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</si>
  <si>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</si>
  <si>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</si>
  <si>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</si>
  <si>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</si>
  <si>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</si>
  <si>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</si>
  <si>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</si>
  <si>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</si>
  <si>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</si>
  <si>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</si>
  <si>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</si>
  <si>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</si>
  <si>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</si>
  <si>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</si>
  <si>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</si>
  <si>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</si>
  <si>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</si>
  <si>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</si>
  <si>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</si>
  <si>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</si>
  <si>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</si>
  <si>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</si>
  <si>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</si>
  <si>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</si>
  <si>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</si>
  <si>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</si>
  <si>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</si>
  <si>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</si>
  <si>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</si>
  <si>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</si>
  <si>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</si>
  <si>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</si>
  <si>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</si>
  <si>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</si>
  <si>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</si>
  <si>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</si>
  <si>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</si>
  <si>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</si>
  <si>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</si>
  <si>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</si>
  <si>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</si>
  <si>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</si>
  <si>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</si>
  <si>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</si>
  <si>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</si>
  <si>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</si>
  <si>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</si>
  <si>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</si>
  <si>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</si>
  <si>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</si>
  <si>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</si>
  <si>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</si>
  <si>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</si>
  <si>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</si>
  <si>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</si>
  <si>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</si>
  <si>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</si>
  <si>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</si>
  <si>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</si>
  <si>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</si>
  <si>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</si>
  <si>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</si>
  <si>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</si>
  <si>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</si>
  <si>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</si>
  <si>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</si>
  <si>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</si>
  <si>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</si>
  <si>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</si>
  <si>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</si>
  <si>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</si>
  <si>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</si>
  <si>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</si>
  <si>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</si>
  <si>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</si>
  <si>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</si>
  <si>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</si>
  <si>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</si>
  <si>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</si>
  <si>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</si>
  <si>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</si>
  <si>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</si>
  <si>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</si>
  <si>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</si>
  <si>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</si>
  <si>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</si>
  <si>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</si>
  <si>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</si>
  <si>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</si>
  <si>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</si>
  <si>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</si>
  <si>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</si>
  <si>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</si>
  <si>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</si>
  <si>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</si>
  <si>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</si>
  <si>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</si>
  <si>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</si>
  <si>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</si>
  <si>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</si>
  <si>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</si>
  <si>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</si>
  <si>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</si>
  <si>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</si>
  <si>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</si>
  <si>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</si>
  <si>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</si>
  <si>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</si>
  <si>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</si>
  <si>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</si>
  <si>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</si>
  <si>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</si>
  <si>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</si>
  <si>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</si>
  <si>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</si>
  <si>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</si>
  <si>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</si>
  <si>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</si>
  <si>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</si>
  <si>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</si>
  <si>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</si>
  <si>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</si>
  <si>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</si>
  <si>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</si>
  <si>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</si>
  <si>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</si>
  <si>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</si>
  <si>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</si>
  <si>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</si>
  <si>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</si>
  <si>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</si>
  <si>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</si>
  <si>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</si>
  <si>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</si>
  <si>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</si>
  <si>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</si>
  <si>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</si>
  <si>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</si>
  <si>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</si>
  <si>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</si>
  <si>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</si>
  <si>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</si>
  <si>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</si>
  <si>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</si>
  <si>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</si>
  <si>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</si>
  <si>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</si>
  <si>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</si>
  <si>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</si>
  <si>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</si>
  <si>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</si>
  <si>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</si>
  <si>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</si>
  <si>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</si>
  <si>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</si>
  <si>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</si>
  <si>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</si>
  <si>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</si>
  <si>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1595-1655</t>
  </si>
  <si>
    <t>MINDACORP</t>
  </si>
  <si>
    <t>MANKIND</t>
  </si>
  <si>
    <t>NSE</t>
  </si>
  <si>
    <t>215-225</t>
  </si>
  <si>
    <t>145-150</t>
  </si>
  <si>
    <t>J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</si>
  <si>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</si>
  <si>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</si>
  <si>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</si>
  <si>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</si>
  <si>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</si>
  <si>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</si>
  <si>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</si>
  <si>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</si>
  <si>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</si>
  <si>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</si>
  <si>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</si>
  <si>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</si>
  <si>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</si>
  <si>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</si>
  <si>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</si>
  <si>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</si>
  <si>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</si>
  <si>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</si>
  <si>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</si>
  <si>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</si>
  <si>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</si>
  <si>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</si>
  <si>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</si>
  <si>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</si>
  <si>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</si>
  <si>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</si>
  <si>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</si>
  <si>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</si>
  <si>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</si>
  <si>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</si>
  <si>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</si>
  <si>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</si>
  <si>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</si>
  <si>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</si>
  <si>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</si>
  <si>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</si>
  <si>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</si>
  <si>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</si>
  <si>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</si>
  <si>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</si>
  <si>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</si>
  <si>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</si>
  <si>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</si>
  <si>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</si>
  <si>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</si>
  <si>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</si>
  <si>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</si>
  <si>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</si>
  <si>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</si>
  <si>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</si>
  <si>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</si>
  <si>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</si>
  <si>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</si>
  <si>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</si>
  <si>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</si>
  <si>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</si>
  <si>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</si>
  <si>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</si>
  <si>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</si>
  <si>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</si>
  <si>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</si>
  <si>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</si>
  <si>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</si>
  <si>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</si>
  <si>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</si>
  <si>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</si>
  <si>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</si>
  <si>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</si>
  <si>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</si>
  <si>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</si>
  <si>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</si>
  <si>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</si>
  <si>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</si>
  <si>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</si>
  <si>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</si>
  <si>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</si>
  <si>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</si>
  <si>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</si>
  <si>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</si>
  <si>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</si>
  <si>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</si>
  <si>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</si>
  <si>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</si>
  <si>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</si>
  <si>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</si>
  <si>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</si>
  <si>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</si>
  <si>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</si>
  <si>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</si>
  <si>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</si>
  <si>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</si>
  <si>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</si>
  <si>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</si>
  <si>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</si>
  <si>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1205-1245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</si>
  <si>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</si>
  <si>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</si>
  <si>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</si>
  <si>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</si>
  <si>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</si>
  <si>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</si>
  <si>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</si>
  <si>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</si>
  <si>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</si>
  <si>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</si>
  <si>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</si>
  <si>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</si>
  <si>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VISAGAR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</si>
  <si>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</si>
  <si>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</si>
  <si>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</si>
  <si>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</si>
  <si>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</si>
  <si>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</si>
  <si>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</si>
  <si>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</si>
  <si>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</si>
  <si>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</si>
  <si>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</si>
  <si>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</si>
  <si>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</si>
  <si>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</si>
  <si>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</si>
  <si>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</si>
  <si>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</si>
  <si>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</si>
  <si>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</si>
  <si>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</si>
  <si>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</si>
  <si>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</si>
  <si>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</si>
  <si>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SRUSTEELS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</si>
  <si>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</si>
  <si>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</si>
  <si>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</si>
  <si>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</si>
  <si>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</si>
  <si>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</si>
  <si>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</si>
  <si>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</si>
  <si>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</si>
  <si>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</si>
  <si>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</si>
  <si>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</si>
  <si>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</si>
  <si>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</si>
  <si>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</si>
  <si>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</si>
  <si>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</si>
  <si>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</si>
  <si>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92.5</t>
  </si>
  <si>
    <t>Profit of Rs.22/-</t>
  </si>
  <si>
    <t>Profit of Rs.65/-</t>
  </si>
  <si>
    <t>BANKNIFTY 46000 PE 20-SEP</t>
  </si>
  <si>
    <t>400-450</t>
  </si>
  <si>
    <t>INFY 1510 CE 28-SEP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</si>
  <si>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</si>
  <si>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</si>
  <si>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</si>
  <si>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</si>
  <si>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</si>
  <si>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</si>
  <si>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</si>
  <si>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Loss of Rs.57.5/-</t>
  </si>
  <si>
    <t>Profit of Rs.45/-</t>
  </si>
  <si>
    <t>Profit of Rs.7.6/-</t>
  </si>
  <si>
    <t>Profit of Rs.48/-</t>
  </si>
  <si>
    <t>CITADEL SECURITIES INDIA MARKETS PRIVATE LIMITED</t>
  </si>
  <si>
    <t>PANACEABIO</t>
  </si>
  <si>
    <t>Panacea Biotec Ltd.</t>
  </si>
  <si>
    <t>CRONY VYAPAR PVT LTD</t>
  </si>
  <si>
    <t>450-500</t>
  </si>
  <si>
    <t>FINNIFTY 20450 PE 20-SEP</t>
  </si>
  <si>
    <t>370-375</t>
  </si>
  <si>
    <t>Loss of Rs.9.5-</t>
  </si>
  <si>
    <t>125-150</t>
  </si>
  <si>
    <t>Loss of Rs.38-</t>
  </si>
  <si>
    <t>NIKHIL RAJESH SINGH</t>
  </si>
  <si>
    <t>DHANBANK</t>
  </si>
  <si>
    <t>Dhanlaxmi Bank Limited</t>
  </si>
  <si>
    <t>QE SECURITIES LLP</t>
  </si>
  <si>
    <t>NK SECURITIES RESEARCH PRIVATE LIMITED</t>
  </si>
  <si>
    <t>SOUTHBANK</t>
  </si>
  <si>
    <t>South Indian Bank Ltd.</t>
  </si>
  <si>
    <t>G G ENGINEERING LIMITED</t>
  </si>
  <si>
    <t>LTIM 5550 CE SEP</t>
  </si>
  <si>
    <t>Loss of Rs.22.5-</t>
  </si>
  <si>
    <t>2465-2585</t>
  </si>
  <si>
    <t>2800-2950</t>
  </si>
  <si>
    <t>110-140</t>
  </si>
  <si>
    <t>Profit of Rs.200/-</t>
  </si>
  <si>
    <t>ADVIKCA</t>
  </si>
  <si>
    <t>PGCRL</t>
  </si>
  <si>
    <t>SKSE SECURITIES LIMITED CORP CM/TM PROP A/C</t>
  </si>
  <si>
    <t>ANANT OVERSEAS PVT. LTD.</t>
  </si>
  <si>
    <t>CELEBRITY</t>
  </si>
  <si>
    <t>Celebrity Fashions Limite</t>
  </si>
  <si>
    <t>PRRSAAR COMMODITIES PVT LTD</t>
  </si>
  <si>
    <t>NGIL-RE1</t>
  </si>
  <si>
    <t>Nakoda Grp of Ind Ltd</t>
  </si>
  <si>
    <t>Loss of Rs.165/-</t>
  </si>
  <si>
    <t>Loss of Rs.29.5-</t>
  </si>
  <si>
    <t>NIFTY SEP FUT</t>
  </si>
  <si>
    <t>20200-20300</t>
  </si>
  <si>
    <t>LAURUSLABS SEP FUT</t>
  </si>
  <si>
    <t>397-405</t>
  </si>
  <si>
    <t>LUPIN SEP FUT</t>
  </si>
  <si>
    <t>1155-1165</t>
  </si>
  <si>
    <t>BANKNIFTY 45700 CE 20-SEP</t>
  </si>
  <si>
    <t>85-120</t>
  </si>
  <si>
    <t>2285-2385</t>
  </si>
  <si>
    <t>2550-2700</t>
  </si>
  <si>
    <t>3430-3530</t>
  </si>
  <si>
    <t>3700-3900</t>
  </si>
  <si>
    <t>1095-1145</t>
  </si>
  <si>
    <t>1215-1275</t>
  </si>
  <si>
    <t>Profit of Rs.6.5/-</t>
  </si>
  <si>
    <t>Profit of Rs.13/-</t>
  </si>
  <si>
    <t>Loss of Rs.42.5-</t>
  </si>
  <si>
    <t>ANUPAM</t>
  </si>
  <si>
    <t>VEMPATIVENKATARAMANA</t>
  </si>
  <si>
    <t>CHOTHANI</t>
  </si>
  <si>
    <t>P D MISHRA MISHRA</t>
  </si>
  <si>
    <t>DPL</t>
  </si>
  <si>
    <t>SETU SECURITIES PVT. LTD.</t>
  </si>
  <si>
    <t>VIVEK KANDA</t>
  </si>
  <si>
    <t>KCDGROUP</t>
  </si>
  <si>
    <t>ABHINAV COMMOSALES</t>
  </si>
  <si>
    <t>PRAVEG</t>
  </si>
  <si>
    <t>SYLPH</t>
  </si>
  <si>
    <t>BAPNA TRUST</t>
  </si>
  <si>
    <t>ARENTERP</t>
  </si>
  <si>
    <t>Rajdharshan Inds Ltd</t>
  </si>
  <si>
    <t>L7 HITECH PRIVATE LIMITED</t>
  </si>
  <si>
    <t>VARSHA JITENDRA KAMNANI</t>
  </si>
  <si>
    <t>JEETENDRA RAMCHAND KAMNANI</t>
  </si>
  <si>
    <t>MITTAL RIMPY</t>
  </si>
  <si>
    <t>Loss of Rs.7.5/-</t>
  </si>
  <si>
    <t>285-305</t>
  </si>
  <si>
    <t>330-350</t>
  </si>
  <si>
    <t>Loss of Rs.170/-</t>
  </si>
  <si>
    <t>ABB SEP FUT</t>
  </si>
  <si>
    <t>4370-4420</t>
  </si>
  <si>
    <t>ACEMEN</t>
  </si>
  <si>
    <t>KEYUR MANUBHAI JADAV</t>
  </si>
  <si>
    <t>SAGAYA MARY KANIKARAJ</t>
  </si>
  <si>
    <t>ABHINAV AGARWAL</t>
  </si>
  <si>
    <t>BNL</t>
  </si>
  <si>
    <t>RAVI DIPAKBHAI BARUPAL</t>
  </si>
  <si>
    <t>PIYUSH SECURITIES PVT LTD</t>
  </si>
  <si>
    <t>LILAVANTI CHANDRAKANT SAVLA</t>
  </si>
  <si>
    <t>EKI</t>
  </si>
  <si>
    <t>NK SECURITIES RESEARCH PVT. LTD.</t>
  </si>
  <si>
    <t>ELIXIR</t>
  </si>
  <si>
    <t>HARDIKKUMAR MAIYAJIBHAI DESAI</t>
  </si>
  <si>
    <t>EMIL</t>
  </si>
  <si>
    <t>KARAN BAJAJ</t>
  </si>
  <si>
    <t>EVEXIA</t>
  </si>
  <si>
    <t>FORESIGHT HOLDINGS PVT LTD</t>
  </si>
  <si>
    <t>GFIL</t>
  </si>
  <si>
    <t>SAHANA GANESH KUMAR YADAV</t>
  </si>
  <si>
    <t>KIRANDEEP KAURR</t>
  </si>
  <si>
    <t>HIRAL VINOD POPAT</t>
  </si>
  <si>
    <t>MARKOLINES</t>
  </si>
  <si>
    <t>ZYANA STOCKS AND COMMODITIES</t>
  </si>
  <si>
    <t>BHAVESH MANSUKHLAL NANDANI</t>
  </si>
  <si>
    <t>INDIA EQUITY FUND 1</t>
  </si>
  <si>
    <t>MESON</t>
  </si>
  <si>
    <t>GLOBALWORTH SECURITIES LIMITED</t>
  </si>
  <si>
    <t>CINCO STOCK VISION LLP</t>
  </si>
  <si>
    <t>SHILPA NAYAK</t>
  </si>
  <si>
    <t>VIMALCHAND DARSHANI</t>
  </si>
  <si>
    <t>PARLEIND</t>
  </si>
  <si>
    <t>JAI VINAYAK SECURITIES</t>
  </si>
  <si>
    <t>PINNACLE INVESTMENTS</t>
  </si>
  <si>
    <t>ASHA VISHNUBHAI PATEL</t>
  </si>
  <si>
    <t>PRESSURS</t>
  </si>
  <si>
    <t>MADHAV INFRA PROJECTS LIMITED</t>
  </si>
  <si>
    <t>GULAB PRASAD</t>
  </si>
  <si>
    <t>SOMESHWARA TRADELINK PRIVATE LIMITED</t>
  </si>
  <si>
    <t>KATYAYANI TRADELINK PRIVATE LIMITED</t>
  </si>
  <si>
    <t>ASHISH PANCHAL</t>
  </si>
  <si>
    <t>RAJUBHAI RAVAL</t>
  </si>
  <si>
    <t>HIRAL VAGHELA</t>
  </si>
  <si>
    <t>BLUEPEAK CONSULTANCY LLP</t>
  </si>
  <si>
    <t>SUYOG</t>
  </si>
  <si>
    <t>DHOOT INDUSTRIAL FINANCE LTD</t>
  </si>
  <si>
    <t>EPITOME TRADING AND INVESTMENTS</t>
  </si>
  <si>
    <t>SUNIL MURLIMANOHAR KABRA</t>
  </si>
  <si>
    <t>VANAJA SUNDAR IYER</t>
  </si>
  <si>
    <t>NARIMAN INVESTMENT HOLDINGS PRIVATE LIMITED</t>
  </si>
  <si>
    <t>KIRTI JAYANTILAL DOSHI</t>
  </si>
  <si>
    <t>SWAGTAM</t>
  </si>
  <si>
    <t>RUCHIR AGARWAL</t>
  </si>
  <si>
    <t>RAKHI AGARWAL</t>
  </si>
  <si>
    <t>MANSINGH HOTELS AND RESORTS LIMITED</t>
  </si>
  <si>
    <t>ARCHANA CHAWLA</t>
  </si>
  <si>
    <t>RAJESH KUMAR GUPTA</t>
  </si>
  <si>
    <t>TRANSPACT</t>
  </si>
  <si>
    <t>SYKES AND RAY EQUITIES (INDIA) LIMITED</t>
  </si>
  <si>
    <t>MADHURUNGTA</t>
  </si>
  <si>
    <t>SAUMIL ARVINDBHAI BHAVNAGARI</t>
  </si>
  <si>
    <t>MAHADEV MANUBHAI MAKVANA</t>
  </si>
  <si>
    <t>ADROITINFO</t>
  </si>
  <si>
    <t>Adroit Infotech Limited</t>
  </si>
  <si>
    <t>DREAM ACHIEVER CONSULTANCY SERVICES PRIVATE LIMITED</t>
  </si>
  <si>
    <t>AROGRANITE</t>
  </si>
  <si>
    <t>Aro Granite Industries Li</t>
  </si>
  <si>
    <t>JATESH JAIN</t>
  </si>
  <si>
    <t>AVG</t>
  </si>
  <si>
    <t>AVG Logistics Limited</t>
  </si>
  <si>
    <t>ARNOLD HOLDINGS LTD</t>
  </si>
  <si>
    <t>BAJAJHCARE</t>
  </si>
  <si>
    <t>Bajaj Healthcare Limited</t>
  </si>
  <si>
    <t>DCAL</t>
  </si>
  <si>
    <t>Dishman Carbo Amcis Ltd</t>
  </si>
  <si>
    <t>Electronics Mart Ind Ltd</t>
  </si>
  <si>
    <t>MOTILAL OSWAL MUTUAL FUND</t>
  </si>
  <si>
    <t>EMSLIMITED</t>
  </si>
  <si>
    <t>EMS Limited</t>
  </si>
  <si>
    <t>AALIDHRA TEXTOOL ENGINEERS PRIVATE LIMITED</t>
  </si>
  <si>
    <t>SANATAN FINANCIAL ADVISORY SERVICES PRIVATE LIMITE</t>
  </si>
  <si>
    <t>MUSIGMA SECURITIES</t>
  </si>
  <si>
    <t>GOLDMINE STOCKS PRIVATE LIMITED</t>
  </si>
  <si>
    <t>MARWADI CHANDARANA INTERMEDIARIES BROKERS PRIVATE LIMITED</t>
  </si>
  <si>
    <t>QNANCE TECHNOLOGIES LLP</t>
  </si>
  <si>
    <t>GRT STRATEGIC VENTURES LLP</t>
  </si>
  <si>
    <t>BOFA SECURITIES EUROPE SA</t>
  </si>
  <si>
    <t>IPL</t>
  </si>
  <si>
    <t>India Pesticides Limited</t>
  </si>
  <si>
    <t>MSB E TRADE SECURITIES LIMITED</t>
  </si>
  <si>
    <t>JINDALPHOT</t>
  </si>
  <si>
    <t>Jindal Photo Limited</t>
  </si>
  <si>
    <t>JAINAM BROKING LIMITED</t>
  </si>
  <si>
    <t>KAUSHALYA</t>
  </si>
  <si>
    <t>Kaushalya Infrastructure</t>
  </si>
  <si>
    <t>PRITHVI  FINMART  PRIVATE LIMITED</t>
  </si>
  <si>
    <t>MADHAV</t>
  </si>
  <si>
    <t>Madhav Marbles and Granit</t>
  </si>
  <si>
    <t>MOKSH</t>
  </si>
  <si>
    <t>Moksh Ornaments Limited</t>
  </si>
  <si>
    <t>NITIN KESHAVJIBHAI RUPAPARA</t>
  </si>
  <si>
    <t>ROHITKUMAR JAYANTIBHAI BHADANI</t>
  </si>
  <si>
    <t>SEBASTIAN AROKIASAMY</t>
  </si>
  <si>
    <t>ASHWINI NAMDEO BANKAR</t>
  </si>
  <si>
    <t>RINABEN ISHVARBHAI VADIYA</t>
  </si>
  <si>
    <t>PRAXIS</t>
  </si>
  <si>
    <t>Praxis Home Retail Ltd</t>
  </si>
  <si>
    <t>FIRST RANK LLP</t>
  </si>
  <si>
    <t>SGL</t>
  </si>
  <si>
    <t>STL Global Limited</t>
  </si>
  <si>
    <t>ANKITA VISHAL SHAH</t>
  </si>
  <si>
    <t>TRF</t>
  </si>
  <si>
    <t>TRF Limited</t>
  </si>
  <si>
    <t>SUDHA JAWAHAR SHAH</t>
  </si>
  <si>
    <t>UNIHEALTH</t>
  </si>
  <si>
    <t>Unihealth Consultancy Ltd</t>
  </si>
  <si>
    <t>ANANT WEALTH CONSULTANTS PRIVATE LIMITED</t>
  </si>
  <si>
    <t>NIRAJ RAJNIKANT SHAH</t>
  </si>
  <si>
    <t>VAISHALI</t>
  </si>
  <si>
    <t>Vaishali Pharma Limited</t>
  </si>
  <si>
    <t>VIKASLIFE</t>
  </si>
  <si>
    <t>Vikas Lifecare Limited</t>
  </si>
  <si>
    <t>HI GROWTH CORPORATE SERVICES PVT LTD</t>
  </si>
  <si>
    <t>SOFTPOINT TECHNOLOGIES PRIVATE LIMITED</t>
  </si>
  <si>
    <t>SIXTH SENSE INDIA OPPORTUNITIES 11</t>
  </si>
  <si>
    <t>DENTALKART</t>
  </si>
  <si>
    <t>Vasa Denticity Limited</t>
  </si>
  <si>
    <t>MAVEN INDIA FUND</t>
  </si>
  <si>
    <t>PAVAN KUMAR BAJAJ</t>
  </si>
  <si>
    <t>JOLLE FASHIONS PRIVATE LIMITED</t>
  </si>
  <si>
    <t>NIKHIL OMPRAKASH MALPANI</t>
  </si>
  <si>
    <t>BASAVA JYOTI INVESTMENTS PRIVATE LIMITED</t>
  </si>
  <si>
    <t>BEERESHWAR FINANCIAL SERVICES PRIVATE LIMITED</t>
  </si>
  <si>
    <t>OSIAHYPER</t>
  </si>
  <si>
    <t>Osia Hyper Retail Ltd</t>
  </si>
  <si>
    <t>SONAL R KHANDWALA</t>
  </si>
  <si>
    <t>FUTURE HOSPITALITY PRIVATE LIMITED</t>
  </si>
  <si>
    <t>MONEYWISE FINANCIAL SERVICES PRIVATE LTD</t>
  </si>
  <si>
    <t>VARUN KRISHNAVTAR KABRA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</si>
</sst>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2">
    <xf numFmtId="0" fontId="0" fillId="0" borderId="0"/>
    <xf numFmtId="0" fontId="2" fillId="0" borderId="23"/>
    <xf numFmtId="0" fontId="2" fillId="0" borderId="23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0" fontId="42" fillId="0" borderId="35" applyNumberFormat="0" applyFill="0" applyAlignment="0" applyProtection="0"/>
    <xf numFmtId="0" fontId="46" fillId="20" borderId="36" applyNumberFormat="0" applyAlignment="0" applyProtection="0"/>
    <xf numFmtId="0" fontId="47" fillId="21" borderId="37" applyNumberFormat="0" applyAlignment="0" applyProtection="0"/>
    <xf numFmtId="0" fontId="48" fillId="21" borderId="36" applyNumberFormat="0" applyAlignment="0" applyProtection="0"/>
    <xf numFmtId="0" fontId="49" fillId="0" borderId="38" applyNumberFormat="0" applyFill="0" applyAlignment="0" applyProtection="0"/>
    <xf numFmtId="0" fontId="50" fillId="22" borderId="39" applyNumberFormat="0" applyAlignment="0" applyProtection="0"/>
    <xf numFmtId="0" fontId="53" fillId="0" borderId="41" applyNumberFormat="0" applyFill="0" applyAlignment="0" applyProtection="0"/>
    <xf numFmtId="0" fontId="1" fillId="0" borderId="23"/>
    <xf numFmtId="0" fontId="1" fillId="25" borderId="23" applyNumberFormat="0" applyBorder="0" applyAlignment="0" applyProtection="0"/>
    <xf numFmtId="0" fontId="1" fillId="29" borderId="23" applyNumberFormat="0" applyBorder="0" applyAlignment="0" applyProtection="0"/>
    <xf numFmtId="0" fontId="1" fillId="33" borderId="23" applyNumberFormat="0" applyBorder="0" applyAlignment="0" applyProtection="0"/>
    <xf numFmtId="0" fontId="1" fillId="37" borderId="23" applyNumberFormat="0" applyBorder="0" applyAlignment="0" applyProtection="0"/>
    <xf numFmtId="0" fontId="1" fillId="41" borderId="23" applyNumberFormat="0" applyBorder="0" applyAlignment="0" applyProtection="0"/>
    <xf numFmtId="0" fontId="1" fillId="45" borderId="23" applyNumberFormat="0" applyBorder="0" applyAlignment="0" applyProtection="0"/>
    <xf numFmtId="0" fontId="1" fillId="26" borderId="23" applyNumberFormat="0" applyBorder="0" applyAlignment="0" applyProtection="0"/>
    <xf numFmtId="0" fontId="1" fillId="30" borderId="23" applyNumberFormat="0" applyBorder="0" applyAlignment="0" applyProtection="0"/>
    <xf numFmtId="0" fontId="1" fillId="34" borderId="23" applyNumberFormat="0" applyBorder="0" applyAlignment="0" applyProtection="0"/>
    <xf numFmtId="0" fontId="1" fillId="38" borderId="23" applyNumberFormat="0" applyBorder="0" applyAlignment="0" applyProtection="0"/>
    <xf numFmtId="0" fontId="1" fillId="42" borderId="23" applyNumberFormat="0" applyBorder="0" applyAlignment="0" applyProtection="0"/>
    <xf numFmtId="0" fontId="1" fillId="46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47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44" fillId="18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7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9" borderId="23" applyNumberFormat="0" applyBorder="0" applyAlignment="0" applyProtection="0"/>
    <xf numFmtId="0" fontId="2" fillId="0" borderId="23"/>
    <xf numFmtId="0" fontId="2" fillId="0" borderId="23"/>
    <xf numFmtId="0" fontId="1" fillId="23" borderId="40" applyNumberFormat="0" applyFont="0" applyAlignment="0" applyProtection="0"/>
    <xf numFmtId="9" fontId="1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1" fillId="23" borderId="40" applyNumberFormat="0" applyFont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39" fillId="0" borderId="23" applyNumberFormat="0" applyFill="0" applyBorder="0" applyAlignment="0" applyProtection="0"/>
    <xf numFmtId="0" fontId="45" fillId="19" borderId="23" applyNumberFormat="0" applyBorder="0" applyAlignment="0" applyProtection="0"/>
    <xf numFmtId="0" fontId="1" fillId="27" borderId="23" applyNumberFormat="0" applyBorder="0" applyAlignment="0" applyProtection="0"/>
    <xf numFmtId="0" fontId="1" fillId="31" borderId="23" applyNumberFormat="0" applyBorder="0" applyAlignment="0" applyProtection="0"/>
    <xf numFmtId="0" fontId="1" fillId="35" borderId="23" applyNumberFormat="0" applyBorder="0" applyAlignment="0" applyProtection="0"/>
    <xf numFmtId="0" fontId="1" fillId="39" borderId="23" applyNumberFormat="0" applyBorder="0" applyAlignment="0" applyProtection="0"/>
    <xf numFmtId="0" fontId="1" fillId="43" borderId="23" applyNumberFormat="0" applyBorder="0" applyAlignment="0" applyProtection="0"/>
    <xf numFmtId="0" fontId="1" fillId="47" borderId="23" applyNumberFormat="0" applyBorder="0" applyAlignment="0" applyProtection="0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43" fontId="1" fillId="0" borderId="23" applyFont="0" applyFill="0" applyBorder="0" applyAlignment="0" applyProtection="0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2" fillId="0" borderId="23"/>
    <xf numFmtId="0" fontId="58" fillId="0" borderId="23"/>
  </cellStyleXfs>
  <cellXfs count="39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19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4" fillId="0" borderId="2" xfId="0" applyFont="1" applyBorder="1"/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5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30" fillId="2" borderId="25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0" fillId="0" borderId="27" xfId="0" applyFont="1" applyBorder="1"/>
    <xf numFmtId="0" fontId="5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5" fillId="0" borderId="2" xfId="0" applyFont="1" applyBorder="1"/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0" fillId="2" borderId="2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2" fillId="2" borderId="29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6" fillId="6" borderId="1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0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5" fontId="2" fillId="0" borderId="30" xfId="0" applyNumberFormat="1" applyFont="1" applyBorder="1" applyAlignment="1">
      <alignment horizontal="center" vertical="center"/>
    </xf>
    <xf numFmtId="0" fontId="38" fillId="0" borderId="30" xfId="0" applyFont="1" applyBorder="1" applyAlignment="1">
      <alignment horizontal="left"/>
    </xf>
    <xf numFmtId="43" fontId="35" fillId="0" borderId="30" xfId="0" applyNumberFormat="1" applyFont="1" applyBorder="1" applyAlignment="1">
      <alignment horizontal="center" vertical="top"/>
    </xf>
    <xf numFmtId="10" fontId="36" fillId="0" borderId="30" xfId="0" applyNumberFormat="1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left"/>
    </xf>
    <xf numFmtId="2" fontId="35" fillId="0" borderId="30" xfId="0" applyNumberFormat="1" applyFont="1" applyBorder="1" applyAlignment="1">
      <alignment horizontal="center" vertical="center"/>
    </xf>
    <xf numFmtId="166" fontId="35" fillId="0" borderId="30" xfId="0" applyNumberFormat="1" applyFont="1" applyBorder="1" applyAlignment="1">
      <alignment horizontal="center" vertical="center"/>
    </xf>
    <xf numFmtId="15" fontId="2" fillId="11" borderId="30" xfId="0" applyNumberFormat="1" applyFont="1" applyFill="1" applyBorder="1" applyAlignment="1">
      <alignment horizontal="center" vertical="center"/>
    </xf>
    <xf numFmtId="43" fontId="35" fillId="11" borderId="30" xfId="0" applyNumberFormat="1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horizontal="center" vertical="center"/>
    </xf>
    <xf numFmtId="165" fontId="35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 vertical="center"/>
    </xf>
    <xf numFmtId="49" fontId="36" fillId="12" borderId="30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6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2" fillId="11" borderId="30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right" vertical="top"/>
    </xf>
    <xf numFmtId="2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0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left" vertical="center"/>
    </xf>
    <xf numFmtId="49" fontId="36" fillId="14" borderId="30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6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6" fontId="35" fillId="0" borderId="7" xfId="0" applyNumberFormat="1" applyFont="1" applyBorder="1" applyAlignment="1">
      <alignment horizontal="center" vertical="center"/>
    </xf>
    <xf numFmtId="0" fontId="35" fillId="0" borderId="7" xfId="0" applyFont="1" applyBorder="1"/>
    <xf numFmtId="0" fontId="36" fillId="0" borderId="7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16" fontId="35" fillId="0" borderId="30" xfId="0" applyNumberFormat="1" applyFont="1" applyBorder="1" applyAlignment="1">
      <alignment horizontal="center" vertical="center"/>
    </xf>
    <xf numFmtId="0" fontId="35" fillId="0" borderId="30" xfId="0" applyFont="1" applyBorder="1"/>
    <xf numFmtId="0" fontId="35" fillId="11" borderId="7" xfId="0" applyFont="1" applyFill="1" applyBorder="1" applyAlignment="1">
      <alignment horizontal="center" vertical="center"/>
    </xf>
    <xf numFmtId="16" fontId="35" fillId="11" borderId="7" xfId="0" applyNumberFormat="1" applyFont="1" applyFill="1" applyBorder="1" applyAlignment="1">
      <alignment horizontal="center" vertical="center"/>
    </xf>
    <xf numFmtId="0" fontId="35" fillId="11" borderId="7" xfId="0" applyFont="1" applyFill="1" applyBorder="1"/>
    <xf numFmtId="0" fontId="36" fillId="11" borderId="7" xfId="0" applyFont="1" applyFill="1" applyBorder="1" applyAlignment="1">
      <alignment horizontal="center" vertical="center"/>
    </xf>
    <xf numFmtId="2" fontId="35" fillId="11" borderId="7" xfId="0" applyNumberFormat="1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6" fillId="6" borderId="29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2" fillId="0" borderId="24" xfId="0" applyFont="1" applyBorder="1"/>
    <xf numFmtId="0" fontId="14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6" fillId="11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49" fontId="36" fillId="12" borderId="32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1" fillId="0" borderId="30" xfId="12" applyBorder="1"/>
    <xf numFmtId="0" fontId="2" fillId="0" borderId="30" xfId="1" applyBorder="1"/>
    <xf numFmtId="2" fontId="2" fillId="0" borderId="30" xfId="1" applyNumberFormat="1" applyBorder="1" applyAlignment="1">
      <alignment horizontal="right"/>
    </xf>
    <xf numFmtId="2" fontId="2" fillId="0" borderId="30" xfId="1" applyNumberFormat="1" applyBorder="1"/>
    <xf numFmtId="0" fontId="5" fillId="0" borderId="30" xfId="1" applyFont="1" applyBorder="1"/>
    <xf numFmtId="2" fontId="5" fillId="0" borderId="30" xfId="1" applyNumberFormat="1" applyFont="1" applyBorder="1" applyAlignment="1">
      <alignment horizontal="right"/>
    </xf>
    <xf numFmtId="2" fontId="5" fillId="0" borderId="30" xfId="1" applyNumberFormat="1" applyFont="1" applyBorder="1"/>
    <xf numFmtId="10" fontId="5" fillId="0" borderId="30" xfId="46" applyNumberFormat="1" applyFont="1" applyBorder="1"/>
    <xf numFmtId="0" fontId="1" fillId="0" borderId="30" xfId="12" applyBorder="1" applyAlignment="1">
      <alignment horizontal="left"/>
    </xf>
    <xf numFmtId="49" fontId="1" fillId="0" borderId="30" xfId="12" applyNumberFormat="1" applyBorder="1"/>
    <xf numFmtId="0" fontId="35" fillId="12" borderId="7" xfId="0" applyFont="1" applyFill="1" applyBorder="1" applyAlignment="1">
      <alignment horizontal="center" vertical="center"/>
    </xf>
    <xf numFmtId="16" fontId="35" fillId="12" borderId="7" xfId="0" applyNumberFormat="1" applyFont="1" applyFill="1" applyBorder="1" applyAlignment="1">
      <alignment horizontal="center" vertical="center"/>
    </xf>
    <xf numFmtId="0" fontId="35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16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16" fontId="35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/>
    <xf numFmtId="0" fontId="36" fillId="6" borderId="28" xfId="0" applyFont="1" applyFill="1" applyBorder="1" applyAlignment="1">
      <alignment horizontal="center" vertical="center"/>
    </xf>
    <xf numFmtId="10" fontId="36" fillId="0" borderId="19" xfId="0" applyNumberFormat="1" applyFont="1" applyBorder="1" applyAlignment="1">
      <alignment horizontal="center" vertical="center" wrapText="1"/>
    </xf>
    <xf numFmtId="165" fontId="35" fillId="0" borderId="5" xfId="0" applyNumberFormat="1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15" fontId="2" fillId="12" borderId="30" xfId="0" applyNumberFormat="1" applyFont="1" applyFill="1" applyBorder="1" applyAlignment="1">
      <alignment horizontal="center" vertical="center"/>
    </xf>
    <xf numFmtId="0" fontId="35" fillId="12" borderId="30" xfId="0" applyFont="1" applyFill="1" applyBorder="1" applyAlignment="1">
      <alignment horizontal="left"/>
    </xf>
    <xf numFmtId="43" fontId="35" fillId="12" borderId="30" xfId="0" applyNumberFormat="1" applyFont="1" applyFill="1" applyBorder="1" applyAlignment="1">
      <alignment horizontal="center" vertical="top"/>
    </xf>
    <xf numFmtId="0" fontId="36" fillId="48" borderId="2" xfId="0" applyFont="1" applyFill="1" applyBorder="1" applyAlignment="1">
      <alignment horizontal="center" vertical="center"/>
    </xf>
    <xf numFmtId="2" fontId="36" fillId="48" borderId="2" xfId="0" applyNumberFormat="1" applyFont="1" applyFill="1" applyBorder="1" applyAlignment="1">
      <alignment horizontal="center" vertical="center"/>
    </xf>
    <xf numFmtId="10" fontId="36" fillId="48" borderId="2" xfId="0" applyNumberFormat="1" applyFont="1" applyFill="1" applyBorder="1" applyAlignment="1">
      <alignment horizontal="center" vertical="center" wrapText="1"/>
    </xf>
    <xf numFmtId="0" fontId="36" fillId="48" borderId="19" xfId="0" applyFont="1" applyFill="1" applyBorder="1" applyAlignment="1">
      <alignment horizontal="center" vertical="center"/>
    </xf>
    <xf numFmtId="16" fontId="36" fillId="48" borderId="30" xfId="0" applyNumberFormat="1" applyFont="1" applyFill="1" applyBorder="1" applyAlignment="1">
      <alignment horizontal="center" vertical="center"/>
    </xf>
    <xf numFmtId="0" fontId="36" fillId="48" borderId="5" xfId="0" applyFont="1" applyFill="1" applyBorder="1" applyAlignment="1">
      <alignment horizontal="center" vertical="center"/>
    </xf>
    <xf numFmtId="15" fontId="1" fillId="0" borderId="30" xfId="12" applyNumberFormat="1" applyBorder="1"/>
    <xf numFmtId="0" fontId="5" fillId="4" borderId="7" xfId="0" applyFont="1" applyFill="1" applyBorder="1" applyAlignment="1">
      <alignment horizontal="center"/>
    </xf>
    <xf numFmtId="0" fontId="2" fillId="0" borderId="23" xfId="0" applyFont="1" applyBorder="1"/>
    <xf numFmtId="15" fontId="2" fillId="0" borderId="23" xfId="0" applyNumberFormat="1" applyFont="1" applyBorder="1"/>
    <xf numFmtId="2" fontId="2" fillId="0" borderId="23" xfId="0" applyNumberFormat="1" applyFont="1" applyBorder="1"/>
    <xf numFmtId="2" fontId="2" fillId="0" borderId="23" xfId="0" applyNumberFormat="1" applyFont="1" applyBorder="1" applyAlignment="1">
      <alignment horizontal="right"/>
    </xf>
    <xf numFmtId="0" fontId="13" fillId="0" borderId="23" xfId="0" applyFont="1" applyBorder="1"/>
    <xf numFmtId="10" fontId="13" fillId="2" borderId="23" xfId="0" applyNumberFormat="1" applyFont="1" applyFill="1" applyBorder="1" applyAlignment="1">
      <alignment horizontal="center"/>
    </xf>
    <xf numFmtId="0" fontId="2" fillId="0" borderId="30" xfId="0" applyFont="1" applyBorder="1"/>
    <xf numFmtId="0" fontId="2" fillId="0" borderId="30" xfId="0" applyFont="1" applyBorder="1" applyAlignment="1">
      <alignment horizontal="left"/>
    </xf>
    <xf numFmtId="0" fontId="2" fillId="0" borderId="42" xfId="0" applyFont="1" applyBorder="1"/>
    <xf numFmtId="0" fontId="2" fillId="0" borderId="23" xfId="0" applyFont="1" applyBorder="1" applyAlignment="1">
      <alignment horizontal="left"/>
    </xf>
    <xf numFmtId="0" fontId="14" fillId="0" borderId="30" xfId="0" applyFont="1" applyBorder="1"/>
    <xf numFmtId="2" fontId="2" fillId="0" borderId="30" xfId="0" applyNumberFormat="1" applyFont="1" applyBorder="1"/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29" xfId="0" applyFont="1" applyBorder="1"/>
    <xf numFmtId="0" fontId="12" fillId="0" borderId="20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5" fillId="2" borderId="22" xfId="0" applyFont="1" applyFill="1" applyBorder="1"/>
    <xf numFmtId="0" fontId="12" fillId="0" borderId="23" xfId="0" applyFont="1" applyBorder="1"/>
    <xf numFmtId="2" fontId="30" fillId="2" borderId="22" xfId="0" applyNumberFormat="1" applyFont="1" applyFill="1" applyBorder="1" applyAlignment="1">
      <alignment horizontal="left" wrapText="1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F6" sqref="F6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45191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45191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4" t="s">
        <v>16</v>
      </c>
      <c r="B9" s="386" t="s">
        <v>17</v>
      </c>
      <c r="C9" s="386" t="s">
        <v>18</v>
      </c>
      <c r="D9" s="386" t="s">
        <v>19</v>
      </c>
      <c r="E9" s="26" t="s">
        <v>20</v>
      </c>
      <c r="F9" s="26" t="s">
        <v>21</v>
      </c>
      <c r="G9" s="381" t="s">
        <v>22</v>
      </c>
      <c r="H9" s="382"/>
      <c r="I9" s="383"/>
      <c r="J9" s="381" t="s">
        <v>23</v>
      </c>
      <c r="K9" s="382"/>
      <c r="L9" s="383"/>
      <c r="M9" s="26"/>
      <c r="N9" s="27"/>
      <c r="O9" s="27"/>
      <c r="P9" s="27"/>
    </row>
    <row r="10" spans="1:16" ht="40.200000000000003">
      <c r="A10" s="385"/>
      <c r="B10" s="387"/>
      <c r="C10" s="387"/>
      <c r="D10" s="387"/>
      <c r="E10" s="28" t="s">
        <v>24</v>
      </c>
      <c r="F10" s="28" t="s">
        <v>24</v>
      </c>
      <c r="G10" s="368" t="s">
        <v>25</v>
      </c>
      <c r="H10" s="368" t="s">
        <v>26</v>
      </c>
      <c r="I10" s="368" t="s">
        <v>27</v>
      </c>
      <c r="J10" s="368" t="s">
        <v>28</v>
      </c>
      <c r="K10" s="368" t="s">
        <v>29</v>
      </c>
      <c r="L10" s="368" t="s">
        <v>30</v>
      </c>
      <c r="M10" s="368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75">
        <v>1</v>
      </c>
      <c r="B11" s="376" t="s">
        <v>34</v>
      </c>
      <c r="C11" s="342" t="s">
        <v>35</v>
      </c>
      <c r="D11" s="367">
        <v>45197</v>
      </c>
      <c r="E11" s="342">
        <v>19778.7</v>
      </c>
      <c r="F11" s="342">
        <v>19806.233333333334</v>
      </c>
      <c r="G11" s="341">
        <v>19717.466666666667</v>
      </c>
      <c r="H11" s="341">
        <v>19656.233333333334</v>
      </c>
      <c r="I11" s="341">
        <v>19567.466666666667</v>
      </c>
      <c r="J11" s="341">
        <v>19867.466666666667</v>
      </c>
      <c r="K11" s="341">
        <v>19956.233333333337</v>
      </c>
      <c r="L11" s="341">
        <v>20017.466666666667</v>
      </c>
      <c r="M11" s="340">
        <v>19895</v>
      </c>
      <c r="N11" s="340">
        <v>19745</v>
      </c>
      <c r="O11" s="340">
        <v>11409150</v>
      </c>
      <c r="P11" s="343">
        <v>2.0860048834472219E-3</v>
      </c>
    </row>
    <row r="12" spans="1:16" ht="12.75" customHeight="1">
      <c r="A12" s="375">
        <v>2</v>
      </c>
      <c r="B12" s="376" t="s">
        <v>34</v>
      </c>
      <c r="C12" s="342" t="s">
        <v>36</v>
      </c>
      <c r="D12" s="367">
        <v>45197</v>
      </c>
      <c r="E12" s="342">
        <v>44759.25</v>
      </c>
      <c r="F12" s="339">
        <v>44941.85</v>
      </c>
      <c r="G12" s="338">
        <v>44488.899999999994</v>
      </c>
      <c r="H12" s="338">
        <v>44218.549999999996</v>
      </c>
      <c r="I12" s="338">
        <v>43765.599999999991</v>
      </c>
      <c r="J12" s="338">
        <v>45212.2</v>
      </c>
      <c r="K12" s="338">
        <v>45665.149999999994</v>
      </c>
      <c r="L12" s="338">
        <v>45935.5</v>
      </c>
      <c r="M12" s="340">
        <v>45394.8</v>
      </c>
      <c r="N12" s="340">
        <v>44671.5</v>
      </c>
      <c r="O12" s="340">
        <v>2319090</v>
      </c>
      <c r="P12" s="343">
        <v>0.20563648273495741</v>
      </c>
    </row>
    <row r="13" spans="1:16" ht="12.75" customHeight="1">
      <c r="A13" s="375">
        <v>3</v>
      </c>
      <c r="B13" s="376" t="s">
        <v>34</v>
      </c>
      <c r="C13" s="336" t="s">
        <v>37</v>
      </c>
      <c r="D13" s="367">
        <v>45195</v>
      </c>
      <c r="E13" s="342">
        <v>19853.650000000001</v>
      </c>
      <c r="F13" s="339">
        <v>19921.216666666667</v>
      </c>
      <c r="G13" s="338">
        <v>19762.433333333334</v>
      </c>
      <c r="H13" s="338">
        <v>19671.216666666667</v>
      </c>
      <c r="I13" s="338">
        <v>19512.433333333334</v>
      </c>
      <c r="J13" s="338">
        <v>20012.433333333334</v>
      </c>
      <c r="K13" s="338">
        <v>20171.216666666667</v>
      </c>
      <c r="L13" s="338">
        <v>20262.433333333334</v>
      </c>
      <c r="M13" s="340">
        <v>20080</v>
      </c>
      <c r="N13" s="340">
        <v>19830</v>
      </c>
      <c r="O13" s="340">
        <v>77720</v>
      </c>
      <c r="P13" s="343">
        <v>0.2608695652173913</v>
      </c>
    </row>
    <row r="14" spans="1:16" ht="12.75" customHeight="1">
      <c r="A14" s="375">
        <v>4</v>
      </c>
      <c r="B14" s="376" t="s">
        <v>34</v>
      </c>
      <c r="C14" s="336" t="s">
        <v>38</v>
      </c>
      <c r="D14" s="367">
        <v>45194</v>
      </c>
      <c r="E14" s="342">
        <v>9067.75</v>
      </c>
      <c r="F14" s="339">
        <v>9095.8666666666668</v>
      </c>
      <c r="G14" s="338">
        <v>9026.8833333333332</v>
      </c>
      <c r="H14" s="338">
        <v>8986.0166666666664</v>
      </c>
      <c r="I14" s="338">
        <v>8917.0333333333328</v>
      </c>
      <c r="J14" s="338">
        <v>9136.7333333333336</v>
      </c>
      <c r="K14" s="338">
        <v>9205.7166666666672</v>
      </c>
      <c r="L14" s="338">
        <v>9246.5833333333339</v>
      </c>
      <c r="M14" s="340">
        <v>9164.85</v>
      </c>
      <c r="N14" s="340">
        <v>9055</v>
      </c>
      <c r="O14" s="340">
        <v>380325</v>
      </c>
      <c r="P14" s="343">
        <v>0.16574712643678161</v>
      </c>
    </row>
    <row r="15" spans="1:16" ht="12.75" customHeight="1">
      <c r="A15" s="375">
        <v>5</v>
      </c>
      <c r="B15" s="376" t="s">
        <v>39</v>
      </c>
      <c r="C15" s="339" t="s">
        <v>40</v>
      </c>
      <c r="D15" s="367">
        <v>45197</v>
      </c>
      <c r="E15" s="342">
        <v>503.3</v>
      </c>
      <c r="F15" s="339">
        <v>505.4666666666667</v>
      </c>
      <c r="G15" s="338">
        <v>499.13333333333338</v>
      </c>
      <c r="H15" s="338">
        <v>494.9666666666667</v>
      </c>
      <c r="I15" s="338">
        <v>488.63333333333338</v>
      </c>
      <c r="J15" s="338">
        <v>509.63333333333338</v>
      </c>
      <c r="K15" s="338">
        <v>515.9666666666667</v>
      </c>
      <c r="L15" s="338">
        <v>520.13333333333344</v>
      </c>
      <c r="M15" s="340">
        <v>511.8</v>
      </c>
      <c r="N15" s="340">
        <v>501.3</v>
      </c>
      <c r="O15" s="340">
        <v>15396000</v>
      </c>
      <c r="P15" s="343">
        <v>3.2526322848903493E-2</v>
      </c>
    </row>
    <row r="16" spans="1:16" ht="12.75" customHeight="1">
      <c r="A16" s="375">
        <v>6</v>
      </c>
      <c r="B16" s="376" t="s">
        <v>41</v>
      </c>
      <c r="C16" s="344" t="s">
        <v>42</v>
      </c>
      <c r="D16" s="367">
        <v>45197</v>
      </c>
      <c r="E16" s="342">
        <v>4288.75</v>
      </c>
      <c r="F16" s="339">
        <v>4305.25</v>
      </c>
      <c r="G16" s="338">
        <v>4249.5</v>
      </c>
      <c r="H16" s="338">
        <v>4210.25</v>
      </c>
      <c r="I16" s="338">
        <v>4154.5</v>
      </c>
      <c r="J16" s="338">
        <v>4344.5</v>
      </c>
      <c r="K16" s="338">
        <v>4400.25</v>
      </c>
      <c r="L16" s="338">
        <v>4439.5</v>
      </c>
      <c r="M16" s="340">
        <v>4361</v>
      </c>
      <c r="N16" s="340">
        <v>4266</v>
      </c>
      <c r="O16" s="340">
        <v>1331250</v>
      </c>
      <c r="P16" s="343">
        <v>1.7775229357798166E-2</v>
      </c>
    </row>
    <row r="17" spans="1:16" ht="12.75" customHeight="1">
      <c r="A17" s="375">
        <v>7</v>
      </c>
      <c r="B17" s="376" t="s">
        <v>43</v>
      </c>
      <c r="C17" s="344" t="s">
        <v>44</v>
      </c>
      <c r="D17" s="367">
        <v>45197</v>
      </c>
      <c r="E17" s="342">
        <v>22862.799999999999</v>
      </c>
      <c r="F17" s="339">
        <v>22972.316666666666</v>
      </c>
      <c r="G17" s="338">
        <v>22700.48333333333</v>
      </c>
      <c r="H17" s="338">
        <v>22538.166666666664</v>
      </c>
      <c r="I17" s="338">
        <v>22266.333333333328</v>
      </c>
      <c r="J17" s="338">
        <v>23134.633333333331</v>
      </c>
      <c r="K17" s="338">
        <v>23406.466666666667</v>
      </c>
      <c r="L17" s="338">
        <v>23568.783333333333</v>
      </c>
      <c r="M17" s="340">
        <v>23244.15</v>
      </c>
      <c r="N17" s="340">
        <v>22810</v>
      </c>
      <c r="O17" s="340">
        <v>85080</v>
      </c>
      <c r="P17" s="343">
        <v>-2.3452157598499064E-3</v>
      </c>
    </row>
    <row r="18" spans="1:16" ht="12.75" customHeight="1">
      <c r="A18" s="375">
        <v>8</v>
      </c>
      <c r="B18" s="376" t="s">
        <v>45</v>
      </c>
      <c r="C18" s="345" t="s">
        <v>46</v>
      </c>
      <c r="D18" s="367">
        <v>45197</v>
      </c>
      <c r="E18" s="342">
        <v>176.3</v>
      </c>
      <c r="F18" s="339">
        <v>177.6</v>
      </c>
      <c r="G18" s="338">
        <v>173.89999999999998</v>
      </c>
      <c r="H18" s="338">
        <v>171.49999999999997</v>
      </c>
      <c r="I18" s="338">
        <v>167.79999999999995</v>
      </c>
      <c r="J18" s="338">
        <v>180</v>
      </c>
      <c r="K18" s="338">
        <v>183.7</v>
      </c>
      <c r="L18" s="338">
        <v>186.10000000000002</v>
      </c>
      <c r="M18" s="340">
        <v>181.3</v>
      </c>
      <c r="N18" s="340">
        <v>175.2</v>
      </c>
      <c r="O18" s="340">
        <v>41450400</v>
      </c>
      <c r="P18" s="343">
        <v>4.4069640914036999E-2</v>
      </c>
    </row>
    <row r="19" spans="1:16" ht="12.75" customHeight="1">
      <c r="A19" s="375">
        <v>9</v>
      </c>
      <c r="B19" s="376" t="s">
        <v>47</v>
      </c>
      <c r="C19" s="337" t="s">
        <v>48</v>
      </c>
      <c r="D19" s="367">
        <v>45197</v>
      </c>
      <c r="E19" s="342">
        <v>216.5</v>
      </c>
      <c r="F19" s="339">
        <v>218.4</v>
      </c>
      <c r="G19" s="338">
        <v>213.55</v>
      </c>
      <c r="H19" s="338">
        <v>210.6</v>
      </c>
      <c r="I19" s="338">
        <v>205.75</v>
      </c>
      <c r="J19" s="338">
        <v>221.35000000000002</v>
      </c>
      <c r="K19" s="338">
        <v>226.2</v>
      </c>
      <c r="L19" s="338">
        <v>229.15000000000003</v>
      </c>
      <c r="M19" s="340">
        <v>223.25</v>
      </c>
      <c r="N19" s="340">
        <v>215.45</v>
      </c>
      <c r="O19" s="340">
        <v>32227000</v>
      </c>
      <c r="P19" s="343">
        <v>2.8374678503277191E-2</v>
      </c>
    </row>
    <row r="20" spans="1:16" ht="12.75" customHeight="1">
      <c r="A20" s="375">
        <v>10</v>
      </c>
      <c r="B20" s="376" t="s">
        <v>49</v>
      </c>
      <c r="C20" s="339" t="s">
        <v>50</v>
      </c>
      <c r="D20" s="367">
        <v>45197</v>
      </c>
      <c r="E20" s="342">
        <v>1999.5</v>
      </c>
      <c r="F20" s="339">
        <v>1991.0833333333333</v>
      </c>
      <c r="G20" s="338">
        <v>1974.6666666666665</v>
      </c>
      <c r="H20" s="338">
        <v>1949.8333333333333</v>
      </c>
      <c r="I20" s="338">
        <v>1933.4166666666665</v>
      </c>
      <c r="J20" s="338">
        <v>2015.9166666666665</v>
      </c>
      <c r="K20" s="338">
        <v>2032.333333333333</v>
      </c>
      <c r="L20" s="338">
        <v>2057.1666666666665</v>
      </c>
      <c r="M20" s="340">
        <v>2007.5</v>
      </c>
      <c r="N20" s="340">
        <v>1966.25</v>
      </c>
      <c r="O20" s="340">
        <v>6270300</v>
      </c>
      <c r="P20" s="343">
        <v>1.7525923762231634E-2</v>
      </c>
    </row>
    <row r="21" spans="1:16" ht="12.75" customHeight="1">
      <c r="A21" s="375">
        <v>11</v>
      </c>
      <c r="B21" s="376" t="s">
        <v>45</v>
      </c>
      <c r="C21" s="339" t="s">
        <v>51</v>
      </c>
      <c r="D21" s="367">
        <v>45197</v>
      </c>
      <c r="E21" s="342">
        <v>2483.3000000000002</v>
      </c>
      <c r="F21" s="339">
        <v>2485.7833333333333</v>
      </c>
      <c r="G21" s="338">
        <v>2460.7666666666664</v>
      </c>
      <c r="H21" s="338">
        <v>2438.2333333333331</v>
      </c>
      <c r="I21" s="338">
        <v>2413.2166666666662</v>
      </c>
      <c r="J21" s="338">
        <v>2508.3166666666666</v>
      </c>
      <c r="K21" s="338">
        <v>2533.3333333333339</v>
      </c>
      <c r="L21" s="338">
        <v>2555.8666666666668</v>
      </c>
      <c r="M21" s="340">
        <v>2510.8000000000002</v>
      </c>
      <c r="N21" s="340">
        <v>2463.25</v>
      </c>
      <c r="O21" s="340">
        <v>10088100</v>
      </c>
      <c r="P21" s="343">
        <v>-4.7060912804120052E-3</v>
      </c>
    </row>
    <row r="22" spans="1:16" ht="12.75" customHeight="1">
      <c r="A22" s="375">
        <v>12</v>
      </c>
      <c r="B22" s="376" t="s">
        <v>45</v>
      </c>
      <c r="C22" s="339" t="s">
        <v>52</v>
      </c>
      <c r="D22" s="367">
        <v>45197</v>
      </c>
      <c r="E22" s="342">
        <v>833.6</v>
      </c>
      <c r="F22" s="339">
        <v>832.68333333333339</v>
      </c>
      <c r="G22" s="338">
        <v>822.21666666666681</v>
      </c>
      <c r="H22" s="338">
        <v>810.83333333333337</v>
      </c>
      <c r="I22" s="338">
        <v>800.36666666666679</v>
      </c>
      <c r="J22" s="338">
        <v>844.06666666666683</v>
      </c>
      <c r="K22" s="338">
        <v>854.53333333333353</v>
      </c>
      <c r="L22" s="338">
        <v>865.91666666666686</v>
      </c>
      <c r="M22" s="340">
        <v>843.15</v>
      </c>
      <c r="N22" s="340">
        <v>821.3</v>
      </c>
      <c r="O22" s="340">
        <v>51182400</v>
      </c>
      <c r="P22" s="343">
        <v>1.2582498456863397E-2</v>
      </c>
    </row>
    <row r="23" spans="1:16" ht="12.75" customHeight="1">
      <c r="A23" s="375">
        <v>13</v>
      </c>
      <c r="B23" s="376" t="s">
        <v>43</v>
      </c>
      <c r="C23" s="339" t="s">
        <v>53</v>
      </c>
      <c r="D23" s="367">
        <v>45197</v>
      </c>
      <c r="E23" s="342">
        <v>3651.7</v>
      </c>
      <c r="F23" s="339">
        <v>3664.9166666666665</v>
      </c>
      <c r="G23" s="338">
        <v>3628.833333333333</v>
      </c>
      <c r="H23" s="338">
        <v>3605.9666666666667</v>
      </c>
      <c r="I23" s="338">
        <v>3569.8833333333332</v>
      </c>
      <c r="J23" s="338">
        <v>3687.7833333333328</v>
      </c>
      <c r="K23" s="338">
        <v>3723.8666666666659</v>
      </c>
      <c r="L23" s="338">
        <v>3746.7333333333327</v>
      </c>
      <c r="M23" s="340">
        <v>3701</v>
      </c>
      <c r="N23" s="340">
        <v>3642.05</v>
      </c>
      <c r="O23" s="340">
        <v>843800</v>
      </c>
      <c r="P23" s="343">
        <v>-3.078336779232713E-2</v>
      </c>
    </row>
    <row r="24" spans="1:16" ht="12.75" customHeight="1">
      <c r="A24" s="375">
        <v>14</v>
      </c>
      <c r="B24" s="376" t="s">
        <v>49</v>
      </c>
      <c r="C24" s="339" t="s">
        <v>54</v>
      </c>
      <c r="D24" s="367">
        <v>45197</v>
      </c>
      <c r="E24" s="342">
        <v>427.15</v>
      </c>
      <c r="F24" s="339">
        <v>427.5333333333333</v>
      </c>
      <c r="G24" s="338">
        <v>423.26666666666659</v>
      </c>
      <c r="H24" s="338">
        <v>419.38333333333327</v>
      </c>
      <c r="I24" s="338">
        <v>415.11666666666656</v>
      </c>
      <c r="J24" s="338">
        <v>431.41666666666663</v>
      </c>
      <c r="K24" s="338">
        <v>435.68333333333328</v>
      </c>
      <c r="L24" s="338">
        <v>439.56666666666666</v>
      </c>
      <c r="M24" s="340">
        <v>431.8</v>
      </c>
      <c r="N24" s="340">
        <v>423.65</v>
      </c>
      <c r="O24" s="340">
        <v>69348600</v>
      </c>
      <c r="P24" s="343">
        <v>5.5068378745171728E-3</v>
      </c>
    </row>
    <row r="25" spans="1:16" ht="12.75" customHeight="1">
      <c r="A25" s="375">
        <v>15</v>
      </c>
      <c r="B25" s="376" t="s">
        <v>45</v>
      </c>
      <c r="C25" s="339" t="s">
        <v>55</v>
      </c>
      <c r="D25" s="367">
        <v>45197</v>
      </c>
      <c r="E25" s="342">
        <v>5021.95</v>
      </c>
      <c r="F25" s="339">
        <v>5020.166666666667</v>
      </c>
      <c r="G25" s="338">
        <v>4987.7833333333338</v>
      </c>
      <c r="H25" s="338">
        <v>4953.6166666666668</v>
      </c>
      <c r="I25" s="338">
        <v>4921.2333333333336</v>
      </c>
      <c r="J25" s="338">
        <v>5054.3333333333339</v>
      </c>
      <c r="K25" s="338">
        <v>5086.7166666666672</v>
      </c>
      <c r="L25" s="338">
        <v>5120.8833333333341</v>
      </c>
      <c r="M25" s="340">
        <v>5052.55</v>
      </c>
      <c r="N25" s="340">
        <v>4986</v>
      </c>
      <c r="O25" s="340">
        <v>2323625</v>
      </c>
      <c r="P25" s="343">
        <v>-1.4473544693033613E-2</v>
      </c>
    </row>
    <row r="26" spans="1:16" ht="12.75" customHeight="1">
      <c r="A26" s="375">
        <v>16</v>
      </c>
      <c r="B26" s="376" t="s">
        <v>56</v>
      </c>
      <c r="C26" s="339" t="s">
        <v>57</v>
      </c>
      <c r="D26" s="367">
        <v>45197</v>
      </c>
      <c r="E26" s="342">
        <v>367.85</v>
      </c>
      <c r="F26" s="339">
        <v>369.81666666666661</v>
      </c>
      <c r="G26" s="338">
        <v>364.18333333333322</v>
      </c>
      <c r="H26" s="338">
        <v>360.51666666666659</v>
      </c>
      <c r="I26" s="338">
        <v>354.88333333333321</v>
      </c>
      <c r="J26" s="338">
        <v>373.48333333333323</v>
      </c>
      <c r="K26" s="338">
        <v>379.11666666666667</v>
      </c>
      <c r="L26" s="338">
        <v>382.78333333333325</v>
      </c>
      <c r="M26" s="340">
        <v>375.45</v>
      </c>
      <c r="N26" s="340">
        <v>366.15</v>
      </c>
      <c r="O26" s="340">
        <v>13416400</v>
      </c>
      <c r="P26" s="343">
        <v>1.2703708456306943E-2</v>
      </c>
    </row>
    <row r="27" spans="1:16" ht="12.75" customHeight="1">
      <c r="A27" s="375">
        <v>17</v>
      </c>
      <c r="B27" s="376" t="s">
        <v>56</v>
      </c>
      <c r="C27" s="339" t="s">
        <v>58</v>
      </c>
      <c r="D27" s="367">
        <v>45197</v>
      </c>
      <c r="E27" s="342">
        <v>179.25</v>
      </c>
      <c r="F27" s="339">
        <v>180.11666666666667</v>
      </c>
      <c r="G27" s="338">
        <v>177.28333333333336</v>
      </c>
      <c r="H27" s="338">
        <v>175.31666666666669</v>
      </c>
      <c r="I27" s="338">
        <v>172.48333333333338</v>
      </c>
      <c r="J27" s="338">
        <v>182.08333333333334</v>
      </c>
      <c r="K27" s="338">
        <v>184.91666666666666</v>
      </c>
      <c r="L27" s="338">
        <v>186.88333333333333</v>
      </c>
      <c r="M27" s="340">
        <v>182.95</v>
      </c>
      <c r="N27" s="340">
        <v>178.15</v>
      </c>
      <c r="O27" s="340">
        <v>85875000</v>
      </c>
      <c r="P27" s="343">
        <v>6.5639102150852726E-3</v>
      </c>
    </row>
    <row r="28" spans="1:16" ht="12.75" customHeight="1">
      <c r="A28" s="375">
        <v>18</v>
      </c>
      <c r="B28" s="376" t="s">
        <v>59</v>
      </c>
      <c r="C28" s="339" t="s">
        <v>60</v>
      </c>
      <c r="D28" s="367">
        <v>45197</v>
      </c>
      <c r="E28" s="342">
        <v>3252.55</v>
      </c>
      <c r="F28" s="339">
        <v>3236.8333333333335</v>
      </c>
      <c r="G28" s="338">
        <v>3203.8166666666671</v>
      </c>
      <c r="H28" s="338">
        <v>3155.0833333333335</v>
      </c>
      <c r="I28" s="338">
        <v>3122.0666666666671</v>
      </c>
      <c r="J28" s="338">
        <v>3285.5666666666671</v>
      </c>
      <c r="K28" s="338">
        <v>3318.5833333333335</v>
      </c>
      <c r="L28" s="338">
        <v>3367.3166666666671</v>
      </c>
      <c r="M28" s="340">
        <v>3269.85</v>
      </c>
      <c r="N28" s="340">
        <v>3188.1</v>
      </c>
      <c r="O28" s="340">
        <v>5111000</v>
      </c>
      <c r="P28" s="343">
        <v>-5.902496501951543E-2</v>
      </c>
    </row>
    <row r="29" spans="1:16" ht="12.75" customHeight="1">
      <c r="A29" s="375">
        <v>19</v>
      </c>
      <c r="B29" s="376" t="s">
        <v>45</v>
      </c>
      <c r="C29" s="339" t="s">
        <v>61</v>
      </c>
      <c r="D29" s="367">
        <v>45197</v>
      </c>
      <c r="E29" s="342">
        <v>1887.2</v>
      </c>
      <c r="F29" s="339">
        <v>1887.5166666666664</v>
      </c>
      <c r="G29" s="338">
        <v>1878.2833333333328</v>
      </c>
      <c r="H29" s="338">
        <v>1869.3666666666663</v>
      </c>
      <c r="I29" s="338">
        <v>1860.1333333333328</v>
      </c>
      <c r="J29" s="338">
        <v>1896.4333333333329</v>
      </c>
      <c r="K29" s="338">
        <v>1905.6666666666665</v>
      </c>
      <c r="L29" s="338">
        <v>1914.583333333333</v>
      </c>
      <c r="M29" s="340">
        <v>1896.75</v>
      </c>
      <c r="N29" s="340">
        <v>1878.6</v>
      </c>
      <c r="O29" s="340">
        <v>3956994</v>
      </c>
      <c r="P29" s="343">
        <v>7.757734367697916E-3</v>
      </c>
    </row>
    <row r="30" spans="1:16" ht="12.75" customHeight="1">
      <c r="A30" s="375">
        <v>20</v>
      </c>
      <c r="B30" s="376" t="s">
        <v>45</v>
      </c>
      <c r="C30" s="344" t="s">
        <v>62</v>
      </c>
      <c r="D30" s="367">
        <v>45197</v>
      </c>
      <c r="E30" s="342">
        <v>7085.1</v>
      </c>
      <c r="F30" s="339">
        <v>7127.166666666667</v>
      </c>
      <c r="G30" s="338">
        <v>7029.3333333333339</v>
      </c>
      <c r="H30" s="338">
        <v>6973.5666666666666</v>
      </c>
      <c r="I30" s="338">
        <v>6875.7333333333336</v>
      </c>
      <c r="J30" s="338">
        <v>7182.9333333333343</v>
      </c>
      <c r="K30" s="338">
        <v>7280.7666666666682</v>
      </c>
      <c r="L30" s="338">
        <v>7336.5333333333347</v>
      </c>
      <c r="M30" s="340">
        <v>7225</v>
      </c>
      <c r="N30" s="340">
        <v>7071.4</v>
      </c>
      <c r="O30" s="340">
        <v>379425</v>
      </c>
      <c r="P30" s="343">
        <v>3.0346232179226069E-2</v>
      </c>
    </row>
    <row r="31" spans="1:16" ht="12.75" customHeight="1">
      <c r="A31" s="375">
        <v>21</v>
      </c>
      <c r="B31" s="376" t="s">
        <v>63</v>
      </c>
      <c r="C31" s="339" t="s">
        <v>64</v>
      </c>
      <c r="D31" s="367">
        <v>45197</v>
      </c>
      <c r="E31" s="342">
        <v>743.35</v>
      </c>
      <c r="F31" s="339">
        <v>747.9</v>
      </c>
      <c r="G31" s="338">
        <v>734.69999999999993</v>
      </c>
      <c r="H31" s="338">
        <v>726.05</v>
      </c>
      <c r="I31" s="338">
        <v>712.84999999999991</v>
      </c>
      <c r="J31" s="338">
        <v>756.55</v>
      </c>
      <c r="K31" s="338">
        <v>769.75</v>
      </c>
      <c r="L31" s="338">
        <v>778.4</v>
      </c>
      <c r="M31" s="340">
        <v>761.1</v>
      </c>
      <c r="N31" s="340">
        <v>739.25</v>
      </c>
      <c r="O31" s="340">
        <v>13972000</v>
      </c>
      <c r="P31" s="343">
        <v>3.3126293995859216E-2</v>
      </c>
    </row>
    <row r="32" spans="1:16" ht="12.75" customHeight="1">
      <c r="A32" s="375">
        <v>22</v>
      </c>
      <c r="B32" s="376" t="s">
        <v>43</v>
      </c>
      <c r="C32" s="339" t="s">
        <v>65</v>
      </c>
      <c r="D32" s="367">
        <v>45197</v>
      </c>
      <c r="E32" s="342">
        <v>877.85</v>
      </c>
      <c r="F32" s="339">
        <v>884.01666666666677</v>
      </c>
      <c r="G32" s="338">
        <v>868.23333333333358</v>
      </c>
      <c r="H32" s="338">
        <v>858.61666666666679</v>
      </c>
      <c r="I32" s="338">
        <v>842.8333333333336</v>
      </c>
      <c r="J32" s="338">
        <v>893.63333333333355</v>
      </c>
      <c r="K32" s="338">
        <v>909.41666666666663</v>
      </c>
      <c r="L32" s="338">
        <v>919.03333333333353</v>
      </c>
      <c r="M32" s="340">
        <v>899.8</v>
      </c>
      <c r="N32" s="340">
        <v>874.4</v>
      </c>
      <c r="O32" s="340">
        <v>14371500</v>
      </c>
      <c r="P32" s="343">
        <v>-6.9924754883332069E-3</v>
      </c>
    </row>
    <row r="33" spans="1:16" ht="12.75" customHeight="1">
      <c r="A33" s="375">
        <v>23</v>
      </c>
      <c r="B33" s="376" t="s">
        <v>63</v>
      </c>
      <c r="C33" s="339" t="s">
        <v>66</v>
      </c>
      <c r="D33" s="367">
        <v>45197</v>
      </c>
      <c r="E33" s="342">
        <v>1017.15</v>
      </c>
      <c r="F33" s="339">
        <v>1022</v>
      </c>
      <c r="G33" s="338">
        <v>1009.8</v>
      </c>
      <c r="H33" s="338">
        <v>1002.4499999999999</v>
      </c>
      <c r="I33" s="338">
        <v>990.24999999999989</v>
      </c>
      <c r="J33" s="338">
        <v>1029.3499999999999</v>
      </c>
      <c r="K33" s="338">
        <v>1041.5499999999997</v>
      </c>
      <c r="L33" s="338">
        <v>1048.9000000000001</v>
      </c>
      <c r="M33" s="340">
        <v>1034.2</v>
      </c>
      <c r="N33" s="340">
        <v>1014.65</v>
      </c>
      <c r="O33" s="340">
        <v>39547500</v>
      </c>
      <c r="P33" s="343">
        <v>1.2918407530134946E-2</v>
      </c>
    </row>
    <row r="34" spans="1:16" ht="12.75" customHeight="1">
      <c r="A34" s="375">
        <v>24</v>
      </c>
      <c r="B34" s="376" t="s">
        <v>56</v>
      </c>
      <c r="C34" s="339" t="s">
        <v>67</v>
      </c>
      <c r="D34" s="367">
        <v>45197</v>
      </c>
      <c r="E34" s="342">
        <v>5101.6499999999996</v>
      </c>
      <c r="F34" s="339">
        <v>5130.333333333333</v>
      </c>
      <c r="G34" s="338">
        <v>5061.4166666666661</v>
      </c>
      <c r="H34" s="338">
        <v>5021.1833333333334</v>
      </c>
      <c r="I34" s="338">
        <v>4952.2666666666664</v>
      </c>
      <c r="J34" s="338">
        <v>5170.5666666666657</v>
      </c>
      <c r="K34" s="338">
        <v>5239.4833333333318</v>
      </c>
      <c r="L34" s="338">
        <v>5279.7166666666653</v>
      </c>
      <c r="M34" s="340">
        <v>5199.25</v>
      </c>
      <c r="N34" s="340">
        <v>5090.1000000000004</v>
      </c>
      <c r="O34" s="340">
        <v>2342750</v>
      </c>
      <c r="P34" s="343">
        <v>-6.2431215607803903E-2</v>
      </c>
    </row>
    <row r="35" spans="1:16" ht="12.75" customHeight="1">
      <c r="A35" s="375">
        <v>25</v>
      </c>
      <c r="B35" s="376" t="s">
        <v>68</v>
      </c>
      <c r="C35" s="339" t="s">
        <v>69</v>
      </c>
      <c r="D35" s="367">
        <v>45197</v>
      </c>
      <c r="E35" s="342">
        <v>1526.35</v>
      </c>
      <c r="F35" s="339">
        <v>1532.0333333333335</v>
      </c>
      <c r="G35" s="338">
        <v>1509.366666666667</v>
      </c>
      <c r="H35" s="338">
        <v>1492.3833333333334</v>
      </c>
      <c r="I35" s="338">
        <v>1469.7166666666669</v>
      </c>
      <c r="J35" s="338">
        <v>1549.0166666666671</v>
      </c>
      <c r="K35" s="338">
        <v>1571.6833333333336</v>
      </c>
      <c r="L35" s="338">
        <v>1588.6666666666672</v>
      </c>
      <c r="M35" s="340">
        <v>1554.7</v>
      </c>
      <c r="N35" s="340">
        <v>1515.05</v>
      </c>
      <c r="O35" s="340">
        <v>11591500</v>
      </c>
      <c r="P35" s="343">
        <v>-1.340539620393225E-2</v>
      </c>
    </row>
    <row r="36" spans="1:16" ht="12.75" customHeight="1">
      <c r="A36" s="375">
        <v>26</v>
      </c>
      <c r="B36" s="376" t="s">
        <v>68</v>
      </c>
      <c r="C36" s="339" t="s">
        <v>70</v>
      </c>
      <c r="D36" s="367">
        <v>45197</v>
      </c>
      <c r="E36" s="342">
        <v>7478.2</v>
      </c>
      <c r="F36" s="339">
        <v>7501.2833333333328</v>
      </c>
      <c r="G36" s="338">
        <v>7403.1666666666661</v>
      </c>
      <c r="H36" s="338">
        <v>7328.1333333333332</v>
      </c>
      <c r="I36" s="338">
        <v>7230.0166666666664</v>
      </c>
      <c r="J36" s="338">
        <v>7576.3166666666657</v>
      </c>
      <c r="K36" s="338">
        <v>7674.4333333333325</v>
      </c>
      <c r="L36" s="338">
        <v>7749.4666666666653</v>
      </c>
      <c r="M36" s="340">
        <v>7599.4</v>
      </c>
      <c r="N36" s="340">
        <v>7426.25</v>
      </c>
      <c r="O36" s="340">
        <v>4112250</v>
      </c>
      <c r="P36" s="343">
        <v>-3.2013181898428764E-2</v>
      </c>
    </row>
    <row r="37" spans="1:16" ht="12.75" customHeight="1">
      <c r="A37" s="375">
        <v>27</v>
      </c>
      <c r="B37" s="376" t="s">
        <v>56</v>
      </c>
      <c r="C37" s="339" t="s">
        <v>71</v>
      </c>
      <c r="D37" s="367">
        <v>45197</v>
      </c>
      <c r="E37" s="342">
        <v>2529.1999999999998</v>
      </c>
      <c r="F37" s="339">
        <v>2532.7166666666667</v>
      </c>
      <c r="G37" s="338">
        <v>2516.4833333333336</v>
      </c>
      <c r="H37" s="338">
        <v>2503.7666666666669</v>
      </c>
      <c r="I37" s="338">
        <v>2487.5333333333338</v>
      </c>
      <c r="J37" s="338">
        <v>2545.4333333333334</v>
      </c>
      <c r="K37" s="338">
        <v>2561.6666666666661</v>
      </c>
      <c r="L37" s="338">
        <v>2574.3833333333332</v>
      </c>
      <c r="M37" s="340">
        <v>2548.9499999999998</v>
      </c>
      <c r="N37" s="340">
        <v>2520</v>
      </c>
      <c r="O37" s="340">
        <v>1930500</v>
      </c>
      <c r="P37" s="343">
        <v>-6.2121447429725114E-4</v>
      </c>
    </row>
    <row r="38" spans="1:16" ht="12.75" customHeight="1">
      <c r="A38" s="375">
        <v>28</v>
      </c>
      <c r="B38" s="376" t="s">
        <v>45</v>
      </c>
      <c r="C38" s="345" t="s">
        <v>72</v>
      </c>
      <c r="D38" s="367">
        <v>45197</v>
      </c>
      <c r="E38" s="342">
        <v>420.35</v>
      </c>
      <c r="F38" s="339">
        <v>425.11666666666662</v>
      </c>
      <c r="G38" s="338">
        <v>412.23333333333323</v>
      </c>
      <c r="H38" s="338">
        <v>404.11666666666662</v>
      </c>
      <c r="I38" s="338">
        <v>391.23333333333323</v>
      </c>
      <c r="J38" s="338">
        <v>433.23333333333323</v>
      </c>
      <c r="K38" s="338">
        <v>446.11666666666656</v>
      </c>
      <c r="L38" s="338">
        <v>454.23333333333323</v>
      </c>
      <c r="M38" s="340">
        <v>438</v>
      </c>
      <c r="N38" s="340">
        <v>417</v>
      </c>
      <c r="O38" s="340">
        <v>12032000</v>
      </c>
      <c r="P38" s="343">
        <v>-4.3500381582294578E-2</v>
      </c>
    </row>
    <row r="39" spans="1:16" ht="12.75" customHeight="1">
      <c r="A39" s="375">
        <v>29</v>
      </c>
      <c r="B39" s="376" t="s">
        <v>63</v>
      </c>
      <c r="C39" s="339" t="s">
        <v>73</v>
      </c>
      <c r="D39" s="367">
        <v>45197</v>
      </c>
      <c r="E39" s="342">
        <v>245.55</v>
      </c>
      <c r="F39" s="339">
        <v>247.43333333333331</v>
      </c>
      <c r="G39" s="338">
        <v>241.81666666666661</v>
      </c>
      <c r="H39" s="338">
        <v>238.08333333333329</v>
      </c>
      <c r="I39" s="338">
        <v>232.46666666666658</v>
      </c>
      <c r="J39" s="338">
        <v>251.16666666666663</v>
      </c>
      <c r="K39" s="338">
        <v>256.78333333333336</v>
      </c>
      <c r="L39" s="338">
        <v>260.51666666666665</v>
      </c>
      <c r="M39" s="340">
        <v>253.05</v>
      </c>
      <c r="N39" s="340">
        <v>243.7</v>
      </c>
      <c r="O39" s="340">
        <v>71760000</v>
      </c>
      <c r="P39" s="343">
        <v>-3.5192094383382069E-2</v>
      </c>
    </row>
    <row r="40" spans="1:16" ht="12.75" customHeight="1">
      <c r="A40" s="375">
        <v>30</v>
      </c>
      <c r="B40" s="376" t="s">
        <v>63</v>
      </c>
      <c r="C40" s="339" t="s">
        <v>74</v>
      </c>
      <c r="D40" s="367">
        <v>45197</v>
      </c>
      <c r="E40" s="342">
        <v>207.25</v>
      </c>
      <c r="F40" s="339">
        <v>210.56666666666669</v>
      </c>
      <c r="G40" s="338">
        <v>203.18333333333339</v>
      </c>
      <c r="H40" s="338">
        <v>199.1166666666667</v>
      </c>
      <c r="I40" s="338">
        <v>191.73333333333341</v>
      </c>
      <c r="J40" s="338">
        <v>214.63333333333338</v>
      </c>
      <c r="K40" s="338">
        <v>222.01666666666665</v>
      </c>
      <c r="L40" s="338">
        <v>226.08333333333337</v>
      </c>
      <c r="M40" s="340">
        <v>217.95</v>
      </c>
      <c r="N40" s="340">
        <v>206.5</v>
      </c>
      <c r="O40" s="340">
        <v>114232950</v>
      </c>
      <c r="P40" s="343">
        <v>4.7024128686327077E-2</v>
      </c>
    </row>
    <row r="41" spans="1:16" ht="12.75" customHeight="1">
      <c r="A41" s="375">
        <v>31</v>
      </c>
      <c r="B41" s="376" t="s">
        <v>59</v>
      </c>
      <c r="C41" s="339" t="s">
        <v>75</v>
      </c>
      <c r="D41" s="367">
        <v>45197</v>
      </c>
      <c r="E41" s="342">
        <v>1650.85</v>
      </c>
      <c r="F41" s="339">
        <v>1657.9833333333333</v>
      </c>
      <c r="G41" s="338">
        <v>1641.9666666666667</v>
      </c>
      <c r="H41" s="338">
        <v>1633.0833333333333</v>
      </c>
      <c r="I41" s="338">
        <v>1617.0666666666666</v>
      </c>
      <c r="J41" s="338">
        <v>1666.8666666666668</v>
      </c>
      <c r="K41" s="338">
        <v>1682.8833333333337</v>
      </c>
      <c r="L41" s="338">
        <v>1691.7666666666669</v>
      </c>
      <c r="M41" s="340">
        <v>1674</v>
      </c>
      <c r="N41" s="340">
        <v>1649.1</v>
      </c>
      <c r="O41" s="340">
        <v>1504875</v>
      </c>
      <c r="P41" s="343">
        <v>1.3383838383838383E-2</v>
      </c>
    </row>
    <row r="42" spans="1:16" ht="12.75" customHeight="1">
      <c r="A42" s="375">
        <v>32</v>
      </c>
      <c r="B42" s="376" t="s">
        <v>41</v>
      </c>
      <c r="C42" s="339" t="s">
        <v>76</v>
      </c>
      <c r="D42" s="367">
        <v>45197</v>
      </c>
      <c r="E42" s="342">
        <v>135.35</v>
      </c>
      <c r="F42" s="339">
        <v>136.13333333333335</v>
      </c>
      <c r="G42" s="338">
        <v>134.01666666666671</v>
      </c>
      <c r="H42" s="338">
        <v>132.68333333333337</v>
      </c>
      <c r="I42" s="338">
        <v>130.56666666666672</v>
      </c>
      <c r="J42" s="338">
        <v>137.4666666666667</v>
      </c>
      <c r="K42" s="338">
        <v>139.58333333333331</v>
      </c>
      <c r="L42" s="338">
        <v>140.91666666666669</v>
      </c>
      <c r="M42" s="340">
        <v>138.25</v>
      </c>
      <c r="N42" s="340">
        <v>134.80000000000001</v>
      </c>
      <c r="O42" s="340">
        <v>79326900</v>
      </c>
      <c r="P42" s="343">
        <v>-9.5366877802291646E-3</v>
      </c>
    </row>
    <row r="43" spans="1:16" ht="12.75" customHeight="1">
      <c r="A43" s="375">
        <v>33</v>
      </c>
      <c r="B43" s="376" t="s">
        <v>59</v>
      </c>
      <c r="C43" s="339" t="s">
        <v>77</v>
      </c>
      <c r="D43" s="367">
        <v>45197</v>
      </c>
      <c r="E43" s="342">
        <v>710.15</v>
      </c>
      <c r="F43" s="339">
        <v>704.83333333333337</v>
      </c>
      <c r="G43" s="338">
        <v>697.16666666666674</v>
      </c>
      <c r="H43" s="338">
        <v>684.18333333333339</v>
      </c>
      <c r="I43" s="338">
        <v>676.51666666666677</v>
      </c>
      <c r="J43" s="338">
        <v>717.81666666666672</v>
      </c>
      <c r="K43" s="338">
        <v>725.48333333333346</v>
      </c>
      <c r="L43" s="338">
        <v>738.4666666666667</v>
      </c>
      <c r="M43" s="340">
        <v>712.5</v>
      </c>
      <c r="N43" s="340">
        <v>691.85</v>
      </c>
      <c r="O43" s="340">
        <v>11311300</v>
      </c>
      <c r="P43" s="343">
        <v>4.0263024785027822E-2</v>
      </c>
    </row>
    <row r="44" spans="1:16" ht="12.75" customHeight="1">
      <c r="A44" s="375">
        <v>34</v>
      </c>
      <c r="B44" s="376" t="s">
        <v>56</v>
      </c>
      <c r="C44" s="339" t="s">
        <v>78</v>
      </c>
      <c r="D44" s="367">
        <v>45197</v>
      </c>
      <c r="E44" s="342">
        <v>1101</v>
      </c>
      <c r="F44" s="339">
        <v>1113.8333333333333</v>
      </c>
      <c r="G44" s="338">
        <v>1082.7666666666664</v>
      </c>
      <c r="H44" s="338">
        <v>1064.5333333333331</v>
      </c>
      <c r="I44" s="338">
        <v>1033.4666666666662</v>
      </c>
      <c r="J44" s="338">
        <v>1132.0666666666666</v>
      </c>
      <c r="K44" s="338">
        <v>1163.1333333333337</v>
      </c>
      <c r="L44" s="338">
        <v>1181.3666666666668</v>
      </c>
      <c r="M44" s="340">
        <v>1144.9000000000001</v>
      </c>
      <c r="N44" s="340">
        <v>1095.5999999999999</v>
      </c>
      <c r="O44" s="340">
        <v>8644000</v>
      </c>
      <c r="P44" s="343">
        <v>-3.4836980794997766E-2</v>
      </c>
    </row>
    <row r="45" spans="1:16" ht="12.75" customHeight="1">
      <c r="A45" s="375">
        <v>35</v>
      </c>
      <c r="B45" s="376" t="s">
        <v>79</v>
      </c>
      <c r="C45" s="339" t="s">
        <v>80</v>
      </c>
      <c r="D45" s="367">
        <v>45197</v>
      </c>
      <c r="E45" s="342">
        <v>918.8</v>
      </c>
      <c r="F45" s="339">
        <v>914.23333333333323</v>
      </c>
      <c r="G45" s="338">
        <v>908.71666666666647</v>
      </c>
      <c r="H45" s="338">
        <v>898.63333333333321</v>
      </c>
      <c r="I45" s="338">
        <v>893.11666666666645</v>
      </c>
      <c r="J45" s="338">
        <v>924.31666666666649</v>
      </c>
      <c r="K45" s="338">
        <v>929.83333333333314</v>
      </c>
      <c r="L45" s="338">
        <v>939.91666666666652</v>
      </c>
      <c r="M45" s="340">
        <v>919.75</v>
      </c>
      <c r="N45" s="340">
        <v>904.15</v>
      </c>
      <c r="O45" s="340">
        <v>45590500</v>
      </c>
      <c r="P45" s="343">
        <v>-1.3404054109617203E-2</v>
      </c>
    </row>
    <row r="46" spans="1:16" ht="12.75" customHeight="1">
      <c r="A46" s="375">
        <v>36</v>
      </c>
      <c r="B46" s="376" t="s">
        <v>41</v>
      </c>
      <c r="C46" s="339" t="s">
        <v>81</v>
      </c>
      <c r="D46" s="367">
        <v>45197</v>
      </c>
      <c r="E46" s="342">
        <v>124.85</v>
      </c>
      <c r="F46" s="339">
        <v>124.96666666666665</v>
      </c>
      <c r="G46" s="338">
        <v>122.33333333333331</v>
      </c>
      <c r="H46" s="338">
        <v>119.81666666666666</v>
      </c>
      <c r="I46" s="338">
        <v>117.18333333333332</v>
      </c>
      <c r="J46" s="338">
        <v>127.48333333333331</v>
      </c>
      <c r="K46" s="338">
        <v>130.11666666666667</v>
      </c>
      <c r="L46" s="338">
        <v>132.6333333333333</v>
      </c>
      <c r="M46" s="340">
        <v>127.6</v>
      </c>
      <c r="N46" s="340">
        <v>122.45</v>
      </c>
      <c r="O46" s="340">
        <v>82572000</v>
      </c>
      <c r="P46" s="343">
        <v>-3.0093734583127776E-2</v>
      </c>
    </row>
    <row r="47" spans="1:16" ht="12.75" customHeight="1">
      <c r="A47" s="375">
        <v>37</v>
      </c>
      <c r="B47" s="376" t="s">
        <v>43</v>
      </c>
      <c r="C47" s="339" t="s">
        <v>82</v>
      </c>
      <c r="D47" s="367">
        <v>45197</v>
      </c>
      <c r="E47" s="342">
        <v>267.39999999999998</v>
      </c>
      <c r="F47" s="339">
        <v>269.95</v>
      </c>
      <c r="G47" s="338">
        <v>263.75</v>
      </c>
      <c r="H47" s="338">
        <v>260.10000000000002</v>
      </c>
      <c r="I47" s="338">
        <v>253.90000000000003</v>
      </c>
      <c r="J47" s="338">
        <v>273.59999999999997</v>
      </c>
      <c r="K47" s="338">
        <v>279.7999999999999</v>
      </c>
      <c r="L47" s="338">
        <v>283.44999999999993</v>
      </c>
      <c r="M47" s="340">
        <v>276.14999999999998</v>
      </c>
      <c r="N47" s="340">
        <v>266.3</v>
      </c>
      <c r="O47" s="340">
        <v>31765000</v>
      </c>
      <c r="P47" s="343">
        <v>4.2415292476823366E-2</v>
      </c>
    </row>
    <row r="48" spans="1:16" ht="12.75" customHeight="1">
      <c r="A48" s="375">
        <v>38</v>
      </c>
      <c r="B48" s="376" t="s">
        <v>56</v>
      </c>
      <c r="C48" s="339" t="s">
        <v>83</v>
      </c>
      <c r="D48" s="367">
        <v>45197</v>
      </c>
      <c r="E48" s="342">
        <v>19240.05</v>
      </c>
      <c r="F48" s="339">
        <v>19253.683333333334</v>
      </c>
      <c r="G48" s="338">
        <v>19130.616666666669</v>
      </c>
      <c r="H48" s="338">
        <v>19021.183333333334</v>
      </c>
      <c r="I48" s="338">
        <v>18898.116666666669</v>
      </c>
      <c r="J48" s="338">
        <v>19363.116666666669</v>
      </c>
      <c r="K48" s="338">
        <v>19486.183333333334</v>
      </c>
      <c r="L48" s="338">
        <v>19595.616666666669</v>
      </c>
      <c r="M48" s="340">
        <v>19376.75</v>
      </c>
      <c r="N48" s="340">
        <v>19144.25</v>
      </c>
      <c r="O48" s="340">
        <v>115000</v>
      </c>
      <c r="P48" s="343">
        <v>-2.6019080659150044E-3</v>
      </c>
    </row>
    <row r="49" spans="1:16" ht="12.75" customHeight="1">
      <c r="A49" s="375">
        <v>39</v>
      </c>
      <c r="B49" s="376" t="s">
        <v>84</v>
      </c>
      <c r="C49" s="339" t="s">
        <v>85</v>
      </c>
      <c r="D49" s="367">
        <v>45197</v>
      </c>
      <c r="E49" s="342">
        <v>356.1</v>
      </c>
      <c r="F49" s="339">
        <v>356</v>
      </c>
      <c r="G49" s="338">
        <v>352.4</v>
      </c>
      <c r="H49" s="338">
        <v>348.7</v>
      </c>
      <c r="I49" s="338">
        <v>345.09999999999997</v>
      </c>
      <c r="J49" s="338">
        <v>359.7</v>
      </c>
      <c r="K49" s="338">
        <v>363.3</v>
      </c>
      <c r="L49" s="338">
        <v>367</v>
      </c>
      <c r="M49" s="340">
        <v>359.6</v>
      </c>
      <c r="N49" s="340">
        <v>352.3</v>
      </c>
      <c r="O49" s="340">
        <v>29199600</v>
      </c>
      <c r="P49" s="343">
        <v>2.5022115506129154E-2</v>
      </c>
    </row>
    <row r="50" spans="1:16" ht="12.75" customHeight="1">
      <c r="A50" s="375">
        <v>40</v>
      </c>
      <c r="B50" s="376" t="s">
        <v>59</v>
      </c>
      <c r="C50" s="339" t="s">
        <v>86</v>
      </c>
      <c r="D50" s="367">
        <v>45197</v>
      </c>
      <c r="E50" s="342">
        <v>4558</v>
      </c>
      <c r="F50" s="339">
        <v>4536.5666666666666</v>
      </c>
      <c r="G50" s="338">
        <v>4511.4333333333334</v>
      </c>
      <c r="H50" s="338">
        <v>4464.8666666666668</v>
      </c>
      <c r="I50" s="338">
        <v>4439.7333333333336</v>
      </c>
      <c r="J50" s="338">
        <v>4583.1333333333332</v>
      </c>
      <c r="K50" s="338">
        <v>4608.2666666666664</v>
      </c>
      <c r="L50" s="338">
        <v>4654.833333333333</v>
      </c>
      <c r="M50" s="340">
        <v>4561.7</v>
      </c>
      <c r="N50" s="340">
        <v>4490</v>
      </c>
      <c r="O50" s="340">
        <v>2049400</v>
      </c>
      <c r="P50" s="343">
        <v>-5.7573806677090042E-2</v>
      </c>
    </row>
    <row r="51" spans="1:16" ht="12.75" customHeight="1">
      <c r="A51" s="375">
        <v>41</v>
      </c>
      <c r="B51" s="376" t="s">
        <v>87</v>
      </c>
      <c r="C51" s="344" t="s">
        <v>88</v>
      </c>
      <c r="D51" s="367">
        <v>45197</v>
      </c>
      <c r="E51" s="342">
        <v>491.9</v>
      </c>
      <c r="F51" s="339">
        <v>489.26666666666665</v>
      </c>
      <c r="G51" s="338">
        <v>482.7833333333333</v>
      </c>
      <c r="H51" s="338">
        <v>473.66666666666663</v>
      </c>
      <c r="I51" s="338">
        <v>467.18333333333328</v>
      </c>
      <c r="J51" s="338">
        <v>498.38333333333333</v>
      </c>
      <c r="K51" s="338">
        <v>504.86666666666667</v>
      </c>
      <c r="L51" s="338">
        <v>513.98333333333335</v>
      </c>
      <c r="M51" s="340">
        <v>495.75</v>
      </c>
      <c r="N51" s="340">
        <v>480.15</v>
      </c>
      <c r="O51" s="340">
        <v>9152000</v>
      </c>
      <c r="P51" s="343">
        <v>-1.970865467009426E-2</v>
      </c>
    </row>
    <row r="52" spans="1:16" ht="12.75" customHeight="1">
      <c r="A52" s="375">
        <v>42</v>
      </c>
      <c r="B52" s="376" t="s">
        <v>63</v>
      </c>
      <c r="C52" s="339" t="s">
        <v>89</v>
      </c>
      <c r="D52" s="367">
        <v>45197</v>
      </c>
      <c r="E52" s="342">
        <v>364.35</v>
      </c>
      <c r="F52" s="339">
        <v>367.2</v>
      </c>
      <c r="G52" s="338">
        <v>357.79999999999995</v>
      </c>
      <c r="H52" s="338">
        <v>351.24999999999994</v>
      </c>
      <c r="I52" s="338">
        <v>341.84999999999991</v>
      </c>
      <c r="J52" s="338">
        <v>373.75</v>
      </c>
      <c r="K52" s="338">
        <v>383.15</v>
      </c>
      <c r="L52" s="338">
        <v>389.70000000000005</v>
      </c>
      <c r="M52" s="340">
        <v>376.6</v>
      </c>
      <c r="N52" s="340">
        <v>360.65</v>
      </c>
      <c r="O52" s="340">
        <v>61859700</v>
      </c>
      <c r="P52" s="343">
        <v>3.305077103435837E-2</v>
      </c>
    </row>
    <row r="53" spans="1:16" ht="12.75" customHeight="1">
      <c r="A53" s="375">
        <v>43</v>
      </c>
      <c r="B53" s="376" t="s">
        <v>68</v>
      </c>
      <c r="C53" s="336" t="s">
        <v>90</v>
      </c>
      <c r="D53" s="367">
        <v>45197</v>
      </c>
      <c r="E53" s="342">
        <v>759.6</v>
      </c>
      <c r="F53" s="339">
        <v>766.48333333333323</v>
      </c>
      <c r="G53" s="338">
        <v>747.96666666666647</v>
      </c>
      <c r="H53" s="338">
        <v>736.33333333333326</v>
      </c>
      <c r="I53" s="338">
        <v>717.81666666666649</v>
      </c>
      <c r="J53" s="338">
        <v>778.11666666666645</v>
      </c>
      <c r="K53" s="338">
        <v>796.6333333333331</v>
      </c>
      <c r="L53" s="338">
        <v>808.26666666666642</v>
      </c>
      <c r="M53" s="340">
        <v>785</v>
      </c>
      <c r="N53" s="340">
        <v>754.85</v>
      </c>
      <c r="O53" s="340">
        <v>4495725</v>
      </c>
      <c r="P53" s="343">
        <v>1.118421052631579E-2</v>
      </c>
    </row>
    <row r="54" spans="1:16" ht="12.75" customHeight="1">
      <c r="A54" s="375">
        <v>44</v>
      </c>
      <c r="B54" s="376" t="s">
        <v>45</v>
      </c>
      <c r="C54" s="344" t="s">
        <v>91</v>
      </c>
      <c r="D54" s="367">
        <v>45197</v>
      </c>
      <c r="E54" s="342">
        <v>279.5</v>
      </c>
      <c r="F54" s="339">
        <v>280.63333333333333</v>
      </c>
      <c r="G54" s="338">
        <v>276.46666666666664</v>
      </c>
      <c r="H54" s="338">
        <v>273.43333333333334</v>
      </c>
      <c r="I54" s="338">
        <v>269.26666666666665</v>
      </c>
      <c r="J54" s="338">
        <v>283.66666666666663</v>
      </c>
      <c r="K54" s="338">
        <v>287.83333333333337</v>
      </c>
      <c r="L54" s="338">
        <v>290.86666666666662</v>
      </c>
      <c r="M54" s="340">
        <v>284.8</v>
      </c>
      <c r="N54" s="340">
        <v>277.60000000000002</v>
      </c>
      <c r="O54" s="340">
        <v>13322800</v>
      </c>
      <c r="P54" s="343">
        <v>-3.8530097353626766E-2</v>
      </c>
    </row>
    <row r="55" spans="1:16" ht="12.75" customHeight="1">
      <c r="A55" s="375">
        <v>45</v>
      </c>
      <c r="B55" s="376" t="s">
        <v>68</v>
      </c>
      <c r="C55" s="339" t="s">
        <v>92</v>
      </c>
      <c r="D55" s="367">
        <v>45197</v>
      </c>
      <c r="E55" s="342">
        <v>1190.05</v>
      </c>
      <c r="F55" s="339">
        <v>1192.3500000000001</v>
      </c>
      <c r="G55" s="338">
        <v>1176.7000000000003</v>
      </c>
      <c r="H55" s="338">
        <v>1163.3500000000001</v>
      </c>
      <c r="I55" s="338">
        <v>1147.7000000000003</v>
      </c>
      <c r="J55" s="338">
        <v>1205.7000000000003</v>
      </c>
      <c r="K55" s="338">
        <v>1221.3500000000004</v>
      </c>
      <c r="L55" s="338">
        <v>1234.7000000000003</v>
      </c>
      <c r="M55" s="340">
        <v>1208</v>
      </c>
      <c r="N55" s="340">
        <v>1179</v>
      </c>
      <c r="O55" s="340">
        <v>13480000</v>
      </c>
      <c r="P55" s="343">
        <v>5.4074212194667164E-3</v>
      </c>
    </row>
    <row r="56" spans="1:16" ht="12.75" customHeight="1">
      <c r="A56" s="375">
        <v>46</v>
      </c>
      <c r="B56" s="376" t="s">
        <v>43</v>
      </c>
      <c r="C56" s="339" t="s">
        <v>93</v>
      </c>
      <c r="D56" s="367">
        <v>45197</v>
      </c>
      <c r="E56" s="342">
        <v>1209.1500000000001</v>
      </c>
      <c r="F56" s="339">
        <v>1219.3</v>
      </c>
      <c r="G56" s="338">
        <v>1196.05</v>
      </c>
      <c r="H56" s="338">
        <v>1182.95</v>
      </c>
      <c r="I56" s="338">
        <v>1159.7</v>
      </c>
      <c r="J56" s="338">
        <v>1232.3999999999999</v>
      </c>
      <c r="K56" s="338">
        <v>1255.6499999999999</v>
      </c>
      <c r="L56" s="338">
        <v>1268.7499999999998</v>
      </c>
      <c r="M56" s="340">
        <v>1242.55</v>
      </c>
      <c r="N56" s="340">
        <v>1206.2</v>
      </c>
      <c r="O56" s="340">
        <v>11024000</v>
      </c>
      <c r="P56" s="343">
        <v>1.6177351707609346E-2</v>
      </c>
    </row>
    <row r="57" spans="1:16" ht="12.75" customHeight="1">
      <c r="A57" s="375">
        <v>47</v>
      </c>
      <c r="B57" s="376" t="s">
        <v>45</v>
      </c>
      <c r="C57" s="339" t="s">
        <v>94</v>
      </c>
      <c r="D57" s="367">
        <v>45197</v>
      </c>
      <c r="E57" s="342">
        <v>280.39999999999998</v>
      </c>
      <c r="F57" s="339">
        <v>282.16666666666669</v>
      </c>
      <c r="G57" s="338">
        <v>277.23333333333335</v>
      </c>
      <c r="H57" s="338">
        <v>274.06666666666666</v>
      </c>
      <c r="I57" s="338">
        <v>269.13333333333333</v>
      </c>
      <c r="J57" s="338">
        <v>285.33333333333337</v>
      </c>
      <c r="K57" s="338">
        <v>290.26666666666665</v>
      </c>
      <c r="L57" s="338">
        <v>293.43333333333339</v>
      </c>
      <c r="M57" s="340">
        <v>287.10000000000002</v>
      </c>
      <c r="N57" s="340">
        <v>279</v>
      </c>
      <c r="O57" s="340">
        <v>85688400</v>
      </c>
      <c r="P57" s="343">
        <v>-1.6581509688614673E-2</v>
      </c>
    </row>
    <row r="58" spans="1:16" ht="12.75" customHeight="1">
      <c r="A58" s="375">
        <v>48</v>
      </c>
      <c r="B58" s="376" t="s">
        <v>87</v>
      </c>
      <c r="C58" s="339" t="s">
        <v>95</v>
      </c>
      <c r="D58" s="367">
        <v>45197</v>
      </c>
      <c r="E58" s="342">
        <v>5350.7</v>
      </c>
      <c r="F58" s="339">
        <v>5358.4000000000005</v>
      </c>
      <c r="G58" s="338">
        <v>5297.5500000000011</v>
      </c>
      <c r="H58" s="338">
        <v>5244.4000000000005</v>
      </c>
      <c r="I58" s="338">
        <v>5183.5500000000011</v>
      </c>
      <c r="J58" s="338">
        <v>5411.5500000000011</v>
      </c>
      <c r="K58" s="338">
        <v>5472.4000000000015</v>
      </c>
      <c r="L58" s="338">
        <v>5525.5500000000011</v>
      </c>
      <c r="M58" s="340">
        <v>5419.25</v>
      </c>
      <c r="N58" s="340">
        <v>5305.25</v>
      </c>
      <c r="O58" s="340">
        <v>1431300</v>
      </c>
      <c r="P58" s="343">
        <v>-7.9018506966105212E-3</v>
      </c>
    </row>
    <row r="59" spans="1:16" ht="12.75" customHeight="1">
      <c r="A59" s="375">
        <v>49</v>
      </c>
      <c r="B59" s="376" t="s">
        <v>59</v>
      </c>
      <c r="C59" s="339" t="s">
        <v>96</v>
      </c>
      <c r="D59" s="367">
        <v>45197</v>
      </c>
      <c r="E59" s="342">
        <v>1993.7</v>
      </c>
      <c r="F59" s="339">
        <v>1999.5333333333335</v>
      </c>
      <c r="G59" s="338">
        <v>1980.0666666666671</v>
      </c>
      <c r="H59" s="338">
        <v>1966.4333333333336</v>
      </c>
      <c r="I59" s="338">
        <v>1946.9666666666672</v>
      </c>
      <c r="J59" s="338">
        <v>2013.166666666667</v>
      </c>
      <c r="K59" s="338">
        <v>2032.6333333333337</v>
      </c>
      <c r="L59" s="338">
        <v>2046.2666666666669</v>
      </c>
      <c r="M59" s="340">
        <v>2019</v>
      </c>
      <c r="N59" s="340">
        <v>1985.9</v>
      </c>
      <c r="O59" s="340">
        <v>2659650</v>
      </c>
      <c r="P59" s="343">
        <v>-3.279118572927597E-3</v>
      </c>
    </row>
    <row r="60" spans="1:16" ht="12.75" customHeight="1">
      <c r="A60" s="375">
        <v>50</v>
      </c>
      <c r="B60" s="376" t="s">
        <v>45</v>
      </c>
      <c r="C60" s="339" t="s">
        <v>97</v>
      </c>
      <c r="D60" s="367">
        <v>45197</v>
      </c>
      <c r="E60" s="342">
        <v>740.2</v>
      </c>
      <c r="F60" s="339">
        <v>738.4</v>
      </c>
      <c r="G60" s="338">
        <v>730.84999999999991</v>
      </c>
      <c r="H60" s="338">
        <v>721.49999999999989</v>
      </c>
      <c r="I60" s="338">
        <v>713.94999999999982</v>
      </c>
      <c r="J60" s="338">
        <v>747.75</v>
      </c>
      <c r="K60" s="338">
        <v>755.3</v>
      </c>
      <c r="L60" s="338">
        <v>764.65000000000009</v>
      </c>
      <c r="M60" s="340">
        <v>745.95</v>
      </c>
      <c r="N60" s="340">
        <v>729.05</v>
      </c>
      <c r="O60" s="340">
        <v>6342000</v>
      </c>
      <c r="P60" s="343">
        <v>-5.4279749478079335E-2</v>
      </c>
    </row>
    <row r="61" spans="1:16" ht="12.75" customHeight="1">
      <c r="A61" s="375">
        <v>51</v>
      </c>
      <c r="B61" s="376" t="s">
        <v>45</v>
      </c>
      <c r="C61" s="336" t="s">
        <v>98</v>
      </c>
      <c r="D61" s="367">
        <v>45197</v>
      </c>
      <c r="E61" s="342">
        <v>1089.8499999999999</v>
      </c>
      <c r="F61" s="339">
        <v>1095.4166666666667</v>
      </c>
      <c r="G61" s="338">
        <v>1082.0833333333335</v>
      </c>
      <c r="H61" s="338">
        <v>1074.3166666666668</v>
      </c>
      <c r="I61" s="338">
        <v>1060.9833333333336</v>
      </c>
      <c r="J61" s="338">
        <v>1103.1833333333334</v>
      </c>
      <c r="K61" s="338">
        <v>1116.5166666666669</v>
      </c>
      <c r="L61" s="338">
        <v>1124.2833333333333</v>
      </c>
      <c r="M61" s="340">
        <v>1108.75</v>
      </c>
      <c r="N61" s="340">
        <v>1087.6500000000001</v>
      </c>
      <c r="O61" s="340">
        <v>1430100</v>
      </c>
      <c r="P61" s="343">
        <v>1.6417910447761194E-2</v>
      </c>
    </row>
    <row r="62" spans="1:16" ht="12.75" customHeight="1">
      <c r="A62" s="375">
        <v>52</v>
      </c>
      <c r="B62" s="376" t="s">
        <v>41</v>
      </c>
      <c r="C62" s="344" t="s">
        <v>99</v>
      </c>
      <c r="D62" s="367">
        <v>45197</v>
      </c>
      <c r="E62" s="342">
        <v>301.2</v>
      </c>
      <c r="F62" s="339">
        <v>303.13333333333333</v>
      </c>
      <c r="G62" s="338">
        <v>298.31666666666666</v>
      </c>
      <c r="H62" s="338">
        <v>295.43333333333334</v>
      </c>
      <c r="I62" s="338">
        <v>290.61666666666667</v>
      </c>
      <c r="J62" s="338">
        <v>306.01666666666665</v>
      </c>
      <c r="K62" s="338">
        <v>310.83333333333326</v>
      </c>
      <c r="L62" s="338">
        <v>313.71666666666664</v>
      </c>
      <c r="M62" s="340">
        <v>307.95</v>
      </c>
      <c r="N62" s="340">
        <v>300.25</v>
      </c>
      <c r="O62" s="340">
        <v>12353400</v>
      </c>
      <c r="P62" s="343">
        <v>-1.3096623981373691E-3</v>
      </c>
    </row>
    <row r="63" spans="1:16" ht="12.75" customHeight="1">
      <c r="A63" s="375">
        <v>53</v>
      </c>
      <c r="B63" s="376" t="s">
        <v>63</v>
      </c>
      <c r="C63" s="339" t="s">
        <v>100</v>
      </c>
      <c r="D63" s="367">
        <v>45197</v>
      </c>
      <c r="E63" s="342">
        <v>129.4</v>
      </c>
      <c r="F63" s="339">
        <v>130.16666666666666</v>
      </c>
      <c r="G63" s="338">
        <v>128.13333333333333</v>
      </c>
      <c r="H63" s="338">
        <v>126.86666666666667</v>
      </c>
      <c r="I63" s="338">
        <v>124.83333333333334</v>
      </c>
      <c r="J63" s="338">
        <v>131.43333333333331</v>
      </c>
      <c r="K63" s="338">
        <v>133.46666666666667</v>
      </c>
      <c r="L63" s="338">
        <v>134.73333333333329</v>
      </c>
      <c r="M63" s="340">
        <v>132.19999999999999</v>
      </c>
      <c r="N63" s="340">
        <v>128.9</v>
      </c>
      <c r="O63" s="340">
        <v>43100000</v>
      </c>
      <c r="P63" s="343">
        <v>1.8912529550827423E-2</v>
      </c>
    </row>
    <row r="64" spans="1:16" ht="12.75" customHeight="1">
      <c r="A64" s="375">
        <v>54</v>
      </c>
      <c r="B64" s="376" t="s">
        <v>41</v>
      </c>
      <c r="C64" s="339" t="s">
        <v>101</v>
      </c>
      <c r="D64" s="367">
        <v>45197</v>
      </c>
      <c r="E64" s="342">
        <v>1742.35</v>
      </c>
      <c r="F64" s="339">
        <v>1734.5</v>
      </c>
      <c r="G64" s="338">
        <v>1724</v>
      </c>
      <c r="H64" s="338">
        <v>1705.65</v>
      </c>
      <c r="I64" s="338">
        <v>1695.15</v>
      </c>
      <c r="J64" s="338">
        <v>1752.85</v>
      </c>
      <c r="K64" s="338">
        <v>1763.35</v>
      </c>
      <c r="L64" s="338">
        <v>1781.6999999999998</v>
      </c>
      <c r="M64" s="340">
        <v>1745</v>
      </c>
      <c r="N64" s="340">
        <v>1716.15</v>
      </c>
      <c r="O64" s="340">
        <v>6024000</v>
      </c>
      <c r="P64" s="343">
        <v>5.1056161777955755E-3</v>
      </c>
    </row>
    <row r="65" spans="1:16" ht="12.75" customHeight="1">
      <c r="A65" s="375">
        <v>55</v>
      </c>
      <c r="B65" s="376" t="s">
        <v>59</v>
      </c>
      <c r="C65" s="339" t="s">
        <v>102</v>
      </c>
      <c r="D65" s="367">
        <v>45197</v>
      </c>
      <c r="E65" s="342">
        <v>560.45000000000005</v>
      </c>
      <c r="F65" s="339">
        <v>559.48333333333335</v>
      </c>
      <c r="G65" s="338">
        <v>556.26666666666665</v>
      </c>
      <c r="H65" s="338">
        <v>552.08333333333326</v>
      </c>
      <c r="I65" s="338">
        <v>548.86666666666656</v>
      </c>
      <c r="J65" s="338">
        <v>563.66666666666674</v>
      </c>
      <c r="K65" s="338">
        <v>566.88333333333344</v>
      </c>
      <c r="L65" s="338">
        <v>571.06666666666683</v>
      </c>
      <c r="M65" s="340">
        <v>562.70000000000005</v>
      </c>
      <c r="N65" s="340">
        <v>555.29999999999995</v>
      </c>
      <c r="O65" s="340">
        <v>18571250</v>
      </c>
      <c r="P65" s="343">
        <v>7.5274650752746508E-3</v>
      </c>
    </row>
    <row r="66" spans="1:16" ht="12.75" customHeight="1">
      <c r="A66" s="375">
        <v>56</v>
      </c>
      <c r="B66" s="376" t="s">
        <v>49</v>
      </c>
      <c r="C66" s="344" t="s">
        <v>103</v>
      </c>
      <c r="D66" s="367">
        <v>45197</v>
      </c>
      <c r="E66" s="342">
        <v>2274.6</v>
      </c>
      <c r="F66" s="339">
        <v>2289.7333333333336</v>
      </c>
      <c r="G66" s="338">
        <v>2255.4666666666672</v>
      </c>
      <c r="H66" s="338">
        <v>2236.3333333333335</v>
      </c>
      <c r="I66" s="338">
        <v>2202.0666666666671</v>
      </c>
      <c r="J66" s="338">
        <v>2308.8666666666672</v>
      </c>
      <c r="K66" s="338">
        <v>2343.1333333333337</v>
      </c>
      <c r="L66" s="338">
        <v>2362.2666666666673</v>
      </c>
      <c r="M66" s="340">
        <v>2324</v>
      </c>
      <c r="N66" s="340">
        <v>2270.6</v>
      </c>
      <c r="O66" s="340">
        <v>1350000</v>
      </c>
      <c r="P66" s="343">
        <v>-1.1098779134295228E-3</v>
      </c>
    </row>
    <row r="67" spans="1:16" ht="12.75" customHeight="1">
      <c r="A67" s="375">
        <v>57</v>
      </c>
      <c r="B67" s="376" t="s">
        <v>39</v>
      </c>
      <c r="C67" s="339" t="s">
        <v>104</v>
      </c>
      <c r="D67" s="367">
        <v>45197</v>
      </c>
      <c r="E67" s="342">
        <v>2187.3000000000002</v>
      </c>
      <c r="F67" s="339">
        <v>2203.2500000000005</v>
      </c>
      <c r="G67" s="338">
        <v>2166.6000000000008</v>
      </c>
      <c r="H67" s="338">
        <v>2145.9000000000005</v>
      </c>
      <c r="I67" s="338">
        <v>2109.2500000000009</v>
      </c>
      <c r="J67" s="338">
        <v>2223.9500000000007</v>
      </c>
      <c r="K67" s="338">
        <v>2260.6000000000004</v>
      </c>
      <c r="L67" s="338">
        <v>2281.3000000000006</v>
      </c>
      <c r="M67" s="340">
        <v>2239.9</v>
      </c>
      <c r="N67" s="340">
        <v>2182.5500000000002</v>
      </c>
      <c r="O67" s="340">
        <v>2633700</v>
      </c>
      <c r="P67" s="343">
        <v>1.7619102816738147E-2</v>
      </c>
    </row>
    <row r="68" spans="1:16" ht="12.75" customHeight="1">
      <c r="A68" s="375">
        <v>58</v>
      </c>
      <c r="B68" s="376" t="s">
        <v>45</v>
      </c>
      <c r="C68" s="344" t="s">
        <v>105</v>
      </c>
      <c r="D68" s="367">
        <v>45197</v>
      </c>
      <c r="E68" s="342">
        <v>175.55</v>
      </c>
      <c r="F68" s="339">
        <v>176.06666666666669</v>
      </c>
      <c r="G68" s="338">
        <v>174.48333333333338</v>
      </c>
      <c r="H68" s="338">
        <v>173.41666666666669</v>
      </c>
      <c r="I68" s="338">
        <v>171.83333333333337</v>
      </c>
      <c r="J68" s="338">
        <v>177.13333333333338</v>
      </c>
      <c r="K68" s="338">
        <v>178.7166666666667</v>
      </c>
      <c r="L68" s="338">
        <v>179.78333333333339</v>
      </c>
      <c r="M68" s="340">
        <v>177.65</v>
      </c>
      <c r="N68" s="340">
        <v>175</v>
      </c>
      <c r="O68" s="340">
        <v>17278800</v>
      </c>
      <c r="P68" s="343">
        <v>-3.4725480994838104E-2</v>
      </c>
    </row>
    <row r="69" spans="1:16" ht="12.75" customHeight="1">
      <c r="A69" s="375">
        <v>59</v>
      </c>
      <c r="B69" s="376" t="s">
        <v>43</v>
      </c>
      <c r="C69" s="339" t="s">
        <v>106</v>
      </c>
      <c r="D69" s="367">
        <v>45197</v>
      </c>
      <c r="E69" s="342">
        <v>3758.6</v>
      </c>
      <c r="F69" s="339">
        <v>3769.6333333333332</v>
      </c>
      <c r="G69" s="338">
        <v>3735.4166666666665</v>
      </c>
      <c r="H69" s="338">
        <v>3712.2333333333331</v>
      </c>
      <c r="I69" s="338">
        <v>3678.0166666666664</v>
      </c>
      <c r="J69" s="338">
        <v>3792.8166666666666</v>
      </c>
      <c r="K69" s="338">
        <v>3827.0333333333338</v>
      </c>
      <c r="L69" s="338">
        <v>3850.2166666666667</v>
      </c>
      <c r="M69" s="340">
        <v>3803.85</v>
      </c>
      <c r="N69" s="340">
        <v>3746.45</v>
      </c>
      <c r="O69" s="340">
        <v>2231400</v>
      </c>
      <c r="P69" s="343">
        <v>-2.5163826998689385E-2</v>
      </c>
    </row>
    <row r="70" spans="1:16" ht="12.75" customHeight="1">
      <c r="A70" s="375">
        <v>60</v>
      </c>
      <c r="B70" s="376" t="s">
        <v>45</v>
      </c>
      <c r="C70" s="336" t="s">
        <v>107</v>
      </c>
      <c r="D70" s="367">
        <v>45197</v>
      </c>
      <c r="E70" s="342">
        <v>4863.5</v>
      </c>
      <c r="F70" s="339">
        <v>4871.8499999999995</v>
      </c>
      <c r="G70" s="338">
        <v>4836.6499999999987</v>
      </c>
      <c r="H70" s="338">
        <v>4809.7999999999993</v>
      </c>
      <c r="I70" s="338">
        <v>4774.5999999999985</v>
      </c>
      <c r="J70" s="338">
        <v>4898.6999999999989</v>
      </c>
      <c r="K70" s="338">
        <v>4933.8999999999996</v>
      </c>
      <c r="L70" s="338">
        <v>4960.7499999999991</v>
      </c>
      <c r="M70" s="340">
        <v>4907.05</v>
      </c>
      <c r="N70" s="340">
        <v>4845</v>
      </c>
      <c r="O70" s="340">
        <v>1278000</v>
      </c>
      <c r="P70" s="343">
        <v>-4.1116446578631449E-2</v>
      </c>
    </row>
    <row r="71" spans="1:16" ht="12.75" customHeight="1">
      <c r="A71" s="375">
        <v>61</v>
      </c>
      <c r="B71" s="376" t="s">
        <v>108</v>
      </c>
      <c r="C71" s="339" t="s">
        <v>109</v>
      </c>
      <c r="D71" s="367">
        <v>45197</v>
      </c>
      <c r="E71" s="342">
        <v>518.75</v>
      </c>
      <c r="F71" s="339">
        <v>520.06666666666661</v>
      </c>
      <c r="G71" s="338">
        <v>512.78333333333319</v>
      </c>
      <c r="H71" s="338">
        <v>506.81666666666661</v>
      </c>
      <c r="I71" s="338">
        <v>499.53333333333319</v>
      </c>
      <c r="J71" s="338">
        <v>526.03333333333319</v>
      </c>
      <c r="K71" s="338">
        <v>533.31666666666649</v>
      </c>
      <c r="L71" s="338">
        <v>539.28333333333319</v>
      </c>
      <c r="M71" s="340">
        <v>527.35</v>
      </c>
      <c r="N71" s="340">
        <v>514.1</v>
      </c>
      <c r="O71" s="340">
        <v>33135300</v>
      </c>
      <c r="P71" s="343">
        <v>-3.4844940016924683E-4</v>
      </c>
    </row>
    <row r="72" spans="1:16" ht="12.75" customHeight="1">
      <c r="A72" s="375">
        <v>62</v>
      </c>
      <c r="B72" s="376" t="s">
        <v>43</v>
      </c>
      <c r="C72" s="339" t="s">
        <v>110</v>
      </c>
      <c r="D72" s="367">
        <v>45197</v>
      </c>
      <c r="E72" s="342">
        <v>5672.55</v>
      </c>
      <c r="F72" s="339">
        <v>5669.2</v>
      </c>
      <c r="G72" s="338">
        <v>5624.4</v>
      </c>
      <c r="H72" s="338">
        <v>5576.25</v>
      </c>
      <c r="I72" s="338">
        <v>5531.45</v>
      </c>
      <c r="J72" s="338">
        <v>5717.3499999999995</v>
      </c>
      <c r="K72" s="338">
        <v>5762.1500000000005</v>
      </c>
      <c r="L72" s="338">
        <v>5810.2999999999993</v>
      </c>
      <c r="M72" s="340">
        <v>5714</v>
      </c>
      <c r="N72" s="340">
        <v>5621.05</v>
      </c>
      <c r="O72" s="340">
        <v>2691750</v>
      </c>
      <c r="P72" s="343">
        <v>7.7686259827779861E-3</v>
      </c>
    </row>
    <row r="73" spans="1:16" ht="12.75" customHeight="1">
      <c r="A73" s="375">
        <v>63</v>
      </c>
      <c r="B73" s="376" t="s">
        <v>56</v>
      </c>
      <c r="C73" s="339" t="s">
        <v>111</v>
      </c>
      <c r="D73" s="367">
        <v>45197</v>
      </c>
      <c r="E73" s="342">
        <v>3435.65</v>
      </c>
      <c r="F73" s="339">
        <v>3427.7333333333336</v>
      </c>
      <c r="G73" s="338">
        <v>3411.5166666666673</v>
      </c>
      <c r="H73" s="338">
        <v>3387.3833333333337</v>
      </c>
      <c r="I73" s="338">
        <v>3371.1666666666674</v>
      </c>
      <c r="J73" s="338">
        <v>3451.8666666666672</v>
      </c>
      <c r="K73" s="338">
        <v>3468.0833333333335</v>
      </c>
      <c r="L73" s="338">
        <v>3492.2166666666672</v>
      </c>
      <c r="M73" s="340">
        <v>3443.95</v>
      </c>
      <c r="N73" s="340">
        <v>3403.6</v>
      </c>
      <c r="O73" s="340">
        <v>3764075</v>
      </c>
      <c r="P73" s="343">
        <v>-3.8918677390527255E-2</v>
      </c>
    </row>
    <row r="74" spans="1:16" ht="12.75" customHeight="1">
      <c r="A74" s="375">
        <v>64</v>
      </c>
      <c r="B74" s="376" t="s">
        <v>56</v>
      </c>
      <c r="C74" s="339" t="s">
        <v>112</v>
      </c>
      <c r="D74" s="367">
        <v>45197</v>
      </c>
      <c r="E74" s="342">
        <v>3109.85</v>
      </c>
      <c r="F74" s="339">
        <v>3120.8666666666668</v>
      </c>
      <c r="G74" s="338">
        <v>3089.9833333333336</v>
      </c>
      <c r="H74" s="338">
        <v>3070.1166666666668</v>
      </c>
      <c r="I74" s="338">
        <v>3039.2333333333336</v>
      </c>
      <c r="J74" s="338">
        <v>3140.7333333333336</v>
      </c>
      <c r="K74" s="338">
        <v>3171.6166666666668</v>
      </c>
      <c r="L74" s="338">
        <v>3191.4833333333336</v>
      </c>
      <c r="M74" s="340">
        <v>3151.75</v>
      </c>
      <c r="N74" s="340">
        <v>3101</v>
      </c>
      <c r="O74" s="340">
        <v>1631575</v>
      </c>
      <c r="P74" s="343">
        <v>6.4461407972858358E-3</v>
      </c>
    </row>
    <row r="75" spans="1:16" ht="12.75" customHeight="1">
      <c r="A75" s="375">
        <v>65</v>
      </c>
      <c r="B75" s="376" t="s">
        <v>56</v>
      </c>
      <c r="C75" s="339" t="s">
        <v>113</v>
      </c>
      <c r="D75" s="367">
        <v>45197</v>
      </c>
      <c r="E75" s="342">
        <v>258.5</v>
      </c>
      <c r="F75" s="339">
        <v>259.78333333333336</v>
      </c>
      <c r="G75" s="338">
        <v>256.06666666666672</v>
      </c>
      <c r="H75" s="338">
        <v>253.63333333333338</v>
      </c>
      <c r="I75" s="338">
        <v>249.91666666666674</v>
      </c>
      <c r="J75" s="338">
        <v>262.2166666666667</v>
      </c>
      <c r="K75" s="338">
        <v>265.93333333333328</v>
      </c>
      <c r="L75" s="338">
        <v>268.36666666666667</v>
      </c>
      <c r="M75" s="340">
        <v>263.5</v>
      </c>
      <c r="N75" s="340">
        <v>257.35000000000002</v>
      </c>
      <c r="O75" s="340">
        <v>17784000</v>
      </c>
      <c r="P75" s="343">
        <v>1.6042780748663103E-2</v>
      </c>
    </row>
    <row r="76" spans="1:16" ht="12.75" customHeight="1">
      <c r="A76" s="375">
        <v>66</v>
      </c>
      <c r="B76" s="376" t="s">
        <v>63</v>
      </c>
      <c r="C76" s="339" t="s">
        <v>114</v>
      </c>
      <c r="D76" s="367">
        <v>45197</v>
      </c>
      <c r="E76" s="342">
        <v>146.15</v>
      </c>
      <c r="F76" s="339">
        <v>146.86666666666667</v>
      </c>
      <c r="G76" s="338">
        <v>144.93333333333334</v>
      </c>
      <c r="H76" s="338">
        <v>143.71666666666667</v>
      </c>
      <c r="I76" s="338">
        <v>141.78333333333333</v>
      </c>
      <c r="J76" s="338">
        <v>148.08333333333334</v>
      </c>
      <c r="K76" s="338">
        <v>150.01666666666668</v>
      </c>
      <c r="L76" s="338">
        <v>151.23333333333335</v>
      </c>
      <c r="M76" s="340">
        <v>148.80000000000001</v>
      </c>
      <c r="N76" s="340">
        <v>145.65</v>
      </c>
      <c r="O76" s="340">
        <v>121555000</v>
      </c>
      <c r="P76" s="343">
        <v>-1.3965906757034299E-3</v>
      </c>
    </row>
    <row r="77" spans="1:16" ht="12.75" customHeight="1">
      <c r="A77" s="375">
        <v>67</v>
      </c>
      <c r="B77" s="376" t="s">
        <v>84</v>
      </c>
      <c r="C77" s="339" t="s">
        <v>115</v>
      </c>
      <c r="D77" s="367">
        <v>45197</v>
      </c>
      <c r="E77" s="342">
        <v>121.65</v>
      </c>
      <c r="F77" s="339">
        <v>122.8</v>
      </c>
      <c r="G77" s="338">
        <v>120.19999999999999</v>
      </c>
      <c r="H77" s="338">
        <v>118.74999999999999</v>
      </c>
      <c r="I77" s="338">
        <v>116.14999999999998</v>
      </c>
      <c r="J77" s="338">
        <v>124.25</v>
      </c>
      <c r="K77" s="338">
        <v>126.85</v>
      </c>
      <c r="L77" s="338">
        <v>128.30000000000001</v>
      </c>
      <c r="M77" s="340">
        <v>125.4</v>
      </c>
      <c r="N77" s="340">
        <v>121.35</v>
      </c>
      <c r="O77" s="340">
        <v>151761900</v>
      </c>
      <c r="P77" s="343">
        <v>2.357442606763762E-2</v>
      </c>
    </row>
    <row r="78" spans="1:16" ht="12.75" customHeight="1">
      <c r="A78" s="375">
        <v>68</v>
      </c>
      <c r="B78" s="376" t="s">
        <v>43</v>
      </c>
      <c r="C78" s="339" t="s">
        <v>116</v>
      </c>
      <c r="D78" s="367">
        <v>45197</v>
      </c>
      <c r="E78" s="342">
        <v>829.95</v>
      </c>
      <c r="F78" s="339">
        <v>844.61666666666667</v>
      </c>
      <c r="G78" s="338">
        <v>808.33333333333337</v>
      </c>
      <c r="H78" s="338">
        <v>786.7166666666667</v>
      </c>
      <c r="I78" s="338">
        <v>750.43333333333339</v>
      </c>
      <c r="J78" s="338">
        <v>866.23333333333335</v>
      </c>
      <c r="K78" s="338">
        <v>902.51666666666665</v>
      </c>
      <c r="L78" s="338">
        <v>924.13333333333333</v>
      </c>
      <c r="M78" s="340">
        <v>880.9</v>
      </c>
      <c r="N78" s="340">
        <v>823</v>
      </c>
      <c r="O78" s="340">
        <v>9715000</v>
      </c>
      <c r="P78" s="343">
        <v>9.8000655522779423E-2</v>
      </c>
    </row>
    <row r="79" spans="1:16" ht="12.75" customHeight="1">
      <c r="A79" s="375">
        <v>69</v>
      </c>
      <c r="B79" s="376" t="s">
        <v>117</v>
      </c>
      <c r="C79" s="339" t="s">
        <v>118</v>
      </c>
      <c r="D79" s="367">
        <v>45197</v>
      </c>
      <c r="E79" s="342">
        <v>59.2</v>
      </c>
      <c r="F79" s="339">
        <v>59.516666666666673</v>
      </c>
      <c r="G79" s="338">
        <v>58.533333333333346</v>
      </c>
      <c r="H79" s="338">
        <v>57.866666666666674</v>
      </c>
      <c r="I79" s="338">
        <v>56.883333333333347</v>
      </c>
      <c r="J79" s="338">
        <v>60.183333333333344</v>
      </c>
      <c r="K79" s="338">
        <v>61.166666666666679</v>
      </c>
      <c r="L79" s="338">
        <v>61.833333333333343</v>
      </c>
      <c r="M79" s="340">
        <v>60.5</v>
      </c>
      <c r="N79" s="340">
        <v>58.85</v>
      </c>
      <c r="O79" s="340">
        <v>134640000</v>
      </c>
      <c r="P79" s="343">
        <v>1.9073569482288829E-2</v>
      </c>
    </row>
    <row r="80" spans="1:16" ht="12.75" customHeight="1">
      <c r="A80" s="375">
        <v>70</v>
      </c>
      <c r="B80" s="376" t="s">
        <v>45</v>
      </c>
      <c r="C80" s="345" t="s">
        <v>119</v>
      </c>
      <c r="D80" s="367">
        <v>45197</v>
      </c>
      <c r="E80" s="342">
        <v>601.15</v>
      </c>
      <c r="F80" s="339">
        <v>603.61666666666667</v>
      </c>
      <c r="G80" s="338">
        <v>594.88333333333333</v>
      </c>
      <c r="H80" s="338">
        <v>588.61666666666667</v>
      </c>
      <c r="I80" s="338">
        <v>579.88333333333333</v>
      </c>
      <c r="J80" s="338">
        <v>609.88333333333333</v>
      </c>
      <c r="K80" s="338">
        <v>618.61666666666667</v>
      </c>
      <c r="L80" s="338">
        <v>624.88333333333333</v>
      </c>
      <c r="M80" s="340">
        <v>612.35</v>
      </c>
      <c r="N80" s="340">
        <v>597.35</v>
      </c>
      <c r="O80" s="340">
        <v>8836100</v>
      </c>
      <c r="P80" s="343">
        <v>4.7302291204730229E-3</v>
      </c>
    </row>
    <row r="81" spans="1:16" ht="12.75" customHeight="1">
      <c r="A81" s="375">
        <v>71</v>
      </c>
      <c r="B81" s="376" t="s">
        <v>59</v>
      </c>
      <c r="C81" s="339" t="s">
        <v>120</v>
      </c>
      <c r="D81" s="367">
        <v>45197</v>
      </c>
      <c r="E81" s="342">
        <v>989.65</v>
      </c>
      <c r="F81" s="339">
        <v>988.1</v>
      </c>
      <c r="G81" s="338">
        <v>984.05000000000007</v>
      </c>
      <c r="H81" s="338">
        <v>978.45</v>
      </c>
      <c r="I81" s="338">
        <v>974.40000000000009</v>
      </c>
      <c r="J81" s="338">
        <v>993.7</v>
      </c>
      <c r="K81" s="338">
        <v>997.75</v>
      </c>
      <c r="L81" s="338">
        <v>1003.35</v>
      </c>
      <c r="M81" s="340">
        <v>992.15</v>
      </c>
      <c r="N81" s="340">
        <v>982.5</v>
      </c>
      <c r="O81" s="340">
        <v>8989000</v>
      </c>
      <c r="P81" s="343">
        <v>1.9970498127765801E-2</v>
      </c>
    </row>
    <row r="82" spans="1:16" ht="12.75" customHeight="1">
      <c r="A82" s="375">
        <v>72</v>
      </c>
      <c r="B82" s="376" t="s">
        <v>108</v>
      </c>
      <c r="C82" s="339" t="s">
        <v>121</v>
      </c>
      <c r="D82" s="367">
        <v>45197</v>
      </c>
      <c r="E82" s="342">
        <v>1558.15</v>
      </c>
      <c r="F82" s="339">
        <v>1572.75</v>
      </c>
      <c r="G82" s="338">
        <v>1538.25</v>
      </c>
      <c r="H82" s="338">
        <v>1518.35</v>
      </c>
      <c r="I82" s="338">
        <v>1483.85</v>
      </c>
      <c r="J82" s="338">
        <v>1592.65</v>
      </c>
      <c r="K82" s="338">
        <v>1627.15</v>
      </c>
      <c r="L82" s="338">
        <v>1647.0500000000002</v>
      </c>
      <c r="M82" s="340">
        <v>1607.25</v>
      </c>
      <c r="N82" s="340">
        <v>1552.85</v>
      </c>
      <c r="O82" s="340">
        <v>3550625</v>
      </c>
      <c r="P82" s="343">
        <v>9.9986488312390209E-3</v>
      </c>
    </row>
    <row r="83" spans="1:16" ht="12.75" customHeight="1">
      <c r="A83" s="375">
        <v>73</v>
      </c>
      <c r="B83" s="376" t="s">
        <v>43</v>
      </c>
      <c r="C83" s="339" t="s">
        <v>122</v>
      </c>
      <c r="D83" s="367">
        <v>45197</v>
      </c>
      <c r="E83" s="342">
        <v>323.89999999999998</v>
      </c>
      <c r="F83" s="339">
        <v>327.01666666666665</v>
      </c>
      <c r="G83" s="338">
        <v>319.88333333333333</v>
      </c>
      <c r="H83" s="338">
        <v>315.86666666666667</v>
      </c>
      <c r="I83" s="338">
        <v>308.73333333333335</v>
      </c>
      <c r="J83" s="338">
        <v>331.0333333333333</v>
      </c>
      <c r="K83" s="338">
        <v>338.16666666666663</v>
      </c>
      <c r="L83" s="338">
        <v>342.18333333333328</v>
      </c>
      <c r="M83" s="340">
        <v>334.15</v>
      </c>
      <c r="N83" s="340">
        <v>323</v>
      </c>
      <c r="O83" s="340">
        <v>12360000</v>
      </c>
      <c r="P83" s="343">
        <v>7.6634599706505791E-3</v>
      </c>
    </row>
    <row r="84" spans="1:16" ht="12.75" customHeight="1">
      <c r="A84" s="375">
        <v>74</v>
      </c>
      <c r="B84" s="376" t="s">
        <v>49</v>
      </c>
      <c r="C84" s="339" t="s">
        <v>123</v>
      </c>
      <c r="D84" s="367">
        <v>45197</v>
      </c>
      <c r="E84" s="342">
        <v>1913.25</v>
      </c>
      <c r="F84" s="339">
        <v>1917.95</v>
      </c>
      <c r="G84" s="338">
        <v>1893.25</v>
      </c>
      <c r="H84" s="338">
        <v>1873.25</v>
      </c>
      <c r="I84" s="338">
        <v>1848.55</v>
      </c>
      <c r="J84" s="338">
        <v>1937.95</v>
      </c>
      <c r="K84" s="338">
        <v>1962.6500000000003</v>
      </c>
      <c r="L84" s="338">
        <v>1982.65</v>
      </c>
      <c r="M84" s="340">
        <v>1942.65</v>
      </c>
      <c r="N84" s="340">
        <v>1897.95</v>
      </c>
      <c r="O84" s="340">
        <v>13081500</v>
      </c>
      <c r="P84" s="343">
        <v>-1.856669398809736E-2</v>
      </c>
    </row>
    <row r="85" spans="1:16" ht="12.75" customHeight="1">
      <c r="A85" s="375">
        <v>75</v>
      </c>
      <c r="B85" s="376" t="s">
        <v>84</v>
      </c>
      <c r="C85" s="339" t="s">
        <v>124</v>
      </c>
      <c r="D85" s="367">
        <v>45197</v>
      </c>
      <c r="E85" s="342">
        <v>441.6</v>
      </c>
      <c r="F85" s="339">
        <v>443.41666666666669</v>
      </c>
      <c r="G85" s="338">
        <v>438.78333333333336</v>
      </c>
      <c r="H85" s="338">
        <v>435.9666666666667</v>
      </c>
      <c r="I85" s="338">
        <v>431.33333333333337</v>
      </c>
      <c r="J85" s="338">
        <v>446.23333333333335</v>
      </c>
      <c r="K85" s="338">
        <v>450.86666666666667</v>
      </c>
      <c r="L85" s="338">
        <v>453.68333333333334</v>
      </c>
      <c r="M85" s="340">
        <v>448.05</v>
      </c>
      <c r="N85" s="340">
        <v>440.6</v>
      </c>
      <c r="O85" s="340">
        <v>10846250</v>
      </c>
      <c r="P85" s="343">
        <v>6.322754564391618E-2</v>
      </c>
    </row>
    <row r="86" spans="1:16" ht="12.75" customHeight="1">
      <c r="A86" s="375">
        <v>76</v>
      </c>
      <c r="B86" s="376" t="s">
        <v>45</v>
      </c>
      <c r="C86" s="336" t="s">
        <v>125</v>
      </c>
      <c r="D86" s="367">
        <v>45197</v>
      </c>
      <c r="E86" s="342">
        <v>3917.5</v>
      </c>
      <c r="F86" s="339">
        <v>3948.7000000000003</v>
      </c>
      <c r="G86" s="338">
        <v>3871.4000000000005</v>
      </c>
      <c r="H86" s="338">
        <v>3825.3</v>
      </c>
      <c r="I86" s="338">
        <v>3748.0000000000005</v>
      </c>
      <c r="J86" s="338">
        <v>3994.8000000000006</v>
      </c>
      <c r="K86" s="338">
        <v>4072.1000000000008</v>
      </c>
      <c r="L86" s="338">
        <v>4118.2000000000007</v>
      </c>
      <c r="M86" s="340">
        <v>4026</v>
      </c>
      <c r="N86" s="340">
        <v>3902.6</v>
      </c>
      <c r="O86" s="340">
        <v>5390400</v>
      </c>
      <c r="P86" s="343">
        <v>2.2885118979847432E-2</v>
      </c>
    </row>
    <row r="87" spans="1:16" ht="12.75" customHeight="1">
      <c r="A87" s="375">
        <v>77</v>
      </c>
      <c r="B87" s="376" t="s">
        <v>41</v>
      </c>
      <c r="C87" s="339" t="s">
        <v>126</v>
      </c>
      <c r="D87" s="367">
        <v>45197</v>
      </c>
      <c r="E87" s="342">
        <v>1415.3</v>
      </c>
      <c r="F87" s="339">
        <v>1413.9666666666665</v>
      </c>
      <c r="G87" s="338">
        <v>1404.0333333333328</v>
      </c>
      <c r="H87" s="338">
        <v>1392.7666666666664</v>
      </c>
      <c r="I87" s="338">
        <v>1382.8333333333328</v>
      </c>
      <c r="J87" s="338">
        <v>1425.2333333333329</v>
      </c>
      <c r="K87" s="338">
        <v>1435.1666666666667</v>
      </c>
      <c r="L87" s="338">
        <v>1446.4333333333329</v>
      </c>
      <c r="M87" s="340">
        <v>1423.9</v>
      </c>
      <c r="N87" s="340">
        <v>1402.7</v>
      </c>
      <c r="O87" s="340">
        <v>5480000</v>
      </c>
      <c r="P87" s="343">
        <v>-1.0026194562370156E-2</v>
      </c>
    </row>
    <row r="88" spans="1:16" ht="12.75" customHeight="1">
      <c r="A88" s="375">
        <v>78</v>
      </c>
      <c r="B88" s="376" t="s">
        <v>87</v>
      </c>
      <c r="C88" s="339" t="s">
        <v>127</v>
      </c>
      <c r="D88" s="367">
        <v>45197</v>
      </c>
      <c r="E88" s="342">
        <v>1275</v>
      </c>
      <c r="F88" s="339">
        <v>1272.7666666666667</v>
      </c>
      <c r="G88" s="338">
        <v>1260.4833333333333</v>
      </c>
      <c r="H88" s="338">
        <v>1245.9666666666667</v>
      </c>
      <c r="I88" s="338">
        <v>1233.6833333333334</v>
      </c>
      <c r="J88" s="338">
        <v>1287.2833333333333</v>
      </c>
      <c r="K88" s="338">
        <v>1299.5666666666666</v>
      </c>
      <c r="L88" s="338">
        <v>1314.0833333333333</v>
      </c>
      <c r="M88" s="340">
        <v>1285.05</v>
      </c>
      <c r="N88" s="340">
        <v>1258.25</v>
      </c>
      <c r="O88" s="340">
        <v>12045600</v>
      </c>
      <c r="P88" s="343">
        <v>5.2283984589983491E-2</v>
      </c>
    </row>
    <row r="89" spans="1:16" ht="12.75" customHeight="1">
      <c r="A89" s="375">
        <v>79</v>
      </c>
      <c r="B89" s="376" t="s">
        <v>68</v>
      </c>
      <c r="C89" s="339" t="s">
        <v>128</v>
      </c>
      <c r="D89" s="367">
        <v>45197</v>
      </c>
      <c r="E89" s="342">
        <v>2648.35</v>
      </c>
      <c r="F89" s="339">
        <v>2646.5666666666671</v>
      </c>
      <c r="G89" s="338">
        <v>2614.1333333333341</v>
      </c>
      <c r="H89" s="338">
        <v>2579.916666666667</v>
      </c>
      <c r="I89" s="338">
        <v>2547.483333333334</v>
      </c>
      <c r="J89" s="338">
        <v>2680.7833333333342</v>
      </c>
      <c r="K89" s="338">
        <v>2713.2166666666676</v>
      </c>
      <c r="L89" s="338">
        <v>2747.4333333333343</v>
      </c>
      <c r="M89" s="340">
        <v>2679</v>
      </c>
      <c r="N89" s="340">
        <v>2612.35</v>
      </c>
      <c r="O89" s="340">
        <v>5364600</v>
      </c>
      <c r="P89" s="343">
        <v>7.890880396798557E-3</v>
      </c>
    </row>
    <row r="90" spans="1:16" ht="12.75" customHeight="1">
      <c r="A90" s="375">
        <v>80</v>
      </c>
      <c r="B90" s="376" t="s">
        <v>63</v>
      </c>
      <c r="C90" s="339" t="s">
        <v>129</v>
      </c>
      <c r="D90" s="367">
        <v>45197</v>
      </c>
      <c r="E90" s="342">
        <v>1558.05</v>
      </c>
      <c r="F90" s="339">
        <v>1557.4833333333333</v>
      </c>
      <c r="G90" s="338">
        <v>1541.4166666666667</v>
      </c>
      <c r="H90" s="338">
        <v>1524.7833333333333</v>
      </c>
      <c r="I90" s="338">
        <v>1508.7166666666667</v>
      </c>
      <c r="J90" s="338">
        <v>1574.1166666666668</v>
      </c>
      <c r="K90" s="338">
        <v>1590.1833333333334</v>
      </c>
      <c r="L90" s="338">
        <v>1606.8166666666668</v>
      </c>
      <c r="M90" s="340">
        <v>1573.55</v>
      </c>
      <c r="N90" s="340">
        <v>1540.85</v>
      </c>
      <c r="O90" s="340">
        <v>136624400</v>
      </c>
      <c r="P90" s="343">
        <v>3.7974260404479356E-2</v>
      </c>
    </row>
    <row r="91" spans="1:16" ht="12.75" customHeight="1">
      <c r="A91" s="375">
        <v>81</v>
      </c>
      <c r="B91" s="376" t="s">
        <v>68</v>
      </c>
      <c r="C91" s="339" t="s">
        <v>130</v>
      </c>
      <c r="D91" s="367">
        <v>45197</v>
      </c>
      <c r="E91" s="342">
        <v>644.79999999999995</v>
      </c>
      <c r="F91" s="339">
        <v>647.61666666666667</v>
      </c>
      <c r="G91" s="338">
        <v>639.38333333333333</v>
      </c>
      <c r="H91" s="338">
        <v>633.9666666666667</v>
      </c>
      <c r="I91" s="338">
        <v>625.73333333333335</v>
      </c>
      <c r="J91" s="338">
        <v>653.0333333333333</v>
      </c>
      <c r="K91" s="338">
        <v>661.26666666666665</v>
      </c>
      <c r="L91" s="338">
        <v>666.68333333333328</v>
      </c>
      <c r="M91" s="340">
        <v>655.85</v>
      </c>
      <c r="N91" s="340">
        <v>642.20000000000005</v>
      </c>
      <c r="O91" s="340">
        <v>17212800</v>
      </c>
      <c r="P91" s="343">
        <v>-2.7228646027601642E-2</v>
      </c>
    </row>
    <row r="92" spans="1:16" ht="12.75" customHeight="1">
      <c r="A92" s="375">
        <v>82</v>
      </c>
      <c r="B92" s="376" t="s">
        <v>56</v>
      </c>
      <c r="C92" s="339" t="s">
        <v>131</v>
      </c>
      <c r="D92" s="367">
        <v>45197</v>
      </c>
      <c r="E92" s="342">
        <v>2994.8</v>
      </c>
      <c r="F92" s="339">
        <v>3014.8666666666668</v>
      </c>
      <c r="G92" s="338">
        <v>2968.0833333333335</v>
      </c>
      <c r="H92" s="338">
        <v>2941.3666666666668</v>
      </c>
      <c r="I92" s="338">
        <v>2894.5833333333335</v>
      </c>
      <c r="J92" s="338">
        <v>3041.5833333333335</v>
      </c>
      <c r="K92" s="338">
        <v>3088.3666666666663</v>
      </c>
      <c r="L92" s="338">
        <v>3115.0833333333335</v>
      </c>
      <c r="M92" s="340">
        <v>3061.65</v>
      </c>
      <c r="N92" s="340">
        <v>2988.15</v>
      </c>
      <c r="O92" s="340">
        <v>4276200</v>
      </c>
      <c r="P92" s="343">
        <v>3.8735122191703641E-3</v>
      </c>
    </row>
    <row r="93" spans="1:16" ht="12.75" customHeight="1">
      <c r="A93" s="375">
        <v>83</v>
      </c>
      <c r="B93" s="376" t="s">
        <v>132</v>
      </c>
      <c r="C93" s="339" t="s">
        <v>133</v>
      </c>
      <c r="D93" s="367">
        <v>45197</v>
      </c>
      <c r="E93" s="342">
        <v>479.75</v>
      </c>
      <c r="F93" s="339">
        <v>481.4666666666667</v>
      </c>
      <c r="G93" s="338">
        <v>476.08333333333337</v>
      </c>
      <c r="H93" s="338">
        <v>472.41666666666669</v>
      </c>
      <c r="I93" s="338">
        <v>467.03333333333336</v>
      </c>
      <c r="J93" s="338">
        <v>485.13333333333338</v>
      </c>
      <c r="K93" s="338">
        <v>490.51666666666671</v>
      </c>
      <c r="L93" s="338">
        <v>494.18333333333339</v>
      </c>
      <c r="M93" s="340">
        <v>486.85</v>
      </c>
      <c r="N93" s="340">
        <v>477.8</v>
      </c>
      <c r="O93" s="340">
        <v>27230000</v>
      </c>
      <c r="P93" s="343">
        <v>1.2072015818503486E-2</v>
      </c>
    </row>
    <row r="94" spans="1:16" ht="12.75" customHeight="1">
      <c r="A94" s="375">
        <v>84</v>
      </c>
      <c r="B94" s="376" t="s">
        <v>132</v>
      </c>
      <c r="C94" s="345" t="s">
        <v>134</v>
      </c>
      <c r="D94" s="367">
        <v>45197</v>
      </c>
      <c r="E94" s="342">
        <v>153.55000000000001</v>
      </c>
      <c r="F94" s="339">
        <v>154.21666666666667</v>
      </c>
      <c r="G94" s="338">
        <v>150.38333333333333</v>
      </c>
      <c r="H94" s="338">
        <v>147.21666666666667</v>
      </c>
      <c r="I94" s="338">
        <v>143.38333333333333</v>
      </c>
      <c r="J94" s="338">
        <v>157.38333333333333</v>
      </c>
      <c r="K94" s="338">
        <v>161.21666666666664</v>
      </c>
      <c r="L94" s="338">
        <v>164.38333333333333</v>
      </c>
      <c r="M94" s="340">
        <v>158.05000000000001</v>
      </c>
      <c r="N94" s="340">
        <v>151.05000000000001</v>
      </c>
      <c r="O94" s="340">
        <v>38345500</v>
      </c>
      <c r="P94" s="343">
        <v>-2.2825499729875742E-2</v>
      </c>
    </row>
    <row r="95" spans="1:16" ht="12.75" customHeight="1">
      <c r="A95" s="375">
        <v>85</v>
      </c>
      <c r="B95" s="376" t="s">
        <v>84</v>
      </c>
      <c r="C95" s="339" t="s">
        <v>135</v>
      </c>
      <c r="D95" s="367">
        <v>45197</v>
      </c>
      <c r="E95" s="342">
        <v>263.89999999999998</v>
      </c>
      <c r="F95" s="339">
        <v>262.65000000000003</v>
      </c>
      <c r="G95" s="338">
        <v>259.00000000000006</v>
      </c>
      <c r="H95" s="338">
        <v>254.10000000000002</v>
      </c>
      <c r="I95" s="338">
        <v>250.45000000000005</v>
      </c>
      <c r="J95" s="338">
        <v>267.55000000000007</v>
      </c>
      <c r="K95" s="338">
        <v>271.20000000000005</v>
      </c>
      <c r="L95" s="338">
        <v>276.10000000000008</v>
      </c>
      <c r="M95" s="340">
        <v>266.3</v>
      </c>
      <c r="N95" s="340">
        <v>257.75</v>
      </c>
      <c r="O95" s="340">
        <v>52666200</v>
      </c>
      <c r="P95" s="343">
        <v>-1.0754340144415425E-3</v>
      </c>
    </row>
    <row r="96" spans="1:16" ht="12.75" customHeight="1">
      <c r="A96" s="375">
        <v>86</v>
      </c>
      <c r="B96" s="376" t="s">
        <v>59</v>
      </c>
      <c r="C96" s="339" t="s">
        <v>136</v>
      </c>
      <c r="D96" s="367">
        <v>45197</v>
      </c>
      <c r="E96" s="342">
        <v>2476.6999999999998</v>
      </c>
      <c r="F96" s="339">
        <v>2467.4833333333331</v>
      </c>
      <c r="G96" s="338">
        <v>2453.4666666666662</v>
      </c>
      <c r="H96" s="338">
        <v>2430.2333333333331</v>
      </c>
      <c r="I96" s="338">
        <v>2416.2166666666662</v>
      </c>
      <c r="J96" s="338">
        <v>2490.7166666666662</v>
      </c>
      <c r="K96" s="338">
        <v>2504.7333333333336</v>
      </c>
      <c r="L96" s="338">
        <v>2527.9666666666662</v>
      </c>
      <c r="M96" s="340">
        <v>2481.5</v>
      </c>
      <c r="N96" s="340">
        <v>2444.25</v>
      </c>
      <c r="O96" s="340">
        <v>10441200</v>
      </c>
      <c r="P96" s="343">
        <v>-2.659767864634317E-2</v>
      </c>
    </row>
    <row r="97" spans="1:16" ht="12.75" customHeight="1">
      <c r="A97" s="375">
        <v>87</v>
      </c>
      <c r="B97" s="376" t="s">
        <v>68</v>
      </c>
      <c r="C97" s="339" t="s">
        <v>137</v>
      </c>
      <c r="D97" s="367">
        <v>45197</v>
      </c>
      <c r="E97" s="342">
        <v>189.1</v>
      </c>
      <c r="F97" s="339">
        <v>192.38333333333333</v>
      </c>
      <c r="G97" s="338">
        <v>183.71666666666664</v>
      </c>
      <c r="H97" s="338">
        <v>178.33333333333331</v>
      </c>
      <c r="I97" s="338">
        <v>169.66666666666663</v>
      </c>
      <c r="J97" s="338">
        <v>197.76666666666665</v>
      </c>
      <c r="K97" s="338">
        <v>206.43333333333334</v>
      </c>
      <c r="L97" s="338">
        <v>211.81666666666666</v>
      </c>
      <c r="M97" s="340">
        <v>201.05</v>
      </c>
      <c r="N97" s="340">
        <v>187</v>
      </c>
      <c r="O97" s="340">
        <v>55421700</v>
      </c>
      <c r="P97" s="343">
        <v>-1.4062783523861368E-2</v>
      </c>
    </row>
    <row r="98" spans="1:16" ht="12.75" customHeight="1">
      <c r="A98" s="375">
        <v>88</v>
      </c>
      <c r="B98" s="376" t="s">
        <v>63</v>
      </c>
      <c r="C98" s="339" t="s">
        <v>138</v>
      </c>
      <c r="D98" s="367">
        <v>45197</v>
      </c>
      <c r="E98" s="342">
        <v>961.8</v>
      </c>
      <c r="F98" s="339">
        <v>967.81666666666661</v>
      </c>
      <c r="G98" s="338">
        <v>951.78333333333319</v>
      </c>
      <c r="H98" s="338">
        <v>941.76666666666654</v>
      </c>
      <c r="I98" s="338">
        <v>925.73333333333312</v>
      </c>
      <c r="J98" s="338">
        <v>977.83333333333326</v>
      </c>
      <c r="K98" s="338">
        <v>993.86666666666656</v>
      </c>
      <c r="L98" s="338">
        <v>1003.8833333333333</v>
      </c>
      <c r="M98" s="340">
        <v>983.85</v>
      </c>
      <c r="N98" s="340">
        <v>957.8</v>
      </c>
      <c r="O98" s="340">
        <v>86876300</v>
      </c>
      <c r="P98" s="343">
        <v>-5.6245042504266454E-3</v>
      </c>
    </row>
    <row r="99" spans="1:16" ht="12.75" customHeight="1">
      <c r="A99" s="375">
        <v>89</v>
      </c>
      <c r="B99" s="376" t="s">
        <v>68</v>
      </c>
      <c r="C99" s="339" t="s">
        <v>139</v>
      </c>
      <c r="D99" s="367">
        <v>45197</v>
      </c>
      <c r="E99" s="342">
        <v>1356.3</v>
      </c>
      <c r="F99" s="339">
        <v>1364.8833333333332</v>
      </c>
      <c r="G99" s="338">
        <v>1341.6166666666663</v>
      </c>
      <c r="H99" s="338">
        <v>1326.9333333333332</v>
      </c>
      <c r="I99" s="338">
        <v>1303.6666666666663</v>
      </c>
      <c r="J99" s="338">
        <v>1379.5666666666664</v>
      </c>
      <c r="K99" s="338">
        <v>1402.8333333333333</v>
      </c>
      <c r="L99" s="338">
        <v>1417.5166666666664</v>
      </c>
      <c r="M99" s="340">
        <v>1388.15</v>
      </c>
      <c r="N99" s="340">
        <v>1350.2</v>
      </c>
      <c r="O99" s="340">
        <v>2911000</v>
      </c>
      <c r="P99" s="343">
        <v>-2.6584183246948671E-2</v>
      </c>
    </row>
    <row r="100" spans="1:16" ht="12.75" customHeight="1">
      <c r="A100" s="375">
        <v>90</v>
      </c>
      <c r="B100" s="376" t="s">
        <v>68</v>
      </c>
      <c r="C100" s="339" t="s">
        <v>140</v>
      </c>
      <c r="D100" s="367">
        <v>45197</v>
      </c>
      <c r="E100" s="342">
        <v>566.75</v>
      </c>
      <c r="F100" s="339">
        <v>574.63333333333333</v>
      </c>
      <c r="G100" s="338">
        <v>557.86666666666667</v>
      </c>
      <c r="H100" s="338">
        <v>548.98333333333335</v>
      </c>
      <c r="I100" s="338">
        <v>532.2166666666667</v>
      </c>
      <c r="J100" s="338">
        <v>583.51666666666665</v>
      </c>
      <c r="K100" s="338">
        <v>600.2833333333333</v>
      </c>
      <c r="L100" s="338">
        <v>609.16666666666663</v>
      </c>
      <c r="M100" s="340">
        <v>591.4</v>
      </c>
      <c r="N100" s="340">
        <v>565.75</v>
      </c>
      <c r="O100" s="340">
        <v>6549000</v>
      </c>
      <c r="P100" s="343">
        <v>-3.3857048019473333E-2</v>
      </c>
    </row>
    <row r="101" spans="1:16" ht="12.75" customHeight="1">
      <c r="A101" s="375">
        <v>91</v>
      </c>
      <c r="B101" s="376" t="s">
        <v>79</v>
      </c>
      <c r="C101" s="339" t="s">
        <v>141</v>
      </c>
      <c r="D101" s="367">
        <v>45197</v>
      </c>
      <c r="E101" s="342">
        <v>10.9</v>
      </c>
      <c r="F101" s="339">
        <v>10.9</v>
      </c>
      <c r="G101" s="338">
        <v>10.600000000000001</v>
      </c>
      <c r="H101" s="338">
        <v>10.3</v>
      </c>
      <c r="I101" s="338">
        <v>10.000000000000002</v>
      </c>
      <c r="J101" s="338">
        <v>11.200000000000001</v>
      </c>
      <c r="K101" s="338">
        <v>11.500000000000002</v>
      </c>
      <c r="L101" s="338">
        <v>11.8</v>
      </c>
      <c r="M101" s="340">
        <v>11.2</v>
      </c>
      <c r="N101" s="340">
        <v>10.6</v>
      </c>
      <c r="O101" s="340">
        <v>1419040000</v>
      </c>
      <c r="P101" s="343">
        <v>1.1057911536707706E-2</v>
      </c>
    </row>
    <row r="102" spans="1:16" ht="12.75" customHeight="1">
      <c r="A102" s="375">
        <v>92</v>
      </c>
      <c r="B102" s="376" t="s">
        <v>68</v>
      </c>
      <c r="C102" s="345" t="s">
        <v>142</v>
      </c>
      <c r="D102" s="367">
        <v>45197</v>
      </c>
      <c r="E102" s="342">
        <v>126.7</v>
      </c>
      <c r="F102" s="339">
        <v>127.14999999999999</v>
      </c>
      <c r="G102" s="338">
        <v>125.74999999999997</v>
      </c>
      <c r="H102" s="338">
        <v>124.79999999999998</v>
      </c>
      <c r="I102" s="338">
        <v>123.39999999999996</v>
      </c>
      <c r="J102" s="338">
        <v>128.09999999999997</v>
      </c>
      <c r="K102" s="338">
        <v>129.5</v>
      </c>
      <c r="L102" s="338">
        <v>130.44999999999999</v>
      </c>
      <c r="M102" s="340">
        <v>128.55000000000001</v>
      </c>
      <c r="N102" s="340">
        <v>126.2</v>
      </c>
      <c r="O102" s="340">
        <v>95170000</v>
      </c>
      <c r="P102" s="343">
        <v>-6.9908180300500833E-3</v>
      </c>
    </row>
    <row r="103" spans="1:16" ht="12.75" customHeight="1">
      <c r="A103" s="375">
        <v>93</v>
      </c>
      <c r="B103" s="376" t="s">
        <v>63</v>
      </c>
      <c r="C103" s="339" t="s">
        <v>143</v>
      </c>
      <c r="D103" s="367">
        <v>45197</v>
      </c>
      <c r="E103" s="342">
        <v>93.45</v>
      </c>
      <c r="F103" s="339">
        <v>93.7</v>
      </c>
      <c r="G103" s="338">
        <v>92.7</v>
      </c>
      <c r="H103" s="338">
        <v>91.95</v>
      </c>
      <c r="I103" s="338">
        <v>90.95</v>
      </c>
      <c r="J103" s="338">
        <v>94.45</v>
      </c>
      <c r="K103" s="338">
        <v>95.45</v>
      </c>
      <c r="L103" s="338">
        <v>96.2</v>
      </c>
      <c r="M103" s="340">
        <v>94.7</v>
      </c>
      <c r="N103" s="340">
        <v>92.95</v>
      </c>
      <c r="O103" s="340">
        <v>280755000</v>
      </c>
      <c r="P103" s="343">
        <v>-2.2815077790539835E-2</v>
      </c>
    </row>
    <row r="104" spans="1:16" ht="12.75" customHeight="1">
      <c r="A104" s="375">
        <v>94</v>
      </c>
      <c r="B104" s="376" t="s">
        <v>45</v>
      </c>
      <c r="C104" s="336" t="s">
        <v>144</v>
      </c>
      <c r="D104" s="367">
        <v>45197</v>
      </c>
      <c r="E104" s="342">
        <v>131.75</v>
      </c>
      <c r="F104" s="339">
        <v>132.98333333333332</v>
      </c>
      <c r="G104" s="338">
        <v>129.76666666666665</v>
      </c>
      <c r="H104" s="338">
        <v>127.78333333333333</v>
      </c>
      <c r="I104" s="338">
        <v>124.56666666666666</v>
      </c>
      <c r="J104" s="338">
        <v>134.96666666666664</v>
      </c>
      <c r="K104" s="338">
        <v>138.18333333333328</v>
      </c>
      <c r="L104" s="338">
        <v>140.16666666666663</v>
      </c>
      <c r="M104" s="340">
        <v>136.19999999999999</v>
      </c>
      <c r="N104" s="340">
        <v>131</v>
      </c>
      <c r="O104" s="340">
        <v>67316250</v>
      </c>
      <c r="P104" s="343">
        <v>1.7858139405100731E-3</v>
      </c>
    </row>
    <row r="105" spans="1:16" ht="12.75" customHeight="1">
      <c r="A105" s="375">
        <v>95</v>
      </c>
      <c r="B105" s="376" t="s">
        <v>84</v>
      </c>
      <c r="C105" s="339" t="s">
        <v>145</v>
      </c>
      <c r="D105" s="367">
        <v>45197</v>
      </c>
      <c r="E105" s="342">
        <v>457.25</v>
      </c>
      <c r="F105" s="339">
        <v>459.05</v>
      </c>
      <c r="G105" s="338">
        <v>453.3</v>
      </c>
      <c r="H105" s="338">
        <v>449.35</v>
      </c>
      <c r="I105" s="338">
        <v>443.6</v>
      </c>
      <c r="J105" s="338">
        <v>463</v>
      </c>
      <c r="K105" s="338">
        <v>468.75</v>
      </c>
      <c r="L105" s="338">
        <v>472.7</v>
      </c>
      <c r="M105" s="340">
        <v>464.8</v>
      </c>
      <c r="N105" s="340">
        <v>455.1</v>
      </c>
      <c r="O105" s="340">
        <v>12984125</v>
      </c>
      <c r="P105" s="343">
        <v>1.0811389424106187E-2</v>
      </c>
    </row>
    <row r="106" spans="1:16" ht="12.75" customHeight="1">
      <c r="A106" s="375">
        <v>96</v>
      </c>
      <c r="B106" s="376" t="s">
        <v>117</v>
      </c>
      <c r="C106" s="336" t="s">
        <v>146</v>
      </c>
      <c r="D106" s="367">
        <v>45197</v>
      </c>
      <c r="E106" s="342">
        <v>406.8</v>
      </c>
      <c r="F106" s="339">
        <v>409.81666666666666</v>
      </c>
      <c r="G106" s="338">
        <v>402.43333333333334</v>
      </c>
      <c r="H106" s="338">
        <v>398.06666666666666</v>
      </c>
      <c r="I106" s="338">
        <v>390.68333333333334</v>
      </c>
      <c r="J106" s="338">
        <v>414.18333333333334</v>
      </c>
      <c r="K106" s="338">
        <v>421.56666666666666</v>
      </c>
      <c r="L106" s="338">
        <v>425.93333333333334</v>
      </c>
      <c r="M106" s="340">
        <v>417.2</v>
      </c>
      <c r="N106" s="340">
        <v>405.45</v>
      </c>
      <c r="O106" s="340">
        <v>20342000</v>
      </c>
      <c r="P106" s="343">
        <v>1.8016214593133819E-2</v>
      </c>
    </row>
    <row r="107" spans="1:16" ht="12.75" customHeight="1">
      <c r="A107" s="375">
        <v>97</v>
      </c>
      <c r="B107" s="376" t="s">
        <v>49</v>
      </c>
      <c r="C107" s="344" t="s">
        <v>147</v>
      </c>
      <c r="D107" s="367">
        <v>45197</v>
      </c>
      <c r="E107" s="342">
        <v>229.7</v>
      </c>
      <c r="F107" s="339">
        <v>232.73333333333335</v>
      </c>
      <c r="G107" s="338">
        <v>225.56666666666669</v>
      </c>
      <c r="H107" s="338">
        <v>221.43333333333334</v>
      </c>
      <c r="I107" s="338">
        <v>214.26666666666668</v>
      </c>
      <c r="J107" s="338">
        <v>236.8666666666667</v>
      </c>
      <c r="K107" s="338">
        <v>244.03333333333333</v>
      </c>
      <c r="L107" s="338">
        <v>248.16666666666671</v>
      </c>
      <c r="M107" s="340">
        <v>239.9</v>
      </c>
      <c r="N107" s="340">
        <v>228.6</v>
      </c>
      <c r="O107" s="340">
        <v>20485600</v>
      </c>
      <c r="P107" s="343">
        <v>-4.8875723710784975E-2</v>
      </c>
    </row>
    <row r="108" spans="1:16" ht="12.75" customHeight="1">
      <c r="A108" s="375">
        <v>98</v>
      </c>
      <c r="B108" s="376" t="s">
        <v>45</v>
      </c>
      <c r="C108" s="336" t="s">
        <v>148</v>
      </c>
      <c r="D108" s="367">
        <v>45197</v>
      </c>
      <c r="E108" s="342">
        <v>2988.2</v>
      </c>
      <c r="F108" s="339">
        <v>3001.1833333333329</v>
      </c>
      <c r="G108" s="338">
        <v>2958.016666666666</v>
      </c>
      <c r="H108" s="338">
        <v>2927.833333333333</v>
      </c>
      <c r="I108" s="338">
        <v>2884.6666666666661</v>
      </c>
      <c r="J108" s="338">
        <v>3031.3666666666659</v>
      </c>
      <c r="K108" s="338">
        <v>3074.5333333333328</v>
      </c>
      <c r="L108" s="338">
        <v>3104.7166666666658</v>
      </c>
      <c r="M108" s="340">
        <v>3044.35</v>
      </c>
      <c r="N108" s="340">
        <v>2971</v>
      </c>
      <c r="O108" s="340">
        <v>647400</v>
      </c>
      <c r="P108" s="343">
        <v>-5.9880239520958087E-3</v>
      </c>
    </row>
    <row r="109" spans="1:16" ht="12.75" customHeight="1">
      <c r="A109" s="375">
        <v>99</v>
      </c>
      <c r="B109" s="376" t="s">
        <v>45</v>
      </c>
      <c r="C109" s="339" t="s">
        <v>149</v>
      </c>
      <c r="D109" s="367">
        <v>45197</v>
      </c>
      <c r="E109" s="342">
        <v>2393.1</v>
      </c>
      <c r="F109" s="339">
        <v>2397.3333333333335</v>
      </c>
      <c r="G109" s="338">
        <v>2377.2666666666669</v>
      </c>
      <c r="H109" s="338">
        <v>2361.4333333333334</v>
      </c>
      <c r="I109" s="338">
        <v>2341.3666666666668</v>
      </c>
      <c r="J109" s="338">
        <v>2413.166666666667</v>
      </c>
      <c r="K109" s="338">
        <v>2433.2333333333336</v>
      </c>
      <c r="L109" s="338">
        <v>2449.0666666666671</v>
      </c>
      <c r="M109" s="340">
        <v>2417.4</v>
      </c>
      <c r="N109" s="340">
        <v>2381.5</v>
      </c>
      <c r="O109" s="340">
        <v>5045100</v>
      </c>
      <c r="P109" s="343">
        <v>-1.970271058000583E-2</v>
      </c>
    </row>
    <row r="110" spans="1:16" ht="12.75" customHeight="1">
      <c r="A110" s="375">
        <v>100</v>
      </c>
      <c r="B110" s="376" t="s">
        <v>63</v>
      </c>
      <c r="C110" s="339" t="s">
        <v>150</v>
      </c>
      <c r="D110" s="367">
        <v>45197</v>
      </c>
      <c r="E110" s="342">
        <v>1415.05</v>
      </c>
      <c r="F110" s="339">
        <v>1423.3999999999999</v>
      </c>
      <c r="G110" s="338">
        <v>1401.2499999999998</v>
      </c>
      <c r="H110" s="338">
        <v>1387.4499999999998</v>
      </c>
      <c r="I110" s="338">
        <v>1365.2999999999997</v>
      </c>
      <c r="J110" s="338">
        <v>1437.1999999999998</v>
      </c>
      <c r="K110" s="338">
        <v>1459.35</v>
      </c>
      <c r="L110" s="338">
        <v>1473.1499999999999</v>
      </c>
      <c r="M110" s="340">
        <v>1445.55</v>
      </c>
      <c r="N110" s="340">
        <v>1409.6</v>
      </c>
      <c r="O110" s="340">
        <v>21831500</v>
      </c>
      <c r="P110" s="343">
        <v>1.3990183936516674E-3</v>
      </c>
    </row>
    <row r="111" spans="1:16" ht="12.75" customHeight="1">
      <c r="A111" s="375">
        <v>101</v>
      </c>
      <c r="B111" s="376" t="s">
        <v>79</v>
      </c>
      <c r="C111" s="339" t="s">
        <v>151</v>
      </c>
      <c r="D111" s="367">
        <v>45197</v>
      </c>
      <c r="E111" s="342">
        <v>178.65</v>
      </c>
      <c r="F111" s="339">
        <v>179.43333333333331</v>
      </c>
      <c r="G111" s="338">
        <v>175.66666666666663</v>
      </c>
      <c r="H111" s="338">
        <v>172.68333333333331</v>
      </c>
      <c r="I111" s="338">
        <v>168.91666666666663</v>
      </c>
      <c r="J111" s="338">
        <v>182.41666666666663</v>
      </c>
      <c r="K111" s="338">
        <v>186.18333333333334</v>
      </c>
      <c r="L111" s="338">
        <v>189.16666666666663</v>
      </c>
      <c r="M111" s="340">
        <v>183.2</v>
      </c>
      <c r="N111" s="340">
        <v>176.45</v>
      </c>
      <c r="O111" s="340">
        <v>101061600</v>
      </c>
      <c r="P111" s="343">
        <v>6.5355050624767196E-3</v>
      </c>
    </row>
    <row r="112" spans="1:16" ht="12.75" customHeight="1">
      <c r="A112" s="375">
        <v>102</v>
      </c>
      <c r="B112" s="376" t="s">
        <v>87</v>
      </c>
      <c r="C112" s="339" t="s">
        <v>152</v>
      </c>
      <c r="D112" s="367">
        <v>45197</v>
      </c>
      <c r="E112" s="342">
        <v>1497.85</v>
      </c>
      <c r="F112" s="339">
        <v>1491.25</v>
      </c>
      <c r="G112" s="338">
        <v>1482.9</v>
      </c>
      <c r="H112" s="338">
        <v>1467.95</v>
      </c>
      <c r="I112" s="338">
        <v>1459.6000000000001</v>
      </c>
      <c r="J112" s="338">
        <v>1506.2</v>
      </c>
      <c r="K112" s="338">
        <v>1514.55</v>
      </c>
      <c r="L112" s="338">
        <v>1529.5</v>
      </c>
      <c r="M112" s="340">
        <v>1499.6</v>
      </c>
      <c r="N112" s="340">
        <v>1476.3</v>
      </c>
      <c r="O112" s="340">
        <v>23395200</v>
      </c>
      <c r="P112" s="343">
        <v>3.237194196349772E-2</v>
      </c>
    </row>
    <row r="113" spans="1:16" ht="12.75" customHeight="1">
      <c r="A113" s="375">
        <v>103</v>
      </c>
      <c r="B113" s="376" t="s">
        <v>84</v>
      </c>
      <c r="C113" s="339" t="s">
        <v>154</v>
      </c>
      <c r="D113" s="367">
        <v>45197</v>
      </c>
      <c r="E113" s="342">
        <v>92.9</v>
      </c>
      <c r="F113" s="339">
        <v>92.733333333333348</v>
      </c>
      <c r="G113" s="338">
        <v>92.066666666666691</v>
      </c>
      <c r="H113" s="338">
        <v>91.233333333333348</v>
      </c>
      <c r="I113" s="338">
        <v>90.566666666666691</v>
      </c>
      <c r="J113" s="338">
        <v>93.566666666666691</v>
      </c>
      <c r="K113" s="338">
        <v>94.233333333333348</v>
      </c>
      <c r="L113" s="338">
        <v>95.066666666666691</v>
      </c>
      <c r="M113" s="340">
        <v>93.4</v>
      </c>
      <c r="N113" s="340">
        <v>91.9</v>
      </c>
      <c r="O113" s="340">
        <v>118589250</v>
      </c>
      <c r="P113" s="343">
        <v>-9.3663463104740191E-3</v>
      </c>
    </row>
    <row r="114" spans="1:16" ht="12.75" customHeight="1">
      <c r="A114" s="375">
        <v>104</v>
      </c>
      <c r="B114" s="376" t="s">
        <v>43</v>
      </c>
      <c r="C114" s="336" t="s">
        <v>155</v>
      </c>
      <c r="D114" s="367">
        <v>45197</v>
      </c>
      <c r="E114" s="342">
        <v>899.45</v>
      </c>
      <c r="F114" s="339">
        <v>905.15</v>
      </c>
      <c r="G114" s="338">
        <v>890.4</v>
      </c>
      <c r="H114" s="338">
        <v>881.35</v>
      </c>
      <c r="I114" s="338">
        <v>866.6</v>
      </c>
      <c r="J114" s="338">
        <v>914.19999999999993</v>
      </c>
      <c r="K114" s="338">
        <v>928.94999999999993</v>
      </c>
      <c r="L114" s="338">
        <v>937.99999999999989</v>
      </c>
      <c r="M114" s="340">
        <v>919.9</v>
      </c>
      <c r="N114" s="340">
        <v>896.1</v>
      </c>
      <c r="O114" s="340">
        <v>2163850</v>
      </c>
      <c r="P114" s="343">
        <v>-2.4611778493993555E-2</v>
      </c>
    </row>
    <row r="115" spans="1:16" ht="12.75" customHeight="1">
      <c r="A115" s="375">
        <v>105</v>
      </c>
      <c r="B115" s="376" t="s">
        <v>45</v>
      </c>
      <c r="C115" s="339" t="s">
        <v>156</v>
      </c>
      <c r="D115" s="367">
        <v>45197</v>
      </c>
      <c r="E115" s="342">
        <v>671.5</v>
      </c>
      <c r="F115" s="339">
        <v>674.53333333333342</v>
      </c>
      <c r="G115" s="338">
        <v>665.16666666666686</v>
      </c>
      <c r="H115" s="338">
        <v>658.83333333333348</v>
      </c>
      <c r="I115" s="338">
        <v>649.46666666666692</v>
      </c>
      <c r="J115" s="338">
        <v>680.86666666666679</v>
      </c>
      <c r="K115" s="338">
        <v>690.23333333333335</v>
      </c>
      <c r="L115" s="338">
        <v>696.56666666666672</v>
      </c>
      <c r="M115" s="340">
        <v>683.9</v>
      </c>
      <c r="N115" s="340">
        <v>668.2</v>
      </c>
      <c r="O115" s="340">
        <v>18665500</v>
      </c>
      <c r="P115" s="343">
        <v>2.1451829151503544E-2</v>
      </c>
    </row>
    <row r="116" spans="1:16" ht="12.75" customHeight="1">
      <c r="A116" s="375">
        <v>106</v>
      </c>
      <c r="B116" s="376" t="s">
        <v>59</v>
      </c>
      <c r="C116" s="339" t="s">
        <v>157</v>
      </c>
      <c r="D116" s="367">
        <v>45197</v>
      </c>
      <c r="E116" s="342">
        <v>447.7</v>
      </c>
      <c r="F116" s="339">
        <v>448.73333333333335</v>
      </c>
      <c r="G116" s="338">
        <v>443.4666666666667</v>
      </c>
      <c r="H116" s="338">
        <v>439.23333333333335</v>
      </c>
      <c r="I116" s="338">
        <v>433.9666666666667</v>
      </c>
      <c r="J116" s="338">
        <v>452.9666666666667</v>
      </c>
      <c r="K116" s="338">
        <v>458.23333333333335</v>
      </c>
      <c r="L116" s="338">
        <v>462.4666666666667</v>
      </c>
      <c r="M116" s="340">
        <v>454</v>
      </c>
      <c r="N116" s="340">
        <v>444.5</v>
      </c>
      <c r="O116" s="340">
        <v>73812800</v>
      </c>
      <c r="P116" s="343">
        <v>-1.9698257543561411E-2</v>
      </c>
    </row>
    <row r="117" spans="1:16" ht="12.75" customHeight="1">
      <c r="A117" s="375">
        <v>107</v>
      </c>
      <c r="B117" s="376" t="s">
        <v>132</v>
      </c>
      <c r="C117" s="339" t="s">
        <v>158</v>
      </c>
      <c r="D117" s="367">
        <v>45197</v>
      </c>
      <c r="E117" s="342">
        <v>690.1</v>
      </c>
      <c r="F117" s="339">
        <v>687.06666666666661</v>
      </c>
      <c r="G117" s="338">
        <v>682.88333333333321</v>
      </c>
      <c r="H117" s="338">
        <v>675.66666666666663</v>
      </c>
      <c r="I117" s="338">
        <v>671.48333333333323</v>
      </c>
      <c r="J117" s="338">
        <v>694.28333333333319</v>
      </c>
      <c r="K117" s="338">
        <v>698.46666666666658</v>
      </c>
      <c r="L117" s="338">
        <v>705.68333333333317</v>
      </c>
      <c r="M117" s="340">
        <v>691.25</v>
      </c>
      <c r="N117" s="340">
        <v>679.85</v>
      </c>
      <c r="O117" s="340">
        <v>24411250</v>
      </c>
      <c r="P117" s="343">
        <v>2.7463566054611459E-2</v>
      </c>
    </row>
    <row r="118" spans="1:16" ht="12.75" customHeight="1">
      <c r="A118" s="375">
        <v>108</v>
      </c>
      <c r="B118" s="376" t="s">
        <v>49</v>
      </c>
      <c r="C118" s="344" t="s">
        <v>159</v>
      </c>
      <c r="D118" s="367">
        <v>45197</v>
      </c>
      <c r="E118" s="342">
        <v>3216.1</v>
      </c>
      <c r="F118" s="339">
        <v>3220.3666666666668</v>
      </c>
      <c r="G118" s="338">
        <v>3185.7333333333336</v>
      </c>
      <c r="H118" s="338">
        <v>3155.3666666666668</v>
      </c>
      <c r="I118" s="338">
        <v>3120.7333333333336</v>
      </c>
      <c r="J118" s="338">
        <v>3250.7333333333336</v>
      </c>
      <c r="K118" s="338">
        <v>3285.3666666666668</v>
      </c>
      <c r="L118" s="338">
        <v>3315.7333333333336</v>
      </c>
      <c r="M118" s="340">
        <v>3255</v>
      </c>
      <c r="N118" s="340">
        <v>3190</v>
      </c>
      <c r="O118" s="340">
        <v>758000</v>
      </c>
      <c r="P118" s="343">
        <v>4.0851355990387916E-2</v>
      </c>
    </row>
    <row r="119" spans="1:16" ht="12.75" customHeight="1">
      <c r="A119" s="375">
        <v>109</v>
      </c>
      <c r="B119" s="376" t="s">
        <v>132</v>
      </c>
      <c r="C119" s="339" t="s">
        <v>160</v>
      </c>
      <c r="D119" s="367">
        <v>45197</v>
      </c>
      <c r="E119" s="342">
        <v>778.55</v>
      </c>
      <c r="F119" s="339">
        <v>781.51666666666677</v>
      </c>
      <c r="G119" s="338">
        <v>771.18333333333351</v>
      </c>
      <c r="H119" s="338">
        <v>763.81666666666672</v>
      </c>
      <c r="I119" s="338">
        <v>753.48333333333346</v>
      </c>
      <c r="J119" s="338">
        <v>788.88333333333355</v>
      </c>
      <c r="K119" s="338">
        <v>799.21666666666681</v>
      </c>
      <c r="L119" s="338">
        <v>806.5833333333336</v>
      </c>
      <c r="M119" s="340">
        <v>791.85</v>
      </c>
      <c r="N119" s="340">
        <v>774.15</v>
      </c>
      <c r="O119" s="340">
        <v>20266200</v>
      </c>
      <c r="P119" s="343">
        <v>7.17879906071788E-3</v>
      </c>
    </row>
    <row r="120" spans="1:16" ht="12.75" customHeight="1">
      <c r="A120" s="375">
        <v>110</v>
      </c>
      <c r="B120" s="376" t="s">
        <v>45</v>
      </c>
      <c r="C120" s="339" t="s">
        <v>161</v>
      </c>
      <c r="D120" s="367">
        <v>45197</v>
      </c>
      <c r="E120" s="342">
        <v>532.9</v>
      </c>
      <c r="F120" s="339">
        <v>531.7833333333333</v>
      </c>
      <c r="G120" s="338">
        <v>528.11666666666656</v>
      </c>
      <c r="H120" s="338">
        <v>523.33333333333326</v>
      </c>
      <c r="I120" s="338">
        <v>519.66666666666652</v>
      </c>
      <c r="J120" s="338">
        <v>536.56666666666661</v>
      </c>
      <c r="K120" s="338">
        <v>540.23333333333335</v>
      </c>
      <c r="L120" s="338">
        <v>545.01666666666665</v>
      </c>
      <c r="M120" s="340">
        <v>535.45000000000005</v>
      </c>
      <c r="N120" s="340">
        <v>527</v>
      </c>
      <c r="O120" s="340">
        <v>19888750</v>
      </c>
      <c r="P120" s="343">
        <v>1.1955700981625976E-3</v>
      </c>
    </row>
    <row r="121" spans="1:16" ht="12.75" customHeight="1">
      <c r="A121" s="375">
        <v>111</v>
      </c>
      <c r="B121" s="376" t="s">
        <v>63</v>
      </c>
      <c r="C121" s="339" t="s">
        <v>162</v>
      </c>
      <c r="D121" s="367">
        <v>45197</v>
      </c>
      <c r="E121" s="342">
        <v>1759.75</v>
      </c>
      <c r="F121" s="339">
        <v>1769.4333333333334</v>
      </c>
      <c r="G121" s="338">
        <v>1746.7166666666667</v>
      </c>
      <c r="H121" s="338">
        <v>1733.6833333333334</v>
      </c>
      <c r="I121" s="338">
        <v>1710.9666666666667</v>
      </c>
      <c r="J121" s="338">
        <v>1782.4666666666667</v>
      </c>
      <c r="K121" s="338">
        <v>1805.1833333333334</v>
      </c>
      <c r="L121" s="338">
        <v>1818.2166666666667</v>
      </c>
      <c r="M121" s="340">
        <v>1792.15</v>
      </c>
      <c r="N121" s="340">
        <v>1756.4</v>
      </c>
      <c r="O121" s="340">
        <v>28148000</v>
      </c>
      <c r="P121" s="343">
        <v>2.5323464273225318E-2</v>
      </c>
    </row>
    <row r="122" spans="1:16" ht="12.75" customHeight="1">
      <c r="A122" s="375">
        <v>112</v>
      </c>
      <c r="B122" s="376" t="s">
        <v>68</v>
      </c>
      <c r="C122" s="339" t="s">
        <v>163</v>
      </c>
      <c r="D122" s="367">
        <v>45197</v>
      </c>
      <c r="E122" s="342">
        <v>123.2</v>
      </c>
      <c r="F122" s="339">
        <v>123.81666666666666</v>
      </c>
      <c r="G122" s="338">
        <v>121.63333333333333</v>
      </c>
      <c r="H122" s="338">
        <v>120.06666666666666</v>
      </c>
      <c r="I122" s="338">
        <v>117.88333333333333</v>
      </c>
      <c r="J122" s="338">
        <v>125.38333333333333</v>
      </c>
      <c r="K122" s="338">
        <v>127.56666666666666</v>
      </c>
      <c r="L122" s="338">
        <v>129.13333333333333</v>
      </c>
      <c r="M122" s="340">
        <v>126</v>
      </c>
      <c r="N122" s="340">
        <v>122.25</v>
      </c>
      <c r="O122" s="340">
        <v>73863948</v>
      </c>
      <c r="P122" s="343">
        <v>1.2724825645417839E-2</v>
      </c>
    </row>
    <row r="123" spans="1:16" ht="12.75" customHeight="1">
      <c r="A123" s="375">
        <v>113</v>
      </c>
      <c r="B123" s="376" t="s">
        <v>45</v>
      </c>
      <c r="C123" s="339" t="s">
        <v>164</v>
      </c>
      <c r="D123" s="367">
        <v>45197</v>
      </c>
      <c r="E123" s="342">
        <v>2391.9499999999998</v>
      </c>
      <c r="F123" s="339">
        <v>2403.9166666666665</v>
      </c>
      <c r="G123" s="338">
        <v>2355.333333333333</v>
      </c>
      <c r="H123" s="338">
        <v>2318.7166666666667</v>
      </c>
      <c r="I123" s="338">
        <v>2270.1333333333332</v>
      </c>
      <c r="J123" s="338">
        <v>2440.5333333333328</v>
      </c>
      <c r="K123" s="338">
        <v>2489.1166666666659</v>
      </c>
      <c r="L123" s="338">
        <v>2525.7333333333327</v>
      </c>
      <c r="M123" s="340">
        <v>2452.5</v>
      </c>
      <c r="N123" s="340">
        <v>2367.3000000000002</v>
      </c>
      <c r="O123" s="340">
        <v>1029300</v>
      </c>
      <c r="P123" s="343">
        <v>-4.7209108580949739E-2</v>
      </c>
    </row>
    <row r="124" spans="1:16" ht="12.75" customHeight="1">
      <c r="A124" s="375">
        <v>114</v>
      </c>
      <c r="B124" s="376" t="s">
        <v>43</v>
      </c>
      <c r="C124" s="344" t="s">
        <v>165</v>
      </c>
      <c r="D124" s="367">
        <v>45197</v>
      </c>
      <c r="E124" s="342">
        <v>390.25</v>
      </c>
      <c r="F124" s="339">
        <v>392.26666666666671</v>
      </c>
      <c r="G124" s="338">
        <v>387.33333333333343</v>
      </c>
      <c r="H124" s="338">
        <v>384.41666666666674</v>
      </c>
      <c r="I124" s="338">
        <v>379.48333333333346</v>
      </c>
      <c r="J124" s="338">
        <v>395.18333333333339</v>
      </c>
      <c r="K124" s="338">
        <v>400.11666666666667</v>
      </c>
      <c r="L124" s="338">
        <v>403.03333333333336</v>
      </c>
      <c r="M124" s="340">
        <v>397.2</v>
      </c>
      <c r="N124" s="340">
        <v>389.35</v>
      </c>
      <c r="O124" s="340">
        <v>14079400</v>
      </c>
      <c r="P124" s="343">
        <v>4.9550120390318086E-2</v>
      </c>
    </row>
    <row r="125" spans="1:16" ht="12.75" customHeight="1">
      <c r="A125" s="375">
        <v>115</v>
      </c>
      <c r="B125" s="376" t="s">
        <v>68</v>
      </c>
      <c r="C125" s="339" t="s">
        <v>166</v>
      </c>
      <c r="D125" s="367">
        <v>45197</v>
      </c>
      <c r="E125" s="342">
        <v>456.05</v>
      </c>
      <c r="F125" s="339">
        <v>457.85000000000008</v>
      </c>
      <c r="G125" s="338">
        <v>451.85000000000014</v>
      </c>
      <c r="H125" s="338">
        <v>447.65000000000003</v>
      </c>
      <c r="I125" s="338">
        <v>441.65000000000009</v>
      </c>
      <c r="J125" s="338">
        <v>462.05000000000018</v>
      </c>
      <c r="K125" s="338">
        <v>468.05000000000007</v>
      </c>
      <c r="L125" s="338">
        <v>472.25000000000023</v>
      </c>
      <c r="M125" s="340">
        <v>463.85</v>
      </c>
      <c r="N125" s="340">
        <v>453.65</v>
      </c>
      <c r="O125" s="340">
        <v>22304000</v>
      </c>
      <c r="P125" s="343">
        <v>2.0497803806734993E-2</v>
      </c>
    </row>
    <row r="126" spans="1:16" ht="12.75" customHeight="1">
      <c r="A126" s="375">
        <v>116</v>
      </c>
      <c r="B126" s="376" t="s">
        <v>41</v>
      </c>
      <c r="C126" s="339" t="s">
        <v>167</v>
      </c>
      <c r="D126" s="367">
        <v>45197</v>
      </c>
      <c r="E126" s="342">
        <v>2904.25</v>
      </c>
      <c r="F126" s="339">
        <v>2887.9</v>
      </c>
      <c r="G126" s="338">
        <v>2867.55</v>
      </c>
      <c r="H126" s="338">
        <v>2830.85</v>
      </c>
      <c r="I126" s="338">
        <v>2810.5</v>
      </c>
      <c r="J126" s="338">
        <v>2924.6000000000004</v>
      </c>
      <c r="K126" s="338">
        <v>2944.95</v>
      </c>
      <c r="L126" s="338">
        <v>2981.6500000000005</v>
      </c>
      <c r="M126" s="340">
        <v>2908.25</v>
      </c>
      <c r="N126" s="340">
        <v>2851.2</v>
      </c>
      <c r="O126" s="340">
        <v>8788500</v>
      </c>
      <c r="P126" s="343">
        <v>-2.9484843465297332E-2</v>
      </c>
    </row>
    <row r="127" spans="1:16" ht="12.75" customHeight="1">
      <c r="A127" s="375">
        <v>117</v>
      </c>
      <c r="B127" s="376" t="s">
        <v>87</v>
      </c>
      <c r="C127" s="339" t="s">
        <v>168</v>
      </c>
      <c r="D127" s="367">
        <v>45197</v>
      </c>
      <c r="E127" s="342">
        <v>5411.25</v>
      </c>
      <c r="F127" s="339">
        <v>5409.1333333333332</v>
      </c>
      <c r="G127" s="338">
        <v>5358.1166666666668</v>
      </c>
      <c r="H127" s="338">
        <v>5304.9833333333336</v>
      </c>
      <c r="I127" s="338">
        <v>5253.9666666666672</v>
      </c>
      <c r="J127" s="338">
        <v>5462.2666666666664</v>
      </c>
      <c r="K127" s="338">
        <v>5513.2833333333328</v>
      </c>
      <c r="L127" s="338">
        <v>5566.4166666666661</v>
      </c>
      <c r="M127" s="340">
        <v>5460.15</v>
      </c>
      <c r="N127" s="340">
        <v>5356</v>
      </c>
      <c r="O127" s="340">
        <v>1481700</v>
      </c>
      <c r="P127" s="343">
        <v>-1.896911311947562E-2</v>
      </c>
    </row>
    <row r="128" spans="1:16" ht="12.75" customHeight="1">
      <c r="A128" s="375">
        <v>118</v>
      </c>
      <c r="B128" s="376" t="s">
        <v>87</v>
      </c>
      <c r="C128" s="339" t="s">
        <v>169</v>
      </c>
      <c r="D128" s="367">
        <v>45197</v>
      </c>
      <c r="E128" s="342">
        <v>4643.95</v>
      </c>
      <c r="F128" s="339">
        <v>4629.2333333333336</v>
      </c>
      <c r="G128" s="338">
        <v>4602.4666666666672</v>
      </c>
      <c r="H128" s="338">
        <v>4560.9833333333336</v>
      </c>
      <c r="I128" s="338">
        <v>4534.2166666666672</v>
      </c>
      <c r="J128" s="338">
        <v>4670.7166666666672</v>
      </c>
      <c r="K128" s="338">
        <v>4697.4833333333336</v>
      </c>
      <c r="L128" s="338">
        <v>4738.9666666666672</v>
      </c>
      <c r="M128" s="340">
        <v>4656</v>
      </c>
      <c r="N128" s="340">
        <v>4587.75</v>
      </c>
      <c r="O128" s="340">
        <v>717400</v>
      </c>
      <c r="P128" s="343">
        <v>1.903409090909091E-2</v>
      </c>
    </row>
    <row r="129" spans="1:16" ht="12.75" customHeight="1">
      <c r="A129" s="375">
        <v>119</v>
      </c>
      <c r="B129" s="376" t="s">
        <v>43</v>
      </c>
      <c r="C129" s="339" t="s">
        <v>170</v>
      </c>
      <c r="D129" s="367">
        <v>45197</v>
      </c>
      <c r="E129" s="342">
        <v>1129.25</v>
      </c>
      <c r="F129" s="339">
        <v>1135.5166666666667</v>
      </c>
      <c r="G129" s="338">
        <v>1119.6333333333332</v>
      </c>
      <c r="H129" s="338">
        <v>1110.0166666666667</v>
      </c>
      <c r="I129" s="338">
        <v>1094.1333333333332</v>
      </c>
      <c r="J129" s="338">
        <v>1145.1333333333332</v>
      </c>
      <c r="K129" s="338">
        <v>1161.0166666666669</v>
      </c>
      <c r="L129" s="338">
        <v>1170.6333333333332</v>
      </c>
      <c r="M129" s="340">
        <v>1151.4000000000001</v>
      </c>
      <c r="N129" s="340">
        <v>1125.9000000000001</v>
      </c>
      <c r="O129" s="340">
        <v>6250050</v>
      </c>
      <c r="P129" s="343">
        <v>-1.2224938875305623E-3</v>
      </c>
    </row>
    <row r="130" spans="1:16" ht="12.75" customHeight="1">
      <c r="A130" s="375">
        <v>120</v>
      </c>
      <c r="B130" s="376" t="s">
        <v>56</v>
      </c>
      <c r="C130" s="339" t="s">
        <v>171</v>
      </c>
      <c r="D130" s="367">
        <v>45197</v>
      </c>
      <c r="E130" s="342">
        <v>1585.7</v>
      </c>
      <c r="F130" s="339">
        <v>1605.3166666666666</v>
      </c>
      <c r="G130" s="338">
        <v>1557.3833333333332</v>
      </c>
      <c r="H130" s="338">
        <v>1529.0666666666666</v>
      </c>
      <c r="I130" s="338">
        <v>1481.1333333333332</v>
      </c>
      <c r="J130" s="338">
        <v>1633.6333333333332</v>
      </c>
      <c r="K130" s="338">
        <v>1681.5666666666666</v>
      </c>
      <c r="L130" s="338">
        <v>1709.8833333333332</v>
      </c>
      <c r="M130" s="340">
        <v>1653.25</v>
      </c>
      <c r="N130" s="340">
        <v>1577</v>
      </c>
      <c r="O130" s="340">
        <v>15198400</v>
      </c>
      <c r="P130" s="343">
        <v>-2.75583318023149E-3</v>
      </c>
    </row>
    <row r="131" spans="1:16" ht="12.75" customHeight="1">
      <c r="A131" s="375">
        <v>121</v>
      </c>
      <c r="B131" s="376" t="s">
        <v>68</v>
      </c>
      <c r="C131" s="339" t="s">
        <v>172</v>
      </c>
      <c r="D131" s="367">
        <v>45197</v>
      </c>
      <c r="E131" s="342">
        <v>296.64999999999998</v>
      </c>
      <c r="F131" s="339">
        <v>300.06666666666666</v>
      </c>
      <c r="G131" s="338">
        <v>291.63333333333333</v>
      </c>
      <c r="H131" s="338">
        <v>286.61666666666667</v>
      </c>
      <c r="I131" s="338">
        <v>278.18333333333334</v>
      </c>
      <c r="J131" s="338">
        <v>305.08333333333331</v>
      </c>
      <c r="K131" s="338">
        <v>313.51666666666659</v>
      </c>
      <c r="L131" s="338">
        <v>318.5333333333333</v>
      </c>
      <c r="M131" s="340">
        <v>308.5</v>
      </c>
      <c r="N131" s="340">
        <v>295.05</v>
      </c>
      <c r="O131" s="340">
        <v>47132000</v>
      </c>
      <c r="P131" s="343">
        <v>6.9528909866569844E-2</v>
      </c>
    </row>
    <row r="132" spans="1:16" ht="12.75" customHeight="1">
      <c r="A132" s="375">
        <v>122</v>
      </c>
      <c r="B132" s="376" t="s">
        <v>68</v>
      </c>
      <c r="C132" s="339" t="s">
        <v>173</v>
      </c>
      <c r="D132" s="367">
        <v>45197</v>
      </c>
      <c r="E132" s="342">
        <v>137.1</v>
      </c>
      <c r="F132" s="339">
        <v>137.96666666666667</v>
      </c>
      <c r="G132" s="338">
        <v>134.28333333333333</v>
      </c>
      <c r="H132" s="338">
        <v>131.46666666666667</v>
      </c>
      <c r="I132" s="338">
        <v>127.78333333333333</v>
      </c>
      <c r="J132" s="338">
        <v>140.78333333333333</v>
      </c>
      <c r="K132" s="338">
        <v>144.46666666666667</v>
      </c>
      <c r="L132" s="338">
        <v>147.28333333333333</v>
      </c>
      <c r="M132" s="340">
        <v>141.65</v>
      </c>
      <c r="N132" s="340">
        <v>135.15</v>
      </c>
      <c r="O132" s="340">
        <v>69150000</v>
      </c>
      <c r="P132" s="343">
        <v>-1.1493267004031221E-2</v>
      </c>
    </row>
    <row r="133" spans="1:16" ht="12.75" customHeight="1">
      <c r="A133" s="375">
        <v>123</v>
      </c>
      <c r="B133" s="376" t="s">
        <v>59</v>
      </c>
      <c r="C133" s="339" t="s">
        <v>174</v>
      </c>
      <c r="D133" s="367">
        <v>45197</v>
      </c>
      <c r="E133" s="342">
        <v>574.79999999999995</v>
      </c>
      <c r="F133" s="339">
        <v>574.13333333333333</v>
      </c>
      <c r="G133" s="338">
        <v>570.66666666666663</v>
      </c>
      <c r="H133" s="338">
        <v>566.5333333333333</v>
      </c>
      <c r="I133" s="338">
        <v>563.06666666666661</v>
      </c>
      <c r="J133" s="338">
        <v>578.26666666666665</v>
      </c>
      <c r="K133" s="338">
        <v>581.73333333333335</v>
      </c>
      <c r="L133" s="338">
        <v>585.86666666666667</v>
      </c>
      <c r="M133" s="340">
        <v>577.6</v>
      </c>
      <c r="N133" s="340">
        <v>570</v>
      </c>
      <c r="O133" s="340">
        <v>11047200</v>
      </c>
      <c r="P133" s="343">
        <v>-1.8550106609808104E-2</v>
      </c>
    </row>
    <row r="134" spans="1:16" ht="12.75" customHeight="1">
      <c r="A134" s="375">
        <v>124</v>
      </c>
      <c r="B134" s="376" t="s">
        <v>56</v>
      </c>
      <c r="C134" s="339" t="s">
        <v>175</v>
      </c>
      <c r="D134" s="367">
        <v>45197</v>
      </c>
      <c r="E134" s="342">
        <v>10306.200000000001</v>
      </c>
      <c r="F134" s="339">
        <v>10304.333333333334</v>
      </c>
      <c r="G134" s="338">
        <v>10238.666666666668</v>
      </c>
      <c r="H134" s="338">
        <v>10171.133333333333</v>
      </c>
      <c r="I134" s="338">
        <v>10105.466666666667</v>
      </c>
      <c r="J134" s="338">
        <v>10371.866666666669</v>
      </c>
      <c r="K134" s="338">
        <v>10437.533333333336</v>
      </c>
      <c r="L134" s="338">
        <v>10505.066666666669</v>
      </c>
      <c r="M134" s="340">
        <v>10370</v>
      </c>
      <c r="N134" s="340">
        <v>10236.799999999999</v>
      </c>
      <c r="O134" s="340">
        <v>2957700</v>
      </c>
      <c r="P134" s="343">
        <v>9.0062429638726842E-3</v>
      </c>
    </row>
    <row r="135" spans="1:16" ht="12.75" customHeight="1">
      <c r="A135" s="375">
        <v>125</v>
      </c>
      <c r="B135" s="376" t="s">
        <v>59</v>
      </c>
      <c r="C135" s="339" t="s">
        <v>176</v>
      </c>
      <c r="D135" s="367">
        <v>45197</v>
      </c>
      <c r="E135" s="342">
        <v>1018.65</v>
      </c>
      <c r="F135" s="339">
        <v>1021.7666666666668</v>
      </c>
      <c r="G135" s="338">
        <v>1005.8833333333334</v>
      </c>
      <c r="H135" s="338">
        <v>993.11666666666667</v>
      </c>
      <c r="I135" s="338">
        <v>977.23333333333335</v>
      </c>
      <c r="J135" s="338">
        <v>1034.5333333333335</v>
      </c>
      <c r="K135" s="338">
        <v>1050.416666666667</v>
      </c>
      <c r="L135" s="338">
        <v>1063.1833333333336</v>
      </c>
      <c r="M135" s="340">
        <v>1037.6500000000001</v>
      </c>
      <c r="N135" s="340">
        <v>1009</v>
      </c>
      <c r="O135" s="340">
        <v>10572800</v>
      </c>
      <c r="P135" s="343">
        <v>-6.707878469025385E-3</v>
      </c>
    </row>
    <row r="136" spans="1:16" ht="12.75" customHeight="1">
      <c r="A136" s="375">
        <v>126</v>
      </c>
      <c r="B136" s="376" t="s">
        <v>45</v>
      </c>
      <c r="C136" s="336" t="s">
        <v>177</v>
      </c>
      <c r="D136" s="367">
        <v>45197</v>
      </c>
      <c r="E136" s="342">
        <v>1754.55</v>
      </c>
      <c r="F136" s="339">
        <v>1772.1499999999999</v>
      </c>
      <c r="G136" s="338">
        <v>1723.3999999999996</v>
      </c>
      <c r="H136" s="338">
        <v>1692.2499999999998</v>
      </c>
      <c r="I136" s="338">
        <v>1643.4999999999995</v>
      </c>
      <c r="J136" s="338">
        <v>1803.2999999999997</v>
      </c>
      <c r="K136" s="338">
        <v>1852.0500000000002</v>
      </c>
      <c r="L136" s="338">
        <v>1883.1999999999998</v>
      </c>
      <c r="M136" s="340">
        <v>1820.9</v>
      </c>
      <c r="N136" s="340">
        <v>1741</v>
      </c>
      <c r="O136" s="340">
        <v>3415200</v>
      </c>
      <c r="P136" s="343">
        <v>0.1048136645962733</v>
      </c>
    </row>
    <row r="137" spans="1:16" ht="12.75" customHeight="1">
      <c r="A137" s="375">
        <v>127</v>
      </c>
      <c r="B137" s="376" t="s">
        <v>43</v>
      </c>
      <c r="C137" s="336" t="s">
        <v>178</v>
      </c>
      <c r="D137" s="367">
        <v>45197</v>
      </c>
      <c r="E137" s="342">
        <v>1425.5</v>
      </c>
      <c r="F137" s="339">
        <v>1442.9166666666667</v>
      </c>
      <c r="G137" s="338">
        <v>1401.8833333333334</v>
      </c>
      <c r="H137" s="338">
        <v>1378.2666666666667</v>
      </c>
      <c r="I137" s="338">
        <v>1337.2333333333333</v>
      </c>
      <c r="J137" s="338">
        <v>1466.5333333333335</v>
      </c>
      <c r="K137" s="338">
        <v>1507.5666666666668</v>
      </c>
      <c r="L137" s="338">
        <v>1531.1833333333336</v>
      </c>
      <c r="M137" s="340">
        <v>1483.95</v>
      </c>
      <c r="N137" s="340">
        <v>1419.3</v>
      </c>
      <c r="O137" s="340">
        <v>2210400</v>
      </c>
      <c r="P137" s="343">
        <v>9.8684210526315784E-3</v>
      </c>
    </row>
    <row r="138" spans="1:16" ht="12.75" customHeight="1">
      <c r="A138" s="375">
        <v>128</v>
      </c>
      <c r="B138" s="376" t="s">
        <v>68</v>
      </c>
      <c r="C138" s="339" t="s">
        <v>179</v>
      </c>
      <c r="D138" s="367">
        <v>45197</v>
      </c>
      <c r="E138" s="342">
        <v>927.3</v>
      </c>
      <c r="F138" s="339">
        <v>930.48333333333323</v>
      </c>
      <c r="G138" s="338">
        <v>920.31666666666649</v>
      </c>
      <c r="H138" s="338">
        <v>913.33333333333326</v>
      </c>
      <c r="I138" s="338">
        <v>903.16666666666652</v>
      </c>
      <c r="J138" s="338">
        <v>937.46666666666647</v>
      </c>
      <c r="K138" s="338">
        <v>947.63333333333321</v>
      </c>
      <c r="L138" s="338">
        <v>954.61666666666645</v>
      </c>
      <c r="M138" s="340">
        <v>940.65</v>
      </c>
      <c r="N138" s="340">
        <v>923.5</v>
      </c>
      <c r="O138" s="340">
        <v>6930400</v>
      </c>
      <c r="P138" s="343">
        <v>-6.9212135194370744E-4</v>
      </c>
    </row>
    <row r="139" spans="1:16" ht="12.75" customHeight="1">
      <c r="A139" s="375">
        <v>129</v>
      </c>
      <c r="B139" s="376" t="s">
        <v>84</v>
      </c>
      <c r="C139" s="339" t="s">
        <v>180</v>
      </c>
      <c r="D139" s="367">
        <v>45197</v>
      </c>
      <c r="E139" s="342">
        <v>1019.7</v>
      </c>
      <c r="F139" s="339">
        <v>1026.3500000000001</v>
      </c>
      <c r="G139" s="338">
        <v>1009.6000000000004</v>
      </c>
      <c r="H139" s="338">
        <v>999.50000000000023</v>
      </c>
      <c r="I139" s="338">
        <v>982.75000000000045</v>
      </c>
      <c r="J139" s="338">
        <v>1036.4500000000003</v>
      </c>
      <c r="K139" s="338">
        <v>1053.1999999999998</v>
      </c>
      <c r="L139" s="338">
        <v>1063.3000000000002</v>
      </c>
      <c r="M139" s="340">
        <v>1043.0999999999999</v>
      </c>
      <c r="N139" s="340">
        <v>1016.25</v>
      </c>
      <c r="O139" s="340">
        <v>2448000</v>
      </c>
      <c r="P139" s="343">
        <v>8.2372322899505763E-3</v>
      </c>
    </row>
    <row r="140" spans="1:16" ht="12.75" customHeight="1">
      <c r="A140" s="375">
        <v>130</v>
      </c>
      <c r="B140" s="376" t="s">
        <v>56</v>
      </c>
      <c r="C140" s="344" t="s">
        <v>181</v>
      </c>
      <c r="D140" s="367">
        <v>45197</v>
      </c>
      <c r="E140" s="342">
        <v>96.4</v>
      </c>
      <c r="F140" s="339">
        <v>96.933333333333337</v>
      </c>
      <c r="G140" s="338">
        <v>95.166666666666671</v>
      </c>
      <c r="H140" s="338">
        <v>93.933333333333337</v>
      </c>
      <c r="I140" s="338">
        <v>92.166666666666671</v>
      </c>
      <c r="J140" s="338">
        <v>98.166666666666671</v>
      </c>
      <c r="K140" s="338">
        <v>99.933333333333323</v>
      </c>
      <c r="L140" s="338">
        <v>101.16666666666667</v>
      </c>
      <c r="M140" s="340">
        <v>98.7</v>
      </c>
      <c r="N140" s="340">
        <v>95.7</v>
      </c>
      <c r="O140" s="340">
        <v>84518400</v>
      </c>
      <c r="P140" s="343">
        <v>1.5959716651019886E-2</v>
      </c>
    </row>
    <row r="141" spans="1:16" ht="12.75" customHeight="1">
      <c r="A141" s="375">
        <v>131</v>
      </c>
      <c r="B141" s="376" t="s">
        <v>87</v>
      </c>
      <c r="C141" s="339" t="s">
        <v>182</v>
      </c>
      <c r="D141" s="367">
        <v>45197</v>
      </c>
      <c r="E141" s="342">
        <v>2492.4</v>
      </c>
      <c r="F141" s="339">
        <v>2484.5</v>
      </c>
      <c r="G141" s="338">
        <v>2469.0500000000002</v>
      </c>
      <c r="H141" s="338">
        <v>2445.7000000000003</v>
      </c>
      <c r="I141" s="338">
        <v>2430.2500000000005</v>
      </c>
      <c r="J141" s="338">
        <v>2507.85</v>
      </c>
      <c r="K141" s="338">
        <v>2523.2999999999997</v>
      </c>
      <c r="L141" s="338">
        <v>2546.6499999999996</v>
      </c>
      <c r="M141" s="340">
        <v>2499.9499999999998</v>
      </c>
      <c r="N141" s="340">
        <v>2461.15</v>
      </c>
      <c r="O141" s="340">
        <v>2316600</v>
      </c>
      <c r="P141" s="343">
        <v>-1.7036172695449242E-2</v>
      </c>
    </row>
    <row r="142" spans="1:16" ht="12.75" customHeight="1">
      <c r="A142" s="375">
        <v>132</v>
      </c>
      <c r="B142" s="376" t="s">
        <v>56</v>
      </c>
      <c r="C142" s="339" t="s">
        <v>183</v>
      </c>
      <c r="D142" s="367">
        <v>45197</v>
      </c>
      <c r="E142" s="342">
        <v>108961.8</v>
      </c>
      <c r="F142" s="339">
        <v>109188.34999999999</v>
      </c>
      <c r="G142" s="338">
        <v>108573.44999999998</v>
      </c>
      <c r="H142" s="338">
        <v>108185.09999999999</v>
      </c>
      <c r="I142" s="338">
        <v>107570.19999999998</v>
      </c>
      <c r="J142" s="338">
        <v>109576.69999999998</v>
      </c>
      <c r="K142" s="338">
        <v>110191.59999999998</v>
      </c>
      <c r="L142" s="338">
        <v>110579.94999999998</v>
      </c>
      <c r="M142" s="340">
        <v>109803.25</v>
      </c>
      <c r="N142" s="340">
        <v>108800</v>
      </c>
      <c r="O142" s="340">
        <v>43860</v>
      </c>
      <c r="P142" s="343">
        <v>2.4526979677645409E-2</v>
      </c>
    </row>
    <row r="143" spans="1:16" ht="12.75" customHeight="1">
      <c r="A143" s="375">
        <v>133</v>
      </c>
      <c r="B143" s="376" t="s">
        <v>68</v>
      </c>
      <c r="C143" s="339" t="s">
        <v>184</v>
      </c>
      <c r="D143" s="367">
        <v>45197</v>
      </c>
      <c r="E143" s="342">
        <v>1274.5</v>
      </c>
      <c r="F143" s="339">
        <v>1283.1666666666667</v>
      </c>
      <c r="G143" s="338">
        <v>1264.1833333333334</v>
      </c>
      <c r="H143" s="338">
        <v>1253.8666666666666</v>
      </c>
      <c r="I143" s="338">
        <v>1234.8833333333332</v>
      </c>
      <c r="J143" s="338">
        <v>1293.4833333333336</v>
      </c>
      <c r="K143" s="338">
        <v>1312.4666666666667</v>
      </c>
      <c r="L143" s="338">
        <v>1322.7833333333338</v>
      </c>
      <c r="M143" s="340">
        <v>1302.1500000000001</v>
      </c>
      <c r="N143" s="340">
        <v>1272.8499999999999</v>
      </c>
      <c r="O143" s="340">
        <v>6707800</v>
      </c>
      <c r="P143" s="343">
        <v>2.5735912531539108E-2</v>
      </c>
    </row>
    <row r="144" spans="1:16" ht="12.75" customHeight="1">
      <c r="A144" s="375">
        <v>134</v>
      </c>
      <c r="B144" s="376" t="s">
        <v>132</v>
      </c>
      <c r="C144" s="339" t="s">
        <v>185</v>
      </c>
      <c r="D144" s="367">
        <v>45197</v>
      </c>
      <c r="E144" s="342">
        <v>94</v>
      </c>
      <c r="F144" s="339">
        <v>94.766666666666666</v>
      </c>
      <c r="G144" s="338">
        <v>92.883333333333326</v>
      </c>
      <c r="H144" s="338">
        <v>91.766666666666666</v>
      </c>
      <c r="I144" s="338">
        <v>89.883333333333326</v>
      </c>
      <c r="J144" s="338">
        <v>95.883333333333326</v>
      </c>
      <c r="K144" s="338">
        <v>97.76666666666668</v>
      </c>
      <c r="L144" s="338">
        <v>98.883333333333326</v>
      </c>
      <c r="M144" s="340">
        <v>96.65</v>
      </c>
      <c r="N144" s="340">
        <v>93.65</v>
      </c>
      <c r="O144" s="340">
        <v>72750000</v>
      </c>
      <c r="P144" s="343">
        <v>1.7304667016255899E-2</v>
      </c>
    </row>
    <row r="145" spans="1:16" ht="12.75" customHeight="1">
      <c r="A145" s="375">
        <v>135</v>
      </c>
      <c r="B145" s="376" t="s">
        <v>45</v>
      </c>
      <c r="C145" s="339" t="s">
        <v>186</v>
      </c>
      <c r="D145" s="367">
        <v>45197</v>
      </c>
      <c r="E145" s="342">
        <v>4440.3500000000004</v>
      </c>
      <c r="F145" s="339">
        <v>4442.9666666666662</v>
      </c>
      <c r="G145" s="338">
        <v>4397.5333333333328</v>
      </c>
      <c r="H145" s="338">
        <v>4354.7166666666662</v>
      </c>
      <c r="I145" s="338">
        <v>4309.2833333333328</v>
      </c>
      <c r="J145" s="338">
        <v>4485.7833333333328</v>
      </c>
      <c r="K145" s="338">
        <v>4531.2166666666653</v>
      </c>
      <c r="L145" s="338">
        <v>4574.0333333333328</v>
      </c>
      <c r="M145" s="340">
        <v>4488.3999999999996</v>
      </c>
      <c r="N145" s="340">
        <v>4400.1499999999996</v>
      </c>
      <c r="O145" s="340">
        <v>1556850</v>
      </c>
      <c r="P145" s="343">
        <v>2.2460841296423999E-2</v>
      </c>
    </row>
    <row r="146" spans="1:16" ht="12.75" customHeight="1">
      <c r="A146" s="375">
        <v>136</v>
      </c>
      <c r="B146" s="376" t="s">
        <v>39</v>
      </c>
      <c r="C146" s="339" t="s">
        <v>187</v>
      </c>
      <c r="D146" s="367">
        <v>45197</v>
      </c>
      <c r="E146" s="342">
        <v>4494.5</v>
      </c>
      <c r="F146" s="339">
        <v>4495.7333333333336</v>
      </c>
      <c r="G146" s="338">
        <v>4469.3666666666668</v>
      </c>
      <c r="H146" s="338">
        <v>4444.2333333333336</v>
      </c>
      <c r="I146" s="338">
        <v>4417.8666666666668</v>
      </c>
      <c r="J146" s="338">
        <v>4520.8666666666668</v>
      </c>
      <c r="K146" s="338">
        <v>4547.2333333333336</v>
      </c>
      <c r="L146" s="338">
        <v>4572.3666666666668</v>
      </c>
      <c r="M146" s="340">
        <v>4522.1000000000004</v>
      </c>
      <c r="N146" s="340">
        <v>4470.6000000000004</v>
      </c>
      <c r="O146" s="340">
        <v>598950</v>
      </c>
      <c r="P146" s="343">
        <v>-1.4074074074074074E-2</v>
      </c>
    </row>
    <row r="147" spans="1:16" ht="12.75" customHeight="1">
      <c r="A147" s="375">
        <v>137</v>
      </c>
      <c r="B147" s="376" t="s">
        <v>59</v>
      </c>
      <c r="C147" s="339" t="s">
        <v>188</v>
      </c>
      <c r="D147" s="367">
        <v>45197</v>
      </c>
      <c r="E147" s="342">
        <v>22580.400000000001</v>
      </c>
      <c r="F147" s="339">
        <v>22563.583333333332</v>
      </c>
      <c r="G147" s="338">
        <v>22405.616666666665</v>
      </c>
      <c r="H147" s="338">
        <v>22230.833333333332</v>
      </c>
      <c r="I147" s="338">
        <v>22072.866666666665</v>
      </c>
      <c r="J147" s="338">
        <v>22738.366666666665</v>
      </c>
      <c r="K147" s="338">
        <v>22896.333333333332</v>
      </c>
      <c r="L147" s="338">
        <v>23071.116666666665</v>
      </c>
      <c r="M147" s="340">
        <v>22721.55</v>
      </c>
      <c r="N147" s="340">
        <v>22388.799999999999</v>
      </c>
      <c r="O147" s="340">
        <v>320560</v>
      </c>
      <c r="P147" s="343">
        <v>-1.5600049134013021E-2</v>
      </c>
    </row>
    <row r="148" spans="1:16" ht="12.75" customHeight="1">
      <c r="A148" s="375">
        <v>138</v>
      </c>
      <c r="B148" s="376" t="s">
        <v>132</v>
      </c>
      <c r="C148" s="339" t="s">
        <v>189</v>
      </c>
      <c r="D148" s="367">
        <v>45197</v>
      </c>
      <c r="E148" s="342">
        <v>144.05000000000001</v>
      </c>
      <c r="F148" s="339">
        <v>144.94999999999999</v>
      </c>
      <c r="G148" s="338">
        <v>142.04999999999998</v>
      </c>
      <c r="H148" s="338">
        <v>140.04999999999998</v>
      </c>
      <c r="I148" s="338">
        <v>137.14999999999998</v>
      </c>
      <c r="J148" s="338">
        <v>146.94999999999999</v>
      </c>
      <c r="K148" s="338">
        <v>149.84999999999997</v>
      </c>
      <c r="L148" s="338">
        <v>151.85</v>
      </c>
      <c r="M148" s="340">
        <v>147.85</v>
      </c>
      <c r="N148" s="340">
        <v>142.94999999999999</v>
      </c>
      <c r="O148" s="340">
        <v>113634000</v>
      </c>
      <c r="P148" s="343">
        <v>3.5369391566983269E-3</v>
      </c>
    </row>
    <row r="149" spans="1:16" ht="12.75" customHeight="1">
      <c r="A149" s="375">
        <v>139</v>
      </c>
      <c r="B149" s="376" t="s">
        <v>190</v>
      </c>
      <c r="C149" s="339" t="s">
        <v>191</v>
      </c>
      <c r="D149" s="367">
        <v>45197</v>
      </c>
      <c r="E149" s="342">
        <v>238.95</v>
      </c>
      <c r="F149" s="339">
        <v>239.78333333333333</v>
      </c>
      <c r="G149" s="338">
        <v>236.41666666666666</v>
      </c>
      <c r="H149" s="338">
        <v>233.88333333333333</v>
      </c>
      <c r="I149" s="338">
        <v>230.51666666666665</v>
      </c>
      <c r="J149" s="338">
        <v>242.31666666666666</v>
      </c>
      <c r="K149" s="338">
        <v>245.68333333333334</v>
      </c>
      <c r="L149" s="338">
        <v>248.21666666666667</v>
      </c>
      <c r="M149" s="340">
        <v>243.15</v>
      </c>
      <c r="N149" s="340">
        <v>237.25</v>
      </c>
      <c r="O149" s="340">
        <v>81078000</v>
      </c>
      <c r="P149" s="343">
        <v>-2.7981585383398073E-2</v>
      </c>
    </row>
    <row r="150" spans="1:16" ht="12.75" customHeight="1">
      <c r="A150" s="375">
        <v>140</v>
      </c>
      <c r="B150" s="376" t="s">
        <v>108</v>
      </c>
      <c r="C150" s="344" t="s">
        <v>192</v>
      </c>
      <c r="D150" s="367">
        <v>45197</v>
      </c>
      <c r="E150" s="342">
        <v>1136.3</v>
      </c>
      <c r="F150" s="339">
        <v>1140.9000000000001</v>
      </c>
      <c r="G150" s="338">
        <v>1126.3000000000002</v>
      </c>
      <c r="H150" s="338">
        <v>1116.3000000000002</v>
      </c>
      <c r="I150" s="338">
        <v>1101.7000000000003</v>
      </c>
      <c r="J150" s="338">
        <v>1150.9000000000001</v>
      </c>
      <c r="K150" s="338">
        <v>1165.5</v>
      </c>
      <c r="L150" s="338">
        <v>1175.5</v>
      </c>
      <c r="M150" s="340">
        <v>1155.5</v>
      </c>
      <c r="N150" s="340">
        <v>1130.9000000000001</v>
      </c>
      <c r="O150" s="340">
        <v>7049000</v>
      </c>
      <c r="P150" s="343">
        <v>1.1958597125916993E-2</v>
      </c>
    </row>
    <row r="151" spans="1:16" ht="12.75" customHeight="1">
      <c r="A151" s="375">
        <v>141</v>
      </c>
      <c r="B151" s="376" t="s">
        <v>87</v>
      </c>
      <c r="C151" s="336" t="s">
        <v>193</v>
      </c>
      <c r="D151" s="367">
        <v>45197</v>
      </c>
      <c r="E151" s="342">
        <v>4262.2</v>
      </c>
      <c r="F151" s="339">
        <v>4246.916666666667</v>
      </c>
      <c r="G151" s="338">
        <v>4212.8333333333339</v>
      </c>
      <c r="H151" s="338">
        <v>4163.4666666666672</v>
      </c>
      <c r="I151" s="338">
        <v>4129.3833333333341</v>
      </c>
      <c r="J151" s="338">
        <v>4296.2833333333338</v>
      </c>
      <c r="K151" s="338">
        <v>4330.3666666666677</v>
      </c>
      <c r="L151" s="338">
        <v>4379.7333333333336</v>
      </c>
      <c r="M151" s="340">
        <v>4281</v>
      </c>
      <c r="N151" s="340">
        <v>4197.55</v>
      </c>
      <c r="O151" s="340">
        <v>389400</v>
      </c>
      <c r="P151" s="343">
        <v>-5.3015564202334629E-2</v>
      </c>
    </row>
    <row r="152" spans="1:16" ht="12.75" customHeight="1">
      <c r="A152" s="375">
        <v>142</v>
      </c>
      <c r="B152" s="376" t="s">
        <v>84</v>
      </c>
      <c r="C152" s="339" t="s">
        <v>194</v>
      </c>
      <c r="D152" s="367">
        <v>45197</v>
      </c>
      <c r="E152" s="342">
        <v>186.55</v>
      </c>
      <c r="F152" s="339">
        <v>186.79999999999998</v>
      </c>
      <c r="G152" s="338">
        <v>185.59999999999997</v>
      </c>
      <c r="H152" s="338">
        <v>184.64999999999998</v>
      </c>
      <c r="I152" s="338">
        <v>183.44999999999996</v>
      </c>
      <c r="J152" s="338">
        <v>187.74999999999997</v>
      </c>
      <c r="K152" s="338">
        <v>188.94999999999996</v>
      </c>
      <c r="L152" s="338">
        <v>189.89999999999998</v>
      </c>
      <c r="M152" s="340">
        <v>188</v>
      </c>
      <c r="N152" s="340">
        <v>185.85</v>
      </c>
      <c r="O152" s="340">
        <v>62531700</v>
      </c>
      <c r="P152" s="343">
        <v>-6.8484774367127306E-3</v>
      </c>
    </row>
    <row r="153" spans="1:16" ht="12.75" customHeight="1">
      <c r="A153" s="375">
        <v>143</v>
      </c>
      <c r="B153" s="376" t="s">
        <v>47</v>
      </c>
      <c r="C153" s="339" t="s">
        <v>195</v>
      </c>
      <c r="D153" s="367">
        <v>45197</v>
      </c>
      <c r="E153" s="342">
        <v>39651.65</v>
      </c>
      <c r="F153" s="339">
        <v>39819.683333333334</v>
      </c>
      <c r="G153" s="338">
        <v>39370.26666666667</v>
      </c>
      <c r="H153" s="338">
        <v>39088.883333333339</v>
      </c>
      <c r="I153" s="338">
        <v>38639.466666666674</v>
      </c>
      <c r="J153" s="338">
        <v>40101.066666666666</v>
      </c>
      <c r="K153" s="338">
        <v>40550.483333333323</v>
      </c>
      <c r="L153" s="338">
        <v>40831.866666666661</v>
      </c>
      <c r="M153" s="340">
        <v>40269.1</v>
      </c>
      <c r="N153" s="340">
        <v>39538.300000000003</v>
      </c>
      <c r="O153" s="340">
        <v>185250</v>
      </c>
      <c r="P153" s="343">
        <v>3.330896092290194E-3</v>
      </c>
    </row>
    <row r="154" spans="1:16" ht="12.75" customHeight="1">
      <c r="A154" s="375">
        <v>144</v>
      </c>
      <c r="B154" s="376" t="s">
        <v>43</v>
      </c>
      <c r="C154" s="339" t="s">
        <v>196</v>
      </c>
      <c r="D154" s="367">
        <v>45197</v>
      </c>
      <c r="E154" s="342">
        <v>1047.95</v>
      </c>
      <c r="F154" s="339">
        <v>1057.2833333333333</v>
      </c>
      <c r="G154" s="338">
        <v>1036.0666666666666</v>
      </c>
      <c r="H154" s="338">
        <v>1024.1833333333334</v>
      </c>
      <c r="I154" s="338">
        <v>1002.9666666666667</v>
      </c>
      <c r="J154" s="338">
        <v>1069.1666666666665</v>
      </c>
      <c r="K154" s="338">
        <v>1090.3833333333332</v>
      </c>
      <c r="L154" s="338">
        <v>1102.2666666666664</v>
      </c>
      <c r="M154" s="340">
        <v>1078.5</v>
      </c>
      <c r="N154" s="340">
        <v>1045.4000000000001</v>
      </c>
      <c r="O154" s="340">
        <v>11000250</v>
      </c>
      <c r="P154" s="343">
        <v>-1.0323886639676113E-2</v>
      </c>
    </row>
    <row r="155" spans="1:16" ht="12.75" customHeight="1">
      <c r="A155" s="375">
        <v>145</v>
      </c>
      <c r="B155" s="376" t="s">
        <v>87</v>
      </c>
      <c r="C155" s="344" t="s">
        <v>197</v>
      </c>
      <c r="D155" s="367">
        <v>45197</v>
      </c>
      <c r="E155" s="342">
        <v>5763.5</v>
      </c>
      <c r="F155" s="339">
        <v>5776.1500000000005</v>
      </c>
      <c r="G155" s="338">
        <v>5706.2000000000007</v>
      </c>
      <c r="H155" s="338">
        <v>5648.9000000000005</v>
      </c>
      <c r="I155" s="338">
        <v>5578.9500000000007</v>
      </c>
      <c r="J155" s="338">
        <v>5833.4500000000007</v>
      </c>
      <c r="K155" s="338">
        <v>5903.4</v>
      </c>
      <c r="L155" s="338">
        <v>5960.7000000000007</v>
      </c>
      <c r="M155" s="340">
        <v>5846.1</v>
      </c>
      <c r="N155" s="340">
        <v>5718.85</v>
      </c>
      <c r="O155" s="340">
        <v>1021125</v>
      </c>
      <c r="P155" s="343">
        <v>-4.9519465711027853E-2</v>
      </c>
    </row>
    <row r="156" spans="1:16" ht="12.75" customHeight="1">
      <c r="A156" s="375">
        <v>146</v>
      </c>
      <c r="B156" s="376" t="s">
        <v>84</v>
      </c>
      <c r="C156" s="339" t="s">
        <v>198</v>
      </c>
      <c r="D156" s="367">
        <v>45197</v>
      </c>
      <c r="E156" s="342">
        <v>238</v>
      </c>
      <c r="F156" s="339">
        <v>237.18333333333331</v>
      </c>
      <c r="G156" s="338">
        <v>234.01666666666662</v>
      </c>
      <c r="H156" s="338">
        <v>230.0333333333333</v>
      </c>
      <c r="I156" s="338">
        <v>226.86666666666662</v>
      </c>
      <c r="J156" s="338">
        <v>241.16666666666663</v>
      </c>
      <c r="K156" s="338">
        <v>244.33333333333331</v>
      </c>
      <c r="L156" s="338">
        <v>248.31666666666663</v>
      </c>
      <c r="M156" s="340">
        <v>240.35</v>
      </c>
      <c r="N156" s="340">
        <v>233.2</v>
      </c>
      <c r="O156" s="340">
        <v>22806000</v>
      </c>
      <c r="P156" s="343">
        <v>6.7540723083035362E-3</v>
      </c>
    </row>
    <row r="157" spans="1:16" ht="12.75" customHeight="1">
      <c r="A157" s="375">
        <v>147</v>
      </c>
      <c r="B157" s="376" t="s">
        <v>68</v>
      </c>
      <c r="C157" s="339" t="s">
        <v>199</v>
      </c>
      <c r="D157" s="367">
        <v>45197</v>
      </c>
      <c r="E157" s="342">
        <v>229.8</v>
      </c>
      <c r="F157" s="339">
        <v>230.38333333333333</v>
      </c>
      <c r="G157" s="338">
        <v>224.76666666666665</v>
      </c>
      <c r="H157" s="338">
        <v>219.73333333333332</v>
      </c>
      <c r="I157" s="338">
        <v>214.11666666666665</v>
      </c>
      <c r="J157" s="338">
        <v>235.41666666666666</v>
      </c>
      <c r="K157" s="338">
        <v>241.03333333333333</v>
      </c>
      <c r="L157" s="338">
        <v>246.06666666666666</v>
      </c>
      <c r="M157" s="340">
        <v>236</v>
      </c>
      <c r="N157" s="340">
        <v>225.35</v>
      </c>
      <c r="O157" s="340">
        <v>72470250</v>
      </c>
      <c r="P157" s="343">
        <v>0.15058076582340782</v>
      </c>
    </row>
    <row r="158" spans="1:16" ht="12.75" customHeight="1">
      <c r="A158" s="375">
        <v>148</v>
      </c>
      <c r="B158" s="376" t="s">
        <v>59</v>
      </c>
      <c r="C158" s="339" t="s">
        <v>200</v>
      </c>
      <c r="D158" s="367">
        <v>45197</v>
      </c>
      <c r="E158" s="342">
        <v>2512.0500000000002</v>
      </c>
      <c r="F158" s="339">
        <v>2505.1666666666665</v>
      </c>
      <c r="G158" s="338">
        <v>2492.2333333333331</v>
      </c>
      <c r="H158" s="338">
        <v>2472.4166666666665</v>
      </c>
      <c r="I158" s="338">
        <v>2459.4833333333331</v>
      </c>
      <c r="J158" s="338">
        <v>2524.9833333333331</v>
      </c>
      <c r="K158" s="338">
        <v>2537.9166666666665</v>
      </c>
      <c r="L158" s="338">
        <v>2557.7333333333331</v>
      </c>
      <c r="M158" s="340">
        <v>2518.1</v>
      </c>
      <c r="N158" s="340">
        <v>2485.35</v>
      </c>
      <c r="O158" s="340">
        <v>2517500</v>
      </c>
      <c r="P158" s="343">
        <v>-1.8614170158853912E-2</v>
      </c>
    </row>
    <row r="159" spans="1:16" ht="12.75" customHeight="1">
      <c r="A159" s="375">
        <v>149</v>
      </c>
      <c r="B159" s="376" t="s">
        <v>39</v>
      </c>
      <c r="C159" s="339" t="s">
        <v>201</v>
      </c>
      <c r="D159" s="367">
        <v>45197</v>
      </c>
      <c r="E159" s="342">
        <v>3457.2</v>
      </c>
      <c r="F159" s="339">
        <v>3471.5833333333335</v>
      </c>
      <c r="G159" s="338">
        <v>3432.8166666666671</v>
      </c>
      <c r="H159" s="338">
        <v>3408.4333333333334</v>
      </c>
      <c r="I159" s="338">
        <v>3369.666666666667</v>
      </c>
      <c r="J159" s="338">
        <v>3495.9666666666672</v>
      </c>
      <c r="K159" s="338">
        <v>3534.7333333333336</v>
      </c>
      <c r="L159" s="338">
        <v>3559.1166666666672</v>
      </c>
      <c r="M159" s="340">
        <v>3510.35</v>
      </c>
      <c r="N159" s="340">
        <v>3447.2</v>
      </c>
      <c r="O159" s="340">
        <v>2863750</v>
      </c>
      <c r="P159" s="343">
        <v>2.5882142217445819E-2</v>
      </c>
    </row>
    <row r="160" spans="1:16" ht="12.75" customHeight="1">
      <c r="A160" s="375">
        <v>150</v>
      </c>
      <c r="B160" s="376" t="s">
        <v>63</v>
      </c>
      <c r="C160" s="339" t="s">
        <v>202</v>
      </c>
      <c r="D160" s="367">
        <v>45197</v>
      </c>
      <c r="E160" s="342">
        <v>75.2</v>
      </c>
      <c r="F160" s="339">
        <v>75.88333333333334</v>
      </c>
      <c r="G160" s="338">
        <v>73.566666666666677</v>
      </c>
      <c r="H160" s="338">
        <v>71.933333333333337</v>
      </c>
      <c r="I160" s="338">
        <v>69.616666666666674</v>
      </c>
      <c r="J160" s="338">
        <v>77.51666666666668</v>
      </c>
      <c r="K160" s="338">
        <v>79.833333333333343</v>
      </c>
      <c r="L160" s="338">
        <v>81.466666666666683</v>
      </c>
      <c r="M160" s="340">
        <v>78.2</v>
      </c>
      <c r="N160" s="340">
        <v>74.25</v>
      </c>
      <c r="O160" s="340">
        <v>248720000</v>
      </c>
      <c r="P160" s="343">
        <v>-7.6516366660725949E-2</v>
      </c>
    </row>
    <row r="161" spans="1:16" ht="12.75" customHeight="1">
      <c r="A161" s="375">
        <v>151</v>
      </c>
      <c r="B161" s="376" t="s">
        <v>45</v>
      </c>
      <c r="C161" s="336" t="s">
        <v>203</v>
      </c>
      <c r="D161" s="367">
        <v>45197</v>
      </c>
      <c r="E161" s="342">
        <v>5230.2</v>
      </c>
      <c r="F161" s="339">
        <v>5262.0999999999995</v>
      </c>
      <c r="G161" s="338">
        <v>5160.6499999999987</v>
      </c>
      <c r="H161" s="338">
        <v>5091.0999999999995</v>
      </c>
      <c r="I161" s="338">
        <v>4989.6499999999987</v>
      </c>
      <c r="J161" s="338">
        <v>5331.6499999999987</v>
      </c>
      <c r="K161" s="338">
        <v>5433.0999999999995</v>
      </c>
      <c r="L161" s="338">
        <v>5502.6499999999987</v>
      </c>
      <c r="M161" s="340">
        <v>5363.55</v>
      </c>
      <c r="N161" s="340">
        <v>5192.55</v>
      </c>
      <c r="O161" s="340">
        <v>1851900</v>
      </c>
      <c r="P161" s="343">
        <v>-1.1212558065032836E-2</v>
      </c>
    </row>
    <row r="162" spans="1:16" ht="12.75" customHeight="1">
      <c r="A162" s="375">
        <v>152</v>
      </c>
      <c r="B162" s="376" t="s">
        <v>190</v>
      </c>
      <c r="C162" s="339" t="s">
        <v>204</v>
      </c>
      <c r="D162" s="367">
        <v>45197</v>
      </c>
      <c r="E162" s="342">
        <v>201.65</v>
      </c>
      <c r="F162" s="339">
        <v>202.45000000000002</v>
      </c>
      <c r="G162" s="338">
        <v>199.55000000000004</v>
      </c>
      <c r="H162" s="338">
        <v>197.45000000000002</v>
      </c>
      <c r="I162" s="338">
        <v>194.55000000000004</v>
      </c>
      <c r="J162" s="338">
        <v>204.55000000000004</v>
      </c>
      <c r="K162" s="338">
        <v>207.45000000000002</v>
      </c>
      <c r="L162" s="338">
        <v>209.55000000000004</v>
      </c>
      <c r="M162" s="340">
        <v>205.35</v>
      </c>
      <c r="N162" s="340">
        <v>200.35</v>
      </c>
      <c r="O162" s="340">
        <v>71240400</v>
      </c>
      <c r="P162" s="343">
        <v>-1.183461500049935E-2</v>
      </c>
    </row>
    <row r="163" spans="1:16" ht="12.75" customHeight="1">
      <c r="A163" s="375">
        <v>153</v>
      </c>
      <c r="B163" s="376" t="s">
        <v>205</v>
      </c>
      <c r="C163" s="339" t="s">
        <v>206</v>
      </c>
      <c r="D163" s="367">
        <v>45197</v>
      </c>
      <c r="E163" s="342">
        <v>1709.8</v>
      </c>
      <c r="F163" s="339">
        <v>1713.8166666666666</v>
      </c>
      <c r="G163" s="338">
        <v>1699.9333333333332</v>
      </c>
      <c r="H163" s="338">
        <v>1690.0666666666666</v>
      </c>
      <c r="I163" s="338">
        <v>1676.1833333333332</v>
      </c>
      <c r="J163" s="338">
        <v>1723.6833333333332</v>
      </c>
      <c r="K163" s="338">
        <v>1737.5666666666664</v>
      </c>
      <c r="L163" s="338">
        <v>1747.4333333333332</v>
      </c>
      <c r="M163" s="340">
        <v>1727.7</v>
      </c>
      <c r="N163" s="340">
        <v>1703.95</v>
      </c>
      <c r="O163" s="340">
        <v>5230357</v>
      </c>
      <c r="P163" s="343">
        <v>-6.4940085040587556E-3</v>
      </c>
    </row>
    <row r="164" spans="1:16" ht="12.75" customHeight="1">
      <c r="A164" s="375">
        <v>154</v>
      </c>
      <c r="B164" s="376" t="s">
        <v>49</v>
      </c>
      <c r="C164" s="339" t="s">
        <v>208</v>
      </c>
      <c r="D164" s="367">
        <v>45197</v>
      </c>
      <c r="E164" s="342">
        <v>867.75</v>
      </c>
      <c r="F164" s="339">
        <v>870.91666666666663</v>
      </c>
      <c r="G164" s="338">
        <v>862.08333333333326</v>
      </c>
      <c r="H164" s="338">
        <v>856.41666666666663</v>
      </c>
      <c r="I164" s="338">
        <v>847.58333333333326</v>
      </c>
      <c r="J164" s="338">
        <v>876.58333333333326</v>
      </c>
      <c r="K164" s="338">
        <v>885.41666666666652</v>
      </c>
      <c r="L164" s="338">
        <v>891.08333333333326</v>
      </c>
      <c r="M164" s="340">
        <v>879.75</v>
      </c>
      <c r="N164" s="340">
        <v>865.25</v>
      </c>
      <c r="O164" s="340">
        <v>3473950</v>
      </c>
      <c r="P164" s="343">
        <v>2.4567560792178492E-2</v>
      </c>
    </row>
    <row r="165" spans="1:16" ht="12.75" customHeight="1">
      <c r="A165" s="375">
        <v>155</v>
      </c>
      <c r="B165" s="376" t="s">
        <v>63</v>
      </c>
      <c r="C165" s="339" t="s">
        <v>209</v>
      </c>
      <c r="D165" s="367">
        <v>45197</v>
      </c>
      <c r="E165" s="342">
        <v>226.8</v>
      </c>
      <c r="F165" s="339">
        <v>229.46666666666667</v>
      </c>
      <c r="G165" s="338">
        <v>223.33333333333334</v>
      </c>
      <c r="H165" s="338">
        <v>219.86666666666667</v>
      </c>
      <c r="I165" s="338">
        <v>213.73333333333335</v>
      </c>
      <c r="J165" s="338">
        <v>232.93333333333334</v>
      </c>
      <c r="K165" s="338">
        <v>239.06666666666666</v>
      </c>
      <c r="L165" s="338">
        <v>242.53333333333333</v>
      </c>
      <c r="M165" s="340">
        <v>235.6</v>
      </c>
      <c r="N165" s="340">
        <v>226</v>
      </c>
      <c r="O165" s="340">
        <v>59450000</v>
      </c>
      <c r="P165" s="343">
        <v>0.10215053763440861</v>
      </c>
    </row>
    <row r="166" spans="1:16" ht="12.75" customHeight="1">
      <c r="A166" s="375">
        <v>156</v>
      </c>
      <c r="B166" s="376" t="s">
        <v>190</v>
      </c>
      <c r="C166" s="339" t="s">
        <v>210</v>
      </c>
      <c r="D166" s="367">
        <v>45197</v>
      </c>
      <c r="E166" s="342">
        <v>259.85000000000002</v>
      </c>
      <c r="F166" s="339">
        <v>258.84999999999997</v>
      </c>
      <c r="G166" s="338">
        <v>252.99999999999994</v>
      </c>
      <c r="H166" s="338">
        <v>246.14999999999998</v>
      </c>
      <c r="I166" s="338">
        <v>240.29999999999995</v>
      </c>
      <c r="J166" s="338">
        <v>265.69999999999993</v>
      </c>
      <c r="K166" s="338">
        <v>271.54999999999995</v>
      </c>
      <c r="L166" s="338">
        <v>278.39999999999992</v>
      </c>
      <c r="M166" s="340">
        <v>264.7</v>
      </c>
      <c r="N166" s="340">
        <v>252</v>
      </c>
      <c r="O166" s="340">
        <v>58304000</v>
      </c>
      <c r="P166" s="343">
        <v>-1.6994874561640141E-2</v>
      </c>
    </row>
    <row r="167" spans="1:16" ht="12.75" customHeight="1">
      <c r="A167" s="375">
        <v>157</v>
      </c>
      <c r="B167" s="376" t="s">
        <v>84</v>
      </c>
      <c r="C167" s="339" t="s">
        <v>211</v>
      </c>
      <c r="D167" s="367">
        <v>45197</v>
      </c>
      <c r="E167" s="342">
        <v>2371.4</v>
      </c>
      <c r="F167" s="339">
        <v>2376.7000000000003</v>
      </c>
      <c r="G167" s="338">
        <v>2359.2000000000007</v>
      </c>
      <c r="H167" s="338">
        <v>2347.0000000000005</v>
      </c>
      <c r="I167" s="338">
        <v>2329.5000000000009</v>
      </c>
      <c r="J167" s="338">
        <v>2388.9000000000005</v>
      </c>
      <c r="K167" s="338">
        <v>2406.3999999999996</v>
      </c>
      <c r="L167" s="338">
        <v>2418.6000000000004</v>
      </c>
      <c r="M167" s="340">
        <v>2394.1999999999998</v>
      </c>
      <c r="N167" s="340">
        <v>2364.5</v>
      </c>
      <c r="O167" s="340">
        <v>50977500</v>
      </c>
      <c r="P167" s="343">
        <v>1.2070796811562553E-2</v>
      </c>
    </row>
    <row r="168" spans="1:16" ht="12.75" customHeight="1">
      <c r="A168" s="375">
        <v>158</v>
      </c>
      <c r="B168" s="376" t="s">
        <v>132</v>
      </c>
      <c r="C168" s="339" t="s">
        <v>212</v>
      </c>
      <c r="D168" s="367">
        <v>45197</v>
      </c>
      <c r="E168" s="342">
        <v>94.65</v>
      </c>
      <c r="F168" s="339">
        <v>95.116666666666674</v>
      </c>
      <c r="G168" s="338">
        <v>93.883333333333354</v>
      </c>
      <c r="H168" s="338">
        <v>93.116666666666674</v>
      </c>
      <c r="I168" s="338">
        <v>91.883333333333354</v>
      </c>
      <c r="J168" s="338">
        <v>95.883333333333354</v>
      </c>
      <c r="K168" s="338">
        <v>97.116666666666674</v>
      </c>
      <c r="L168" s="338">
        <v>97.883333333333354</v>
      </c>
      <c r="M168" s="340">
        <v>96.35</v>
      </c>
      <c r="N168" s="340">
        <v>94.35</v>
      </c>
      <c r="O168" s="340">
        <v>141888000</v>
      </c>
      <c r="P168" s="343">
        <v>-1.91892938118675E-2</v>
      </c>
    </row>
    <row r="169" spans="1:16" ht="12.75" customHeight="1">
      <c r="A169" s="375">
        <v>159</v>
      </c>
      <c r="B169" s="376" t="s">
        <v>63</v>
      </c>
      <c r="C169" s="344" t="s">
        <v>213</v>
      </c>
      <c r="D169" s="367">
        <v>45197</v>
      </c>
      <c r="E169" s="342">
        <v>800.2</v>
      </c>
      <c r="F169" s="339">
        <v>802.18333333333339</v>
      </c>
      <c r="G169" s="338">
        <v>793.01666666666677</v>
      </c>
      <c r="H169" s="338">
        <v>785.83333333333337</v>
      </c>
      <c r="I169" s="338">
        <v>776.66666666666674</v>
      </c>
      <c r="J169" s="338">
        <v>809.36666666666679</v>
      </c>
      <c r="K169" s="338">
        <v>818.5333333333333</v>
      </c>
      <c r="L169" s="338">
        <v>825.71666666666681</v>
      </c>
      <c r="M169" s="340">
        <v>811.35</v>
      </c>
      <c r="N169" s="340">
        <v>795</v>
      </c>
      <c r="O169" s="340">
        <v>11245600</v>
      </c>
      <c r="P169" s="343">
        <v>1.7369906636751826E-2</v>
      </c>
    </row>
    <row r="170" spans="1:16" ht="12.75" customHeight="1">
      <c r="A170" s="375">
        <v>160</v>
      </c>
      <c r="B170" s="376" t="s">
        <v>68</v>
      </c>
      <c r="C170" s="339" t="s">
        <v>214</v>
      </c>
      <c r="D170" s="367">
        <v>45197</v>
      </c>
      <c r="E170" s="342">
        <v>1335.6</v>
      </c>
      <c r="F170" s="339">
        <v>1340.3166666666666</v>
      </c>
      <c r="G170" s="338">
        <v>1325.7333333333331</v>
      </c>
      <c r="H170" s="338">
        <v>1315.8666666666666</v>
      </c>
      <c r="I170" s="338">
        <v>1301.2833333333331</v>
      </c>
      <c r="J170" s="338">
        <v>1350.1833333333332</v>
      </c>
      <c r="K170" s="338">
        <v>1364.7666666666667</v>
      </c>
      <c r="L170" s="338">
        <v>1374.6333333333332</v>
      </c>
      <c r="M170" s="340">
        <v>1354.9</v>
      </c>
      <c r="N170" s="340">
        <v>1330.45</v>
      </c>
      <c r="O170" s="340">
        <v>8104500</v>
      </c>
      <c r="P170" s="343">
        <v>-4.9938456128011253E-2</v>
      </c>
    </row>
    <row r="171" spans="1:16" ht="12.75" customHeight="1">
      <c r="A171" s="375">
        <v>161</v>
      </c>
      <c r="B171" s="376" t="s">
        <v>63</v>
      </c>
      <c r="C171" s="339" t="s">
        <v>215</v>
      </c>
      <c r="D171" s="367">
        <v>45197</v>
      </c>
      <c r="E171" s="342">
        <v>589.04999999999995</v>
      </c>
      <c r="F171" s="339">
        <v>594.38333333333333</v>
      </c>
      <c r="G171" s="338">
        <v>580.66666666666663</v>
      </c>
      <c r="H171" s="338">
        <v>572.2833333333333</v>
      </c>
      <c r="I171" s="338">
        <v>558.56666666666661</v>
      </c>
      <c r="J171" s="338">
        <v>602.76666666666665</v>
      </c>
      <c r="K171" s="338">
        <v>616.48333333333335</v>
      </c>
      <c r="L171" s="338">
        <v>624.86666666666667</v>
      </c>
      <c r="M171" s="340">
        <v>608.1</v>
      </c>
      <c r="N171" s="340">
        <v>586</v>
      </c>
      <c r="O171" s="340">
        <v>83794500</v>
      </c>
      <c r="P171" s="343">
        <v>4.058937486029357E-2</v>
      </c>
    </row>
    <row r="172" spans="1:16" ht="12.75" customHeight="1">
      <c r="A172" s="375">
        <v>162</v>
      </c>
      <c r="B172" s="376" t="s">
        <v>49</v>
      </c>
      <c r="C172" s="339" t="s">
        <v>216</v>
      </c>
      <c r="D172" s="367">
        <v>45197</v>
      </c>
      <c r="E172" s="342">
        <v>26295.4</v>
      </c>
      <c r="F172" s="339">
        <v>26284.766666666666</v>
      </c>
      <c r="G172" s="338">
        <v>26019.633333333331</v>
      </c>
      <c r="H172" s="338">
        <v>25743.866666666665</v>
      </c>
      <c r="I172" s="338">
        <v>25478.73333333333</v>
      </c>
      <c r="J172" s="338">
        <v>26560.533333333333</v>
      </c>
      <c r="K172" s="338">
        <v>26825.666666666672</v>
      </c>
      <c r="L172" s="338">
        <v>27101.433333333334</v>
      </c>
      <c r="M172" s="340">
        <v>26549.9</v>
      </c>
      <c r="N172" s="340">
        <v>26009</v>
      </c>
      <c r="O172" s="340">
        <v>168700</v>
      </c>
      <c r="P172" s="343">
        <v>-2.6964671953857246E-2</v>
      </c>
    </row>
    <row r="173" spans="1:16" ht="12.75" customHeight="1">
      <c r="A173" s="375">
        <v>163</v>
      </c>
      <c r="B173" s="376" t="s">
        <v>41</v>
      </c>
      <c r="C173" s="339" t="s">
        <v>217</v>
      </c>
      <c r="D173" s="367">
        <v>45197</v>
      </c>
      <c r="E173" s="342">
        <v>3751.9</v>
      </c>
      <c r="F173" s="339">
        <v>3770.7000000000003</v>
      </c>
      <c r="G173" s="338">
        <v>3714.3000000000006</v>
      </c>
      <c r="H173" s="338">
        <v>3676.7000000000003</v>
      </c>
      <c r="I173" s="338">
        <v>3620.3000000000006</v>
      </c>
      <c r="J173" s="338">
        <v>3808.3000000000006</v>
      </c>
      <c r="K173" s="338">
        <v>3864.7000000000003</v>
      </c>
      <c r="L173" s="338">
        <v>3902.3000000000006</v>
      </c>
      <c r="M173" s="340">
        <v>3827.1</v>
      </c>
      <c r="N173" s="340">
        <v>3733.1</v>
      </c>
      <c r="O173" s="340">
        <v>1799050</v>
      </c>
      <c r="P173" s="343">
        <v>7.8570328146664609E-3</v>
      </c>
    </row>
    <row r="174" spans="1:16" ht="12.75" customHeight="1">
      <c r="A174" s="375">
        <v>164</v>
      </c>
      <c r="B174" s="376" t="s">
        <v>47</v>
      </c>
      <c r="C174" s="339" t="s">
        <v>218</v>
      </c>
      <c r="D174" s="367">
        <v>45197</v>
      </c>
      <c r="E174" s="342">
        <v>2322.75</v>
      </c>
      <c r="F174" s="339">
        <v>2325.6</v>
      </c>
      <c r="G174" s="338">
        <v>2308.1499999999996</v>
      </c>
      <c r="H174" s="338">
        <v>2293.5499999999997</v>
      </c>
      <c r="I174" s="338">
        <v>2276.0999999999995</v>
      </c>
      <c r="J174" s="338">
        <v>2340.1999999999998</v>
      </c>
      <c r="K174" s="338">
        <v>2357.6499999999996</v>
      </c>
      <c r="L174" s="338">
        <v>2372.25</v>
      </c>
      <c r="M174" s="340">
        <v>2343.0500000000002</v>
      </c>
      <c r="N174" s="340">
        <v>2311</v>
      </c>
      <c r="O174" s="340">
        <v>3808500</v>
      </c>
      <c r="P174" s="343">
        <v>5.3454761433379527E-3</v>
      </c>
    </row>
    <row r="175" spans="1:16" ht="12.75" customHeight="1">
      <c r="A175" s="375">
        <v>165</v>
      </c>
      <c r="B175" s="376" t="s">
        <v>68</v>
      </c>
      <c r="C175" s="339" t="s">
        <v>219</v>
      </c>
      <c r="D175" s="367">
        <v>45197</v>
      </c>
      <c r="E175" s="342">
        <v>1903.75</v>
      </c>
      <c r="F175" s="339">
        <v>1908.55</v>
      </c>
      <c r="G175" s="338">
        <v>1888.25</v>
      </c>
      <c r="H175" s="338">
        <v>1872.75</v>
      </c>
      <c r="I175" s="338">
        <v>1852.45</v>
      </c>
      <c r="J175" s="338">
        <v>1924.05</v>
      </c>
      <c r="K175" s="338">
        <v>1944.3499999999997</v>
      </c>
      <c r="L175" s="338">
        <v>1959.85</v>
      </c>
      <c r="M175" s="340">
        <v>1928.85</v>
      </c>
      <c r="N175" s="340">
        <v>1893.05</v>
      </c>
      <c r="O175" s="340">
        <v>7665600</v>
      </c>
      <c r="P175" s="343">
        <v>9.0033170115305632E-3</v>
      </c>
    </row>
    <row r="176" spans="1:16" ht="12.75" customHeight="1">
      <c r="A176" s="375">
        <v>166</v>
      </c>
      <c r="B176" s="376" t="s">
        <v>43</v>
      </c>
      <c r="C176" s="339" t="s">
        <v>220</v>
      </c>
      <c r="D176" s="367">
        <v>45197</v>
      </c>
      <c r="E176" s="342">
        <v>1146.05</v>
      </c>
      <c r="F176" s="339">
        <v>1148.2166666666667</v>
      </c>
      <c r="G176" s="338">
        <v>1139.4333333333334</v>
      </c>
      <c r="H176" s="338">
        <v>1132.8166666666666</v>
      </c>
      <c r="I176" s="338">
        <v>1124.0333333333333</v>
      </c>
      <c r="J176" s="338">
        <v>1154.8333333333335</v>
      </c>
      <c r="K176" s="338">
        <v>1163.6166666666668</v>
      </c>
      <c r="L176" s="338">
        <v>1170.2333333333336</v>
      </c>
      <c r="M176" s="340">
        <v>1157</v>
      </c>
      <c r="N176" s="340">
        <v>1141.5999999999999</v>
      </c>
      <c r="O176" s="340">
        <v>23818900</v>
      </c>
      <c r="P176" s="343">
        <v>-2.111561807773079E-2</v>
      </c>
    </row>
    <row r="177" spans="1:16" ht="12.75" customHeight="1">
      <c r="A177" s="375">
        <v>167</v>
      </c>
      <c r="B177" s="376" t="s">
        <v>205</v>
      </c>
      <c r="C177" s="339" t="s">
        <v>221</v>
      </c>
      <c r="D177" s="367">
        <v>45197</v>
      </c>
      <c r="E177" s="342">
        <v>587.85</v>
      </c>
      <c r="F177" s="339">
        <v>591.23333333333346</v>
      </c>
      <c r="G177" s="338">
        <v>582.51666666666688</v>
      </c>
      <c r="H177" s="338">
        <v>577.18333333333339</v>
      </c>
      <c r="I177" s="338">
        <v>568.46666666666681</v>
      </c>
      <c r="J177" s="338">
        <v>596.56666666666695</v>
      </c>
      <c r="K177" s="338">
        <v>605.28333333333342</v>
      </c>
      <c r="L177" s="338">
        <v>610.61666666666702</v>
      </c>
      <c r="M177" s="340">
        <v>599.95000000000005</v>
      </c>
      <c r="N177" s="340">
        <v>585.9</v>
      </c>
      <c r="O177" s="340">
        <v>8422500</v>
      </c>
      <c r="P177" s="343">
        <v>-4.9618996987418037E-3</v>
      </c>
    </row>
    <row r="178" spans="1:16" ht="12.75" customHeight="1">
      <c r="A178" s="375">
        <v>168</v>
      </c>
      <c r="B178" s="376" t="s">
        <v>43</v>
      </c>
      <c r="C178" s="336" t="s">
        <v>222</v>
      </c>
      <c r="D178" s="367">
        <v>45197</v>
      </c>
      <c r="E178" s="342">
        <v>779.05</v>
      </c>
      <c r="F178" s="339">
        <v>788.04999999999984</v>
      </c>
      <c r="G178" s="338">
        <v>768.1999999999997</v>
      </c>
      <c r="H178" s="338">
        <v>757.34999999999991</v>
      </c>
      <c r="I178" s="338">
        <v>737.49999999999977</v>
      </c>
      <c r="J178" s="338">
        <v>798.89999999999964</v>
      </c>
      <c r="K178" s="338">
        <v>818.74999999999977</v>
      </c>
      <c r="L178" s="338">
        <v>829.59999999999957</v>
      </c>
      <c r="M178" s="340">
        <v>807.9</v>
      </c>
      <c r="N178" s="340">
        <v>777.2</v>
      </c>
      <c r="O178" s="340">
        <v>4403000</v>
      </c>
      <c r="P178" s="343">
        <v>5.2090800477897249E-2</v>
      </c>
    </row>
    <row r="179" spans="1:16" ht="12.75" customHeight="1">
      <c r="A179" s="375">
        <v>169</v>
      </c>
      <c r="B179" s="376" t="s">
        <v>39</v>
      </c>
      <c r="C179" s="339" t="s">
        <v>223</v>
      </c>
      <c r="D179" s="367">
        <v>45197</v>
      </c>
      <c r="E179" s="342">
        <v>1035.55</v>
      </c>
      <c r="F179" s="339">
        <v>1039.5666666666666</v>
      </c>
      <c r="G179" s="338">
        <v>1026.3333333333333</v>
      </c>
      <c r="H179" s="338">
        <v>1017.1166666666666</v>
      </c>
      <c r="I179" s="338">
        <v>1003.8833333333332</v>
      </c>
      <c r="J179" s="338">
        <v>1048.7833333333333</v>
      </c>
      <c r="K179" s="338">
        <v>1062.0166666666669</v>
      </c>
      <c r="L179" s="338">
        <v>1071.2333333333333</v>
      </c>
      <c r="M179" s="340">
        <v>1052.8</v>
      </c>
      <c r="N179" s="340">
        <v>1030.3499999999999</v>
      </c>
      <c r="O179" s="340">
        <v>9168500</v>
      </c>
      <c r="P179" s="343">
        <v>2.0633074144370295E-2</v>
      </c>
    </row>
    <row r="180" spans="1:16" ht="12.75" customHeight="1">
      <c r="A180" s="375">
        <v>170</v>
      </c>
      <c r="B180" s="376" t="s">
        <v>79</v>
      </c>
      <c r="C180" s="345" t="s">
        <v>224</v>
      </c>
      <c r="D180" s="367">
        <v>45197</v>
      </c>
      <c r="E180" s="342">
        <v>1878.25</v>
      </c>
      <c r="F180" s="339">
        <v>1886.8500000000001</v>
      </c>
      <c r="G180" s="338">
        <v>1864.0500000000002</v>
      </c>
      <c r="H180" s="338">
        <v>1849.8500000000001</v>
      </c>
      <c r="I180" s="338">
        <v>1827.0500000000002</v>
      </c>
      <c r="J180" s="338">
        <v>1901.0500000000002</v>
      </c>
      <c r="K180" s="338">
        <v>1923.85</v>
      </c>
      <c r="L180" s="338">
        <v>1938.0500000000002</v>
      </c>
      <c r="M180" s="340">
        <v>1909.65</v>
      </c>
      <c r="N180" s="340">
        <v>1872.65</v>
      </c>
      <c r="O180" s="340">
        <v>5978500</v>
      </c>
      <c r="P180" s="343">
        <v>-1.7824872679480862E-2</v>
      </c>
    </row>
    <row r="181" spans="1:16" ht="12.75" customHeight="1">
      <c r="A181" s="375">
        <v>171</v>
      </c>
      <c r="B181" s="376" t="s">
        <v>59</v>
      </c>
      <c r="C181" s="339" t="s">
        <v>225</v>
      </c>
      <c r="D181" s="367">
        <v>45197</v>
      </c>
      <c r="E181" s="342">
        <v>871.25</v>
      </c>
      <c r="F181" s="339">
        <v>869.66666666666663</v>
      </c>
      <c r="G181" s="338">
        <v>864.43333333333328</v>
      </c>
      <c r="H181" s="338">
        <v>857.61666666666667</v>
      </c>
      <c r="I181" s="338">
        <v>852.38333333333333</v>
      </c>
      <c r="J181" s="338">
        <v>876.48333333333323</v>
      </c>
      <c r="K181" s="338">
        <v>881.71666666666658</v>
      </c>
      <c r="L181" s="338">
        <v>888.53333333333319</v>
      </c>
      <c r="M181" s="340">
        <v>874.9</v>
      </c>
      <c r="N181" s="340">
        <v>862.85</v>
      </c>
      <c r="O181" s="340">
        <v>10494000</v>
      </c>
      <c r="P181" s="343">
        <v>-2.4349426826207013E-2</v>
      </c>
    </row>
    <row r="182" spans="1:16" ht="12.75" customHeight="1">
      <c r="A182" s="375">
        <v>172</v>
      </c>
      <c r="B182" s="376" t="s">
        <v>56</v>
      </c>
      <c r="C182" s="339" t="s">
        <v>226</v>
      </c>
      <c r="D182" s="367">
        <v>45197</v>
      </c>
      <c r="E182" s="342">
        <v>627.75</v>
      </c>
      <c r="F182" s="339">
        <v>631.58333333333337</v>
      </c>
      <c r="G182" s="338">
        <v>620.76666666666677</v>
      </c>
      <c r="H182" s="338">
        <v>613.78333333333342</v>
      </c>
      <c r="I182" s="338">
        <v>602.96666666666681</v>
      </c>
      <c r="J182" s="338">
        <v>638.56666666666672</v>
      </c>
      <c r="K182" s="338">
        <v>649.38333333333333</v>
      </c>
      <c r="L182" s="338">
        <v>656.36666666666667</v>
      </c>
      <c r="M182" s="340">
        <v>642.4</v>
      </c>
      <c r="N182" s="340">
        <v>624.6</v>
      </c>
      <c r="O182" s="340">
        <v>68129250</v>
      </c>
      <c r="P182" s="343">
        <v>-8.0707068611381976E-3</v>
      </c>
    </row>
    <row r="183" spans="1:16" ht="12.75" customHeight="1">
      <c r="A183" s="375">
        <v>173</v>
      </c>
      <c r="B183" s="376" t="s">
        <v>190</v>
      </c>
      <c r="C183" s="339" t="s">
        <v>227</v>
      </c>
      <c r="D183" s="367">
        <v>45197</v>
      </c>
      <c r="E183" s="342">
        <v>257.05</v>
      </c>
      <c r="F183" s="339">
        <v>258.43333333333334</v>
      </c>
      <c r="G183" s="338">
        <v>255.01666666666665</v>
      </c>
      <c r="H183" s="338">
        <v>252.98333333333329</v>
      </c>
      <c r="I183" s="338">
        <v>249.56666666666661</v>
      </c>
      <c r="J183" s="338">
        <v>260.4666666666667</v>
      </c>
      <c r="K183" s="338">
        <v>263.88333333333333</v>
      </c>
      <c r="L183" s="338">
        <v>265.91666666666674</v>
      </c>
      <c r="M183" s="340">
        <v>261.85000000000002</v>
      </c>
      <c r="N183" s="340">
        <v>256.39999999999998</v>
      </c>
      <c r="O183" s="340">
        <v>89640000</v>
      </c>
      <c r="P183" s="343">
        <v>-9.2879256965944269E-3</v>
      </c>
    </row>
    <row r="184" spans="1:16" ht="12.75" customHeight="1">
      <c r="A184" s="375">
        <v>174</v>
      </c>
      <c r="B184" s="376" t="s">
        <v>132</v>
      </c>
      <c r="C184" s="339" t="s">
        <v>228</v>
      </c>
      <c r="D184" s="367">
        <v>45197</v>
      </c>
      <c r="E184" s="342">
        <v>127.85</v>
      </c>
      <c r="F184" s="339">
        <v>128.16666666666666</v>
      </c>
      <c r="G184" s="338">
        <v>126.98333333333332</v>
      </c>
      <c r="H184" s="338">
        <v>126.11666666666666</v>
      </c>
      <c r="I184" s="338">
        <v>124.93333333333332</v>
      </c>
      <c r="J184" s="338">
        <v>129.0333333333333</v>
      </c>
      <c r="K184" s="338">
        <v>130.21666666666664</v>
      </c>
      <c r="L184" s="338">
        <v>131.08333333333331</v>
      </c>
      <c r="M184" s="340">
        <v>129.35</v>
      </c>
      <c r="N184" s="340">
        <v>127.3</v>
      </c>
      <c r="O184" s="340">
        <v>234839000</v>
      </c>
      <c r="P184" s="343">
        <v>7.5986407400415326E-3</v>
      </c>
    </row>
    <row r="185" spans="1:16" ht="12.75" customHeight="1">
      <c r="A185" s="375">
        <v>175</v>
      </c>
      <c r="B185" s="376" t="s">
        <v>87</v>
      </c>
      <c r="C185" s="339" t="s">
        <v>229</v>
      </c>
      <c r="D185" s="367">
        <v>45197</v>
      </c>
      <c r="E185" s="342">
        <v>3587.2</v>
      </c>
      <c r="F185" s="339">
        <v>3575.2833333333328</v>
      </c>
      <c r="G185" s="338">
        <v>3542.9666666666658</v>
      </c>
      <c r="H185" s="338">
        <v>3498.7333333333331</v>
      </c>
      <c r="I185" s="338">
        <v>3466.4166666666661</v>
      </c>
      <c r="J185" s="338">
        <v>3619.5166666666655</v>
      </c>
      <c r="K185" s="338">
        <v>3651.833333333333</v>
      </c>
      <c r="L185" s="338">
        <v>3696.0666666666652</v>
      </c>
      <c r="M185" s="340">
        <v>3607.6</v>
      </c>
      <c r="N185" s="340">
        <v>3531.05</v>
      </c>
      <c r="O185" s="340">
        <v>9842350</v>
      </c>
      <c r="P185" s="343">
        <v>-2.7156991628035702E-2</v>
      </c>
    </row>
    <row r="186" spans="1:16" ht="12.75" customHeight="1">
      <c r="A186" s="375">
        <v>176</v>
      </c>
      <c r="B186" s="376" t="s">
        <v>87</v>
      </c>
      <c r="C186" s="339" t="s">
        <v>230</v>
      </c>
      <c r="D186" s="367">
        <v>45197</v>
      </c>
      <c r="E186" s="342">
        <v>1294.5</v>
      </c>
      <c r="F186" s="339">
        <v>1287.7333333333333</v>
      </c>
      <c r="G186" s="338">
        <v>1275.9166666666667</v>
      </c>
      <c r="H186" s="338">
        <v>1257.3333333333335</v>
      </c>
      <c r="I186" s="338">
        <v>1245.5166666666669</v>
      </c>
      <c r="J186" s="338">
        <v>1306.3166666666666</v>
      </c>
      <c r="K186" s="338">
        <v>1318.1333333333332</v>
      </c>
      <c r="L186" s="338">
        <v>1336.7166666666665</v>
      </c>
      <c r="M186" s="340">
        <v>1299.55</v>
      </c>
      <c r="N186" s="340">
        <v>1269.1500000000001</v>
      </c>
      <c r="O186" s="340">
        <v>11676000</v>
      </c>
      <c r="P186" s="343">
        <v>-3.140709770544025E-2</v>
      </c>
    </row>
    <row r="187" spans="1:16" ht="12.75" customHeight="1">
      <c r="A187" s="375">
        <v>177</v>
      </c>
      <c r="B187" s="376" t="s">
        <v>59</v>
      </c>
      <c r="C187" s="339" t="s">
        <v>231</v>
      </c>
      <c r="D187" s="367">
        <v>45197</v>
      </c>
      <c r="E187" s="342">
        <v>3298</v>
      </c>
      <c r="F187" s="339">
        <v>3296.75</v>
      </c>
      <c r="G187" s="338">
        <v>3279.4</v>
      </c>
      <c r="H187" s="338">
        <v>3260.8</v>
      </c>
      <c r="I187" s="338">
        <v>3243.4500000000003</v>
      </c>
      <c r="J187" s="338">
        <v>3315.35</v>
      </c>
      <c r="K187" s="338">
        <v>3332.7000000000003</v>
      </c>
      <c r="L187" s="338">
        <v>3351.2999999999997</v>
      </c>
      <c r="M187" s="340">
        <v>3314.1</v>
      </c>
      <c r="N187" s="340">
        <v>3278.15</v>
      </c>
      <c r="O187" s="340">
        <v>5787000</v>
      </c>
      <c r="P187" s="343">
        <v>2.7430093209054592E-2</v>
      </c>
    </row>
    <row r="188" spans="1:16" ht="12.75" customHeight="1">
      <c r="A188" s="375">
        <v>178</v>
      </c>
      <c r="B188" s="376" t="s">
        <v>43</v>
      </c>
      <c r="C188" s="339" t="s">
        <v>232</v>
      </c>
      <c r="D188" s="367">
        <v>45197</v>
      </c>
      <c r="E188" s="342">
        <v>1875.85</v>
      </c>
      <c r="F188" s="339">
        <v>1876.25</v>
      </c>
      <c r="G188" s="338">
        <v>1864.4</v>
      </c>
      <c r="H188" s="338">
        <v>1852.95</v>
      </c>
      <c r="I188" s="338">
        <v>1841.1000000000001</v>
      </c>
      <c r="J188" s="338">
        <v>1887.7</v>
      </c>
      <c r="K188" s="338">
        <v>1899.55</v>
      </c>
      <c r="L188" s="338">
        <v>1911</v>
      </c>
      <c r="M188" s="340">
        <v>1888.1</v>
      </c>
      <c r="N188" s="340">
        <v>1864.8</v>
      </c>
      <c r="O188" s="340">
        <v>2359000</v>
      </c>
      <c r="P188" s="343">
        <v>-1.4619883040935672E-2</v>
      </c>
    </row>
    <row r="189" spans="1:16" ht="12.75" customHeight="1">
      <c r="A189" s="375">
        <v>179</v>
      </c>
      <c r="B189" s="376" t="s">
        <v>45</v>
      </c>
      <c r="C189" s="339" t="s">
        <v>233</v>
      </c>
      <c r="D189" s="367">
        <v>45197</v>
      </c>
      <c r="E189" s="342">
        <v>2054.1999999999998</v>
      </c>
      <c r="F189" s="339">
        <v>2060.4166666666665</v>
      </c>
      <c r="G189" s="338">
        <v>2032.4333333333329</v>
      </c>
      <c r="H189" s="338">
        <v>2010.6666666666665</v>
      </c>
      <c r="I189" s="338">
        <v>1982.6833333333329</v>
      </c>
      <c r="J189" s="338">
        <v>2082.1833333333329</v>
      </c>
      <c r="K189" s="338">
        <v>2110.1666666666665</v>
      </c>
      <c r="L189" s="338">
        <v>2131.9333333333329</v>
      </c>
      <c r="M189" s="340">
        <v>2088.4</v>
      </c>
      <c r="N189" s="340">
        <v>2038.65</v>
      </c>
      <c r="O189" s="340">
        <v>3519600</v>
      </c>
      <c r="P189" s="343">
        <v>-1.2485811577752554E-3</v>
      </c>
    </row>
    <row r="190" spans="1:16" ht="12.75" customHeight="1">
      <c r="A190" s="375">
        <v>180</v>
      </c>
      <c r="B190" s="376" t="s">
        <v>56</v>
      </c>
      <c r="C190" s="339" t="s">
        <v>234</v>
      </c>
      <c r="D190" s="367">
        <v>45197</v>
      </c>
      <c r="E190" s="342">
        <v>1497.3</v>
      </c>
      <c r="F190" s="339">
        <v>1500.4833333333333</v>
      </c>
      <c r="G190" s="338">
        <v>1487.8666666666668</v>
      </c>
      <c r="H190" s="338">
        <v>1478.4333333333334</v>
      </c>
      <c r="I190" s="338">
        <v>1465.8166666666668</v>
      </c>
      <c r="J190" s="338">
        <v>1509.9166666666667</v>
      </c>
      <c r="K190" s="338">
        <v>1522.5333333333331</v>
      </c>
      <c r="L190" s="338">
        <v>1531.9666666666667</v>
      </c>
      <c r="M190" s="340">
        <v>1513.1</v>
      </c>
      <c r="N190" s="340">
        <v>1491.05</v>
      </c>
      <c r="O190" s="340">
        <v>7296800</v>
      </c>
      <c r="P190" s="343">
        <v>-1.2036773765519856E-2</v>
      </c>
    </row>
    <row r="191" spans="1:16" ht="12.75" customHeight="1">
      <c r="A191" s="375">
        <v>181</v>
      </c>
      <c r="B191" s="376" t="s">
        <v>59</v>
      </c>
      <c r="C191" s="339" t="s">
        <v>235</v>
      </c>
      <c r="D191" s="367">
        <v>45197</v>
      </c>
      <c r="E191" s="342">
        <v>1574.3</v>
      </c>
      <c r="F191" s="339">
        <v>1581.1666666666667</v>
      </c>
      <c r="G191" s="338">
        <v>1562.3833333333334</v>
      </c>
      <c r="H191" s="338">
        <v>1550.4666666666667</v>
      </c>
      <c r="I191" s="338">
        <v>1531.6833333333334</v>
      </c>
      <c r="J191" s="338">
        <v>1593.0833333333335</v>
      </c>
      <c r="K191" s="338">
        <v>1611.8666666666668</v>
      </c>
      <c r="L191" s="338">
        <v>1623.7833333333335</v>
      </c>
      <c r="M191" s="340">
        <v>1599.95</v>
      </c>
      <c r="N191" s="340">
        <v>1569.25</v>
      </c>
      <c r="O191" s="340">
        <v>2355200</v>
      </c>
      <c r="P191" s="343">
        <v>2.8112449799196786E-2</v>
      </c>
    </row>
    <row r="192" spans="1:16" ht="12.75" customHeight="1">
      <c r="A192" s="375">
        <v>182</v>
      </c>
      <c r="B192" s="376" t="s">
        <v>49</v>
      </c>
      <c r="C192" s="339" t="s">
        <v>236</v>
      </c>
      <c r="D192" s="367">
        <v>45197</v>
      </c>
      <c r="E192" s="342">
        <v>8337.7999999999993</v>
      </c>
      <c r="F192" s="339">
        <v>8369.9</v>
      </c>
      <c r="G192" s="338">
        <v>8279</v>
      </c>
      <c r="H192" s="338">
        <v>8220.2000000000007</v>
      </c>
      <c r="I192" s="338">
        <v>8129.3000000000011</v>
      </c>
      <c r="J192" s="338">
        <v>8428.6999999999989</v>
      </c>
      <c r="K192" s="338">
        <v>8519.5999999999967</v>
      </c>
      <c r="L192" s="338">
        <v>8578.3999999999978</v>
      </c>
      <c r="M192" s="340">
        <v>8460.7999999999993</v>
      </c>
      <c r="N192" s="340">
        <v>8311.1</v>
      </c>
      <c r="O192" s="340">
        <v>1362200</v>
      </c>
      <c r="P192" s="343">
        <v>-1.8870642466148085E-2</v>
      </c>
    </row>
    <row r="193" spans="1:16" ht="12.75" customHeight="1">
      <c r="A193" s="375">
        <v>183</v>
      </c>
      <c r="B193" s="376" t="s">
        <v>39</v>
      </c>
      <c r="C193" s="339" t="s">
        <v>237</v>
      </c>
      <c r="D193" s="367">
        <v>45197</v>
      </c>
      <c r="E193" s="342">
        <v>625.20000000000005</v>
      </c>
      <c r="F193" s="339">
        <v>627.71666666666658</v>
      </c>
      <c r="G193" s="338">
        <v>620.03333333333319</v>
      </c>
      <c r="H193" s="338">
        <v>614.86666666666656</v>
      </c>
      <c r="I193" s="338">
        <v>607.18333333333317</v>
      </c>
      <c r="J193" s="338">
        <v>632.88333333333321</v>
      </c>
      <c r="K193" s="338">
        <v>640.56666666666661</v>
      </c>
      <c r="L193" s="338">
        <v>645.73333333333323</v>
      </c>
      <c r="M193" s="340">
        <v>635.4</v>
      </c>
      <c r="N193" s="340">
        <v>622.54999999999995</v>
      </c>
      <c r="O193" s="340">
        <v>35474400</v>
      </c>
      <c r="P193" s="343">
        <v>4.5278851463279954E-3</v>
      </c>
    </row>
    <row r="194" spans="1:16" ht="12.75" customHeight="1">
      <c r="A194" s="375">
        <v>184</v>
      </c>
      <c r="B194" s="376" t="s">
        <v>132</v>
      </c>
      <c r="C194" s="339" t="s">
        <v>238</v>
      </c>
      <c r="D194" s="367">
        <v>45197</v>
      </c>
      <c r="E194" s="342">
        <v>226.65</v>
      </c>
      <c r="F194" s="339">
        <v>227.7833333333333</v>
      </c>
      <c r="G194" s="338">
        <v>223.31666666666661</v>
      </c>
      <c r="H194" s="338">
        <v>219.98333333333329</v>
      </c>
      <c r="I194" s="338">
        <v>215.51666666666659</v>
      </c>
      <c r="J194" s="338">
        <v>231.11666666666662</v>
      </c>
      <c r="K194" s="338">
        <v>235.58333333333331</v>
      </c>
      <c r="L194" s="338">
        <v>238.91666666666663</v>
      </c>
      <c r="M194" s="340">
        <v>232.25</v>
      </c>
      <c r="N194" s="340">
        <v>224.45</v>
      </c>
      <c r="O194" s="340">
        <v>72880000</v>
      </c>
      <c r="P194" s="343">
        <v>3.8176638176638175E-2</v>
      </c>
    </row>
    <row r="195" spans="1:16" ht="12.75" customHeight="1">
      <c r="A195" s="375">
        <v>185</v>
      </c>
      <c r="B195" s="376" t="s">
        <v>41</v>
      </c>
      <c r="C195" s="339" t="s">
        <v>239</v>
      </c>
      <c r="D195" s="367">
        <v>45197</v>
      </c>
      <c r="E195" s="342">
        <v>871.35</v>
      </c>
      <c r="F195" s="339">
        <v>873.26666666666677</v>
      </c>
      <c r="G195" s="338">
        <v>864.68333333333351</v>
      </c>
      <c r="H195" s="338">
        <v>858.01666666666677</v>
      </c>
      <c r="I195" s="338">
        <v>849.43333333333351</v>
      </c>
      <c r="J195" s="338">
        <v>879.93333333333351</v>
      </c>
      <c r="K195" s="338">
        <v>888.51666666666677</v>
      </c>
      <c r="L195" s="338">
        <v>895.18333333333351</v>
      </c>
      <c r="M195" s="340">
        <v>881.85</v>
      </c>
      <c r="N195" s="340">
        <v>866.6</v>
      </c>
      <c r="O195" s="340">
        <v>8022600</v>
      </c>
      <c r="P195" s="343">
        <v>-5.947513196044904E-3</v>
      </c>
    </row>
    <row r="196" spans="1:16" ht="12.75" customHeight="1">
      <c r="A196" s="375">
        <v>186</v>
      </c>
      <c r="B196" s="376" t="s">
        <v>87</v>
      </c>
      <c r="C196" s="339" t="s">
        <v>240</v>
      </c>
      <c r="D196" s="367">
        <v>45197</v>
      </c>
      <c r="E196" s="342">
        <v>429.35</v>
      </c>
      <c r="F196" s="339">
        <v>428.3</v>
      </c>
      <c r="G196" s="338">
        <v>424.8</v>
      </c>
      <c r="H196" s="338">
        <v>420.25</v>
      </c>
      <c r="I196" s="338">
        <v>416.75</v>
      </c>
      <c r="J196" s="338">
        <v>432.85</v>
      </c>
      <c r="K196" s="338">
        <v>436.35</v>
      </c>
      <c r="L196" s="338">
        <v>440.90000000000003</v>
      </c>
      <c r="M196" s="340">
        <v>431.8</v>
      </c>
      <c r="N196" s="340">
        <v>423.75</v>
      </c>
      <c r="O196" s="340">
        <v>40554000</v>
      </c>
      <c r="P196" s="343">
        <v>3.9686202122750348E-2</v>
      </c>
    </row>
    <row r="197" spans="1:16" ht="12.75" customHeight="1">
      <c r="A197" s="375">
        <v>187</v>
      </c>
      <c r="B197" s="376" t="s">
        <v>205</v>
      </c>
      <c r="C197" s="339" t="s">
        <v>241</v>
      </c>
      <c r="D197" s="367">
        <v>45197</v>
      </c>
      <c r="E197" s="342">
        <v>267.3</v>
      </c>
      <c r="F197" s="339">
        <v>265.73333333333329</v>
      </c>
      <c r="G197" s="338">
        <v>262.96666666666658</v>
      </c>
      <c r="H197" s="338">
        <v>258.63333333333327</v>
      </c>
      <c r="I197" s="338">
        <v>255.86666666666656</v>
      </c>
      <c r="J197" s="338">
        <v>270.06666666666661</v>
      </c>
      <c r="K197" s="338">
        <v>272.83333333333337</v>
      </c>
      <c r="L197" s="338">
        <v>277.16666666666663</v>
      </c>
      <c r="M197" s="340">
        <v>268.5</v>
      </c>
      <c r="N197" s="340">
        <v>261.39999999999998</v>
      </c>
      <c r="O197" s="340">
        <v>92784000</v>
      </c>
      <c r="P197" s="343">
        <v>-1.41841711025404E-2</v>
      </c>
    </row>
    <row r="198" spans="1:16" ht="12.75" customHeight="1">
      <c r="A198" s="375">
        <v>188</v>
      </c>
      <c r="B198" s="376" t="s">
        <v>43</v>
      </c>
      <c r="C198" s="339" t="s">
        <v>242</v>
      </c>
      <c r="D198" s="367">
        <v>45197</v>
      </c>
      <c r="E198" s="342">
        <v>616.1</v>
      </c>
      <c r="F198" s="339">
        <v>622.01666666666677</v>
      </c>
      <c r="G198" s="338">
        <v>608.18333333333351</v>
      </c>
      <c r="H198" s="338">
        <v>600.26666666666677</v>
      </c>
      <c r="I198" s="338">
        <v>586.43333333333351</v>
      </c>
      <c r="J198" s="338">
        <v>629.93333333333351</v>
      </c>
      <c r="K198" s="338">
        <v>643.76666666666677</v>
      </c>
      <c r="L198" s="338">
        <v>651.68333333333351</v>
      </c>
      <c r="M198" s="340">
        <v>635.85</v>
      </c>
      <c r="N198" s="340">
        <v>614.1</v>
      </c>
      <c r="O198" s="340">
        <v>7846200</v>
      </c>
      <c r="P198" s="343">
        <v>2.3720056364490372E-2</v>
      </c>
    </row>
    <row r="199" spans="1:16" ht="12.75" customHeight="1">
      <c r="A199" s="377">
        <v>189</v>
      </c>
      <c r="B199" s="378"/>
      <c r="C199" s="369"/>
      <c r="D199" s="370"/>
      <c r="E199" s="371"/>
      <c r="F199" s="371"/>
      <c r="G199" s="372"/>
      <c r="H199" s="372"/>
      <c r="I199" s="372"/>
      <c r="J199" s="372"/>
      <c r="K199" s="372"/>
      <c r="L199" s="372"/>
      <c r="M199" s="369"/>
      <c r="N199" s="369"/>
      <c r="O199" s="373"/>
      <c r="P199" s="374"/>
    </row>
    <row r="200" spans="1:16" ht="12.75" customHeight="1">
      <c r="A200" s="33">
        <v>190</v>
      </c>
      <c r="B200" s="378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4" t="s">
        <v>16</v>
      </c>
      <c r="B8" s="386"/>
      <c r="C8" s="389" t="s">
        <v>20</v>
      </c>
      <c r="D8" s="389" t="s">
        <v>21</v>
      </c>
      <c r="E8" s="381" t="s">
        <v>22</v>
      </c>
      <c r="F8" s="382"/>
      <c r="G8" s="383"/>
      <c r="H8" s="381" t="s">
        <v>23</v>
      </c>
      <c r="I8" s="382"/>
      <c r="J8" s="383"/>
      <c r="K8" s="26"/>
      <c r="L8" s="48"/>
      <c r="M8" s="48"/>
      <c r="N8" s="1"/>
      <c r="O8" s="1"/>
    </row>
    <row r="9" spans="1:15" ht="36" customHeight="1">
      <c r="A9" s="385"/>
      <c r="B9" s="388"/>
      <c r="C9" s="388"/>
      <c r="D9" s="38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19742.349999999999</v>
      </c>
      <c r="D10" s="34">
        <v>19767.016666666666</v>
      </c>
      <c r="E10" s="34">
        <v>19685.283333333333</v>
      </c>
      <c r="F10" s="34">
        <v>19628.216666666667</v>
      </c>
      <c r="G10" s="34">
        <v>19546.483333333334</v>
      </c>
      <c r="H10" s="34">
        <v>19824.083333333332</v>
      </c>
      <c r="I10" s="34">
        <v>19905.816666666662</v>
      </c>
      <c r="J10" s="34">
        <v>19962.883333333331</v>
      </c>
      <c r="K10" s="34">
        <v>19848.75</v>
      </c>
      <c r="L10" s="34">
        <v>19709.95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44623.85</v>
      </c>
      <c r="D11" s="34">
        <v>44831.033333333326</v>
      </c>
      <c r="E11" s="34">
        <v>44385.266666666648</v>
      </c>
      <c r="F11" s="34">
        <v>44146.68333333332</v>
      </c>
      <c r="G11" s="34">
        <v>43700.916666666642</v>
      </c>
      <c r="H11" s="34">
        <v>45069.616666666654</v>
      </c>
      <c r="I11" s="34">
        <v>45515.383333333331</v>
      </c>
      <c r="J11" s="34">
        <v>45753.96666666666</v>
      </c>
      <c r="K11" s="34">
        <v>45276.800000000003</v>
      </c>
      <c r="L11" s="34">
        <v>44592.45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3815.6</v>
      </c>
      <c r="D12" s="36">
        <v>3833.2166666666667</v>
      </c>
      <c r="E12" s="36">
        <v>3789.4833333333336</v>
      </c>
      <c r="F12" s="36">
        <v>3763.3666666666668</v>
      </c>
      <c r="G12" s="36">
        <v>3719.6333333333337</v>
      </c>
      <c r="H12" s="36">
        <v>3859.3333333333335</v>
      </c>
      <c r="I12" s="36">
        <v>3903.0666666666662</v>
      </c>
      <c r="J12" s="36">
        <v>3929.1833333333334</v>
      </c>
      <c r="K12" s="36">
        <v>3876.95</v>
      </c>
      <c r="L12" s="36">
        <v>3807.1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6185.3</v>
      </c>
      <c r="D13" s="36">
        <v>6187.05</v>
      </c>
      <c r="E13" s="36">
        <v>6169.05</v>
      </c>
      <c r="F13" s="36">
        <v>6152.8</v>
      </c>
      <c r="G13" s="36">
        <v>6134.8</v>
      </c>
      <c r="H13" s="36">
        <v>6203.3</v>
      </c>
      <c r="I13" s="36">
        <v>6221.3</v>
      </c>
      <c r="J13" s="36">
        <v>6237.55</v>
      </c>
      <c r="K13" s="36">
        <v>6205.05</v>
      </c>
      <c r="L13" s="36">
        <v>6170.8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32919.949999999997</v>
      </c>
      <c r="D14" s="36">
        <v>32800.516666666663</v>
      </c>
      <c r="E14" s="36">
        <v>32624.183333333327</v>
      </c>
      <c r="F14" s="36">
        <v>32328.416666666664</v>
      </c>
      <c r="G14" s="36">
        <v>32152.083333333328</v>
      </c>
      <c r="H14" s="36">
        <v>33096.283333333326</v>
      </c>
      <c r="I14" s="36">
        <v>33272.616666666669</v>
      </c>
      <c r="J14" s="36">
        <v>33568.383333333324</v>
      </c>
      <c r="K14" s="36">
        <v>32976.85</v>
      </c>
      <c r="L14" s="36">
        <v>32504.75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5868.45</v>
      </c>
      <c r="D15" s="36">
        <v>5889.75</v>
      </c>
      <c r="E15" s="36">
        <v>5828.65</v>
      </c>
      <c r="F15" s="36">
        <v>5788.8499999999995</v>
      </c>
      <c r="G15" s="36">
        <v>5727.7499999999991</v>
      </c>
      <c r="H15" s="36">
        <v>5929.55</v>
      </c>
      <c r="I15" s="36">
        <v>5990.6500000000005</v>
      </c>
      <c r="J15" s="36">
        <v>6030.4500000000007</v>
      </c>
      <c r="K15" s="36">
        <v>5950.85</v>
      </c>
      <c r="L15" s="36">
        <v>5849.95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11502.5</v>
      </c>
      <c r="D16" s="36">
        <v>11536.583333333334</v>
      </c>
      <c r="E16" s="36">
        <v>11439.066666666668</v>
      </c>
      <c r="F16" s="36">
        <v>11375.633333333333</v>
      </c>
      <c r="G16" s="36">
        <v>11278.116666666667</v>
      </c>
      <c r="H16" s="36">
        <v>11600.016666666668</v>
      </c>
      <c r="I16" s="36">
        <v>11697.533333333335</v>
      </c>
      <c r="J16" s="36">
        <v>11760.966666666669</v>
      </c>
      <c r="K16" s="36">
        <v>11634.1</v>
      </c>
      <c r="L16" s="36">
        <v>11473.15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4276.2</v>
      </c>
      <c r="D17" s="36">
        <v>4297.4666666666662</v>
      </c>
      <c r="E17" s="36">
        <v>4238.7333333333327</v>
      </c>
      <c r="F17" s="36">
        <v>4201.2666666666664</v>
      </c>
      <c r="G17" s="36">
        <v>4142.5333333333328</v>
      </c>
      <c r="H17" s="36">
        <v>4334.9333333333325</v>
      </c>
      <c r="I17" s="36">
        <v>4393.6666666666661</v>
      </c>
      <c r="J17" s="36">
        <v>4431.1333333333323</v>
      </c>
      <c r="K17" s="31">
        <v>4356.2</v>
      </c>
      <c r="L17" s="31">
        <v>4260</v>
      </c>
      <c r="M17" s="31">
        <v>1.4628699999999999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22838.35</v>
      </c>
      <c r="D18" s="36">
        <v>22942.333333333332</v>
      </c>
      <c r="E18" s="36">
        <v>22696.016666666663</v>
      </c>
      <c r="F18" s="36">
        <v>22553.683333333331</v>
      </c>
      <c r="G18" s="36">
        <v>22307.366666666661</v>
      </c>
      <c r="H18" s="36">
        <v>23084.666666666664</v>
      </c>
      <c r="I18" s="36">
        <v>23330.983333333337</v>
      </c>
      <c r="J18" s="36">
        <v>23473.316666666666</v>
      </c>
      <c r="K18" s="31">
        <v>23188.65</v>
      </c>
      <c r="L18" s="31">
        <v>22800</v>
      </c>
      <c r="M18" s="31">
        <v>4.2029999999999998E-2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175.8</v>
      </c>
      <c r="D19" s="36">
        <v>177.16666666666666</v>
      </c>
      <c r="E19" s="36">
        <v>173.68333333333331</v>
      </c>
      <c r="F19" s="36">
        <v>171.56666666666666</v>
      </c>
      <c r="G19" s="36">
        <v>168.08333333333331</v>
      </c>
      <c r="H19" s="36">
        <v>179.2833333333333</v>
      </c>
      <c r="I19" s="36">
        <v>182.76666666666665</v>
      </c>
      <c r="J19" s="36">
        <v>184.8833333333333</v>
      </c>
      <c r="K19" s="31">
        <v>180.65</v>
      </c>
      <c r="L19" s="31">
        <v>175.05</v>
      </c>
      <c r="M19" s="31">
        <v>28.51492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216.4</v>
      </c>
      <c r="D20" s="36">
        <v>218.51666666666668</v>
      </c>
      <c r="E20" s="36">
        <v>213.48333333333335</v>
      </c>
      <c r="F20" s="36">
        <v>210.56666666666666</v>
      </c>
      <c r="G20" s="36">
        <v>205.53333333333333</v>
      </c>
      <c r="H20" s="36">
        <v>221.43333333333337</v>
      </c>
      <c r="I20" s="36">
        <v>226.46666666666673</v>
      </c>
      <c r="J20" s="36">
        <v>229.38333333333338</v>
      </c>
      <c r="K20" s="31">
        <v>223.55</v>
      </c>
      <c r="L20" s="31">
        <v>215.6</v>
      </c>
      <c r="M20" s="31">
        <v>19.60464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1993.8</v>
      </c>
      <c r="D21" s="36">
        <v>1987.0666666666666</v>
      </c>
      <c r="E21" s="36">
        <v>1971.9833333333331</v>
      </c>
      <c r="F21" s="36">
        <v>1950.1666666666665</v>
      </c>
      <c r="G21" s="36">
        <v>1935.083333333333</v>
      </c>
      <c r="H21" s="36">
        <v>2008.8833333333332</v>
      </c>
      <c r="I21" s="36">
        <v>2023.9666666666667</v>
      </c>
      <c r="J21" s="36">
        <v>2045.7833333333333</v>
      </c>
      <c r="K21" s="31">
        <v>2002.15</v>
      </c>
      <c r="L21" s="31">
        <v>1965.25</v>
      </c>
      <c r="M21" s="31">
        <v>3.5661800000000001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2479.25</v>
      </c>
      <c r="D22" s="36">
        <v>2481.35</v>
      </c>
      <c r="E22" s="36">
        <v>2458.8999999999996</v>
      </c>
      <c r="F22" s="36">
        <v>2438.5499999999997</v>
      </c>
      <c r="G22" s="36">
        <v>2416.0999999999995</v>
      </c>
      <c r="H22" s="36">
        <v>2501.6999999999998</v>
      </c>
      <c r="I22" s="36">
        <v>2524.1499999999996</v>
      </c>
      <c r="J22" s="36">
        <v>2544.5</v>
      </c>
      <c r="K22" s="31">
        <v>2503.8000000000002</v>
      </c>
      <c r="L22" s="31">
        <v>2461</v>
      </c>
      <c r="M22" s="31">
        <v>12.79908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1023.45</v>
      </c>
      <c r="D23" s="36">
        <v>1019.1166666666667</v>
      </c>
      <c r="E23" s="36">
        <v>1012.2333333333333</v>
      </c>
      <c r="F23" s="36">
        <v>1001.0166666666667</v>
      </c>
      <c r="G23" s="36">
        <v>994.13333333333333</v>
      </c>
      <c r="H23" s="36">
        <v>1030.3333333333335</v>
      </c>
      <c r="I23" s="36">
        <v>1037.2166666666667</v>
      </c>
      <c r="J23" s="36">
        <v>1048.4333333333334</v>
      </c>
      <c r="K23" s="31">
        <v>1026</v>
      </c>
      <c r="L23" s="31">
        <v>1007.9</v>
      </c>
      <c r="M23" s="31">
        <v>82.524969999999996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831.1</v>
      </c>
      <c r="D24" s="36">
        <v>831.16666666666663</v>
      </c>
      <c r="E24" s="36">
        <v>819.93333333333328</v>
      </c>
      <c r="F24" s="36">
        <v>808.76666666666665</v>
      </c>
      <c r="G24" s="36">
        <v>797.5333333333333</v>
      </c>
      <c r="H24" s="36">
        <v>842.33333333333326</v>
      </c>
      <c r="I24" s="36">
        <v>853.56666666666661</v>
      </c>
      <c r="J24" s="36">
        <v>864.73333333333323</v>
      </c>
      <c r="K24" s="31">
        <v>842.4</v>
      </c>
      <c r="L24" s="31">
        <v>820</v>
      </c>
      <c r="M24" s="31">
        <v>64.373199999999997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382.45</v>
      </c>
      <c r="D25" s="36">
        <v>377.2833333333333</v>
      </c>
      <c r="E25" s="36">
        <v>369.56666666666661</v>
      </c>
      <c r="F25" s="36">
        <v>356.68333333333328</v>
      </c>
      <c r="G25" s="36">
        <v>348.96666666666658</v>
      </c>
      <c r="H25" s="36">
        <v>390.16666666666663</v>
      </c>
      <c r="I25" s="36">
        <v>397.88333333333333</v>
      </c>
      <c r="J25" s="36">
        <v>410.76666666666665</v>
      </c>
      <c r="K25" s="31">
        <v>385</v>
      </c>
      <c r="L25" s="31">
        <v>364.4</v>
      </c>
      <c r="M25" s="31">
        <v>247.21306000000001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3651.85</v>
      </c>
      <c r="D26" s="36">
        <v>3662.2833333333333</v>
      </c>
      <c r="E26" s="36">
        <v>3634.5666666666666</v>
      </c>
      <c r="F26" s="36">
        <v>3617.2833333333333</v>
      </c>
      <c r="G26" s="36">
        <v>3589.5666666666666</v>
      </c>
      <c r="H26" s="36">
        <v>3679.5666666666666</v>
      </c>
      <c r="I26" s="36">
        <v>3707.2833333333328</v>
      </c>
      <c r="J26" s="36">
        <v>3724.5666666666666</v>
      </c>
      <c r="K26" s="31">
        <v>3690</v>
      </c>
      <c r="L26" s="31">
        <v>3645</v>
      </c>
      <c r="M26" s="31">
        <v>1.46526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426.1</v>
      </c>
      <c r="D27" s="36">
        <v>426.63333333333338</v>
      </c>
      <c r="E27" s="36">
        <v>422.66666666666674</v>
      </c>
      <c r="F27" s="36">
        <v>419.23333333333335</v>
      </c>
      <c r="G27" s="36">
        <v>415.26666666666671</v>
      </c>
      <c r="H27" s="36">
        <v>430.06666666666678</v>
      </c>
      <c r="I27" s="36">
        <v>434.03333333333336</v>
      </c>
      <c r="J27" s="36">
        <v>437.46666666666681</v>
      </c>
      <c r="K27" s="31">
        <v>430.6</v>
      </c>
      <c r="L27" s="31">
        <v>423.2</v>
      </c>
      <c r="M27" s="31">
        <v>26.806999999999999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5020.05</v>
      </c>
      <c r="D28" s="36">
        <v>5014.1500000000005</v>
      </c>
      <c r="E28" s="36">
        <v>4981.3500000000013</v>
      </c>
      <c r="F28" s="36">
        <v>4942.6500000000005</v>
      </c>
      <c r="G28" s="36">
        <v>4909.8500000000013</v>
      </c>
      <c r="H28" s="36">
        <v>5052.8500000000013</v>
      </c>
      <c r="I28" s="36">
        <v>5085.6500000000005</v>
      </c>
      <c r="J28" s="36">
        <v>5124.3500000000013</v>
      </c>
      <c r="K28" s="31">
        <v>5046.95</v>
      </c>
      <c r="L28" s="31">
        <v>4975.45</v>
      </c>
      <c r="M28" s="31">
        <v>4.2258599999999999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368.8</v>
      </c>
      <c r="D29" s="36">
        <v>369.61666666666673</v>
      </c>
      <c r="E29" s="36">
        <v>365.88333333333344</v>
      </c>
      <c r="F29" s="36">
        <v>362.9666666666667</v>
      </c>
      <c r="G29" s="36">
        <v>359.23333333333341</v>
      </c>
      <c r="H29" s="36">
        <v>372.53333333333347</v>
      </c>
      <c r="I29" s="36">
        <v>376.26666666666671</v>
      </c>
      <c r="J29" s="36">
        <v>379.18333333333351</v>
      </c>
      <c r="K29" s="31">
        <v>373.35</v>
      </c>
      <c r="L29" s="31">
        <v>366.7</v>
      </c>
      <c r="M29" s="31">
        <v>50.801810000000003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179.35</v>
      </c>
      <c r="D30" s="36">
        <v>180.16666666666666</v>
      </c>
      <c r="E30" s="36">
        <v>177.38333333333333</v>
      </c>
      <c r="F30" s="36">
        <v>175.41666666666666</v>
      </c>
      <c r="G30" s="36">
        <v>172.63333333333333</v>
      </c>
      <c r="H30" s="36">
        <v>182.13333333333333</v>
      </c>
      <c r="I30" s="36">
        <v>184.91666666666669</v>
      </c>
      <c r="J30" s="36">
        <v>186.88333333333333</v>
      </c>
      <c r="K30" s="31">
        <v>182.95</v>
      </c>
      <c r="L30" s="31">
        <v>178.2</v>
      </c>
      <c r="M30" s="31">
        <v>81.859650000000002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3244.2</v>
      </c>
      <c r="D31" s="36">
        <v>3228.65</v>
      </c>
      <c r="E31" s="36">
        <v>3196.1000000000004</v>
      </c>
      <c r="F31" s="36">
        <v>3148.0000000000005</v>
      </c>
      <c r="G31" s="36">
        <v>3115.4500000000007</v>
      </c>
      <c r="H31" s="36">
        <v>3276.75</v>
      </c>
      <c r="I31" s="36">
        <v>3309.3</v>
      </c>
      <c r="J31" s="36">
        <v>3357.3999999999996</v>
      </c>
      <c r="K31" s="31">
        <v>3261.2</v>
      </c>
      <c r="L31" s="31">
        <v>3180.55</v>
      </c>
      <c r="M31" s="31">
        <v>8.4573900000000002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1893.15</v>
      </c>
      <c r="D32" s="36">
        <v>1891.2166666666669</v>
      </c>
      <c r="E32" s="36">
        <v>1882.7333333333338</v>
      </c>
      <c r="F32" s="36">
        <v>1872.3166666666668</v>
      </c>
      <c r="G32" s="36">
        <v>1863.8333333333337</v>
      </c>
      <c r="H32" s="36">
        <v>1901.6333333333339</v>
      </c>
      <c r="I32" s="36">
        <v>1910.116666666667</v>
      </c>
      <c r="J32" s="36">
        <v>1920.533333333334</v>
      </c>
      <c r="K32" s="31">
        <v>1899.7</v>
      </c>
      <c r="L32" s="31">
        <v>1880.8</v>
      </c>
      <c r="M32" s="31">
        <v>2.2198199999999999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639.6</v>
      </c>
      <c r="D33" s="36">
        <v>642.2166666666667</v>
      </c>
      <c r="E33" s="36">
        <v>635.38333333333344</v>
      </c>
      <c r="F33" s="36">
        <v>631.16666666666674</v>
      </c>
      <c r="G33" s="36">
        <v>624.33333333333348</v>
      </c>
      <c r="H33" s="36">
        <v>646.43333333333339</v>
      </c>
      <c r="I33" s="36">
        <v>653.26666666666665</v>
      </c>
      <c r="J33" s="36">
        <v>657.48333333333335</v>
      </c>
      <c r="K33" s="31">
        <v>649.04999999999995</v>
      </c>
      <c r="L33" s="31">
        <v>638</v>
      </c>
      <c r="M33" s="31">
        <v>5.4436799999999996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742.6</v>
      </c>
      <c r="D34" s="36">
        <v>748.6</v>
      </c>
      <c r="E34" s="36">
        <v>733.25</v>
      </c>
      <c r="F34" s="36">
        <v>723.9</v>
      </c>
      <c r="G34" s="36">
        <v>708.55</v>
      </c>
      <c r="H34" s="36">
        <v>757.95</v>
      </c>
      <c r="I34" s="36">
        <v>773.30000000000018</v>
      </c>
      <c r="J34" s="36">
        <v>782.65000000000009</v>
      </c>
      <c r="K34" s="31">
        <v>763.95</v>
      </c>
      <c r="L34" s="31">
        <v>739.25</v>
      </c>
      <c r="M34" s="31">
        <v>19.795950000000001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876.45</v>
      </c>
      <c r="D35" s="36">
        <v>882.20000000000016</v>
      </c>
      <c r="E35" s="36">
        <v>867.3000000000003</v>
      </c>
      <c r="F35" s="36">
        <v>858.15000000000009</v>
      </c>
      <c r="G35" s="36">
        <v>843.25000000000023</v>
      </c>
      <c r="H35" s="36">
        <v>891.35000000000036</v>
      </c>
      <c r="I35" s="36">
        <v>906.25000000000023</v>
      </c>
      <c r="J35" s="36">
        <v>915.40000000000043</v>
      </c>
      <c r="K35" s="31">
        <v>897.1</v>
      </c>
      <c r="L35" s="31">
        <v>873.05</v>
      </c>
      <c r="M35" s="31">
        <v>7.0231899999999996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346.25</v>
      </c>
      <c r="D36" s="36">
        <v>347.73333333333335</v>
      </c>
      <c r="E36" s="36">
        <v>344.31666666666672</v>
      </c>
      <c r="F36" s="36">
        <v>342.38333333333338</v>
      </c>
      <c r="G36" s="36">
        <v>338.96666666666675</v>
      </c>
      <c r="H36" s="36">
        <v>349.66666666666669</v>
      </c>
      <c r="I36" s="36">
        <v>353.08333333333331</v>
      </c>
      <c r="J36" s="36">
        <v>355.01666666666665</v>
      </c>
      <c r="K36" s="31">
        <v>351.15</v>
      </c>
      <c r="L36" s="31">
        <v>345.8</v>
      </c>
      <c r="M36" s="31">
        <v>9.2962399999999992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1014.45</v>
      </c>
      <c r="D37" s="36">
        <v>1020.0500000000001</v>
      </c>
      <c r="E37" s="36">
        <v>1006.5000000000002</v>
      </c>
      <c r="F37" s="36">
        <v>998.55000000000018</v>
      </c>
      <c r="G37" s="36">
        <v>985.00000000000034</v>
      </c>
      <c r="H37" s="36">
        <v>1028</v>
      </c>
      <c r="I37" s="36">
        <v>1041.5500000000002</v>
      </c>
      <c r="J37" s="36">
        <v>1049.5</v>
      </c>
      <c r="K37" s="31">
        <v>1033.5999999999999</v>
      </c>
      <c r="L37" s="31">
        <v>1012.1</v>
      </c>
      <c r="M37" s="31">
        <v>81.565880000000007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5085.2</v>
      </c>
      <c r="D38" s="36">
        <v>5114.6166666666668</v>
      </c>
      <c r="E38" s="36">
        <v>5043.6833333333334</v>
      </c>
      <c r="F38" s="36">
        <v>5002.166666666667</v>
      </c>
      <c r="G38" s="36">
        <v>4931.2333333333336</v>
      </c>
      <c r="H38" s="36">
        <v>5156.1333333333332</v>
      </c>
      <c r="I38" s="36">
        <v>5227.0666666666675</v>
      </c>
      <c r="J38" s="36">
        <v>5268.583333333333</v>
      </c>
      <c r="K38" s="31">
        <v>5185.55</v>
      </c>
      <c r="L38" s="31">
        <v>5073.1000000000004</v>
      </c>
      <c r="M38" s="31">
        <v>6.40829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1526.2</v>
      </c>
      <c r="D39" s="36">
        <v>1530.8166666666666</v>
      </c>
      <c r="E39" s="36">
        <v>1509.3833333333332</v>
      </c>
      <c r="F39" s="36">
        <v>1492.5666666666666</v>
      </c>
      <c r="G39" s="36">
        <v>1471.1333333333332</v>
      </c>
      <c r="H39" s="36">
        <v>1547.6333333333332</v>
      </c>
      <c r="I39" s="36">
        <v>1569.0666666666666</v>
      </c>
      <c r="J39" s="36">
        <v>1585.8833333333332</v>
      </c>
      <c r="K39" s="31">
        <v>1552.25</v>
      </c>
      <c r="L39" s="31">
        <v>1514</v>
      </c>
      <c r="M39" s="31">
        <v>17.723410000000001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7346.6</v>
      </c>
      <c r="D40" s="36">
        <v>7323.1333333333341</v>
      </c>
      <c r="E40" s="36">
        <v>7260.7666666666682</v>
      </c>
      <c r="F40" s="36">
        <v>7174.9333333333343</v>
      </c>
      <c r="G40" s="36">
        <v>7112.5666666666684</v>
      </c>
      <c r="H40" s="36">
        <v>7408.9666666666681</v>
      </c>
      <c r="I40" s="36">
        <v>7471.3333333333348</v>
      </c>
      <c r="J40" s="36">
        <v>7557.1666666666679</v>
      </c>
      <c r="K40" s="31">
        <v>7385.5</v>
      </c>
      <c r="L40" s="31">
        <v>7237.3</v>
      </c>
      <c r="M40" s="31">
        <v>0.45166000000000001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7484.2</v>
      </c>
      <c r="D41" s="36">
        <v>7497.6166666666659</v>
      </c>
      <c r="E41" s="36">
        <v>7411.5833333333321</v>
      </c>
      <c r="F41" s="36">
        <v>7338.9666666666662</v>
      </c>
      <c r="G41" s="36">
        <v>7252.9333333333325</v>
      </c>
      <c r="H41" s="36">
        <v>7570.2333333333318</v>
      </c>
      <c r="I41" s="36">
        <v>7656.2666666666664</v>
      </c>
      <c r="J41" s="36">
        <v>7728.8833333333314</v>
      </c>
      <c r="K41" s="31">
        <v>7583.65</v>
      </c>
      <c r="L41" s="31">
        <v>7425</v>
      </c>
      <c r="M41" s="31">
        <v>6.75725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2529.3000000000002</v>
      </c>
      <c r="D42" s="36">
        <v>2529.8833333333332</v>
      </c>
      <c r="E42" s="36">
        <v>2515.7666666666664</v>
      </c>
      <c r="F42" s="36">
        <v>2502.2333333333331</v>
      </c>
      <c r="G42" s="36">
        <v>2488.1166666666663</v>
      </c>
      <c r="H42" s="36">
        <v>2543.4166666666665</v>
      </c>
      <c r="I42" s="36">
        <v>2557.5333333333333</v>
      </c>
      <c r="J42" s="36">
        <v>2571.0666666666666</v>
      </c>
      <c r="K42" s="31">
        <v>2544</v>
      </c>
      <c r="L42" s="31">
        <v>2516.35</v>
      </c>
      <c r="M42" s="31">
        <v>1.20153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245.5</v>
      </c>
      <c r="D43" s="36">
        <v>247.41666666666666</v>
      </c>
      <c r="E43" s="36">
        <v>241.83333333333331</v>
      </c>
      <c r="F43" s="36">
        <v>238.16666666666666</v>
      </c>
      <c r="G43" s="36">
        <v>232.58333333333331</v>
      </c>
      <c r="H43" s="36">
        <v>251.08333333333331</v>
      </c>
      <c r="I43" s="36">
        <v>256.66666666666663</v>
      </c>
      <c r="J43" s="36">
        <v>260.33333333333331</v>
      </c>
      <c r="K43" s="31">
        <v>253</v>
      </c>
      <c r="L43" s="31">
        <v>243.75</v>
      </c>
      <c r="M43" s="31">
        <v>166.17293000000001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207.15</v>
      </c>
      <c r="D44" s="36">
        <v>210.36666666666665</v>
      </c>
      <c r="E44" s="36">
        <v>203.23333333333329</v>
      </c>
      <c r="F44" s="36">
        <v>199.31666666666663</v>
      </c>
      <c r="G44" s="36">
        <v>192.18333333333328</v>
      </c>
      <c r="H44" s="36">
        <v>214.2833333333333</v>
      </c>
      <c r="I44" s="36">
        <v>221.41666666666669</v>
      </c>
      <c r="J44" s="36">
        <v>225.33333333333331</v>
      </c>
      <c r="K44" s="31">
        <v>217.5</v>
      </c>
      <c r="L44" s="31">
        <v>206.45</v>
      </c>
      <c r="M44" s="31">
        <v>220.66890000000001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107.3</v>
      </c>
      <c r="D45" s="36">
        <v>107.88333333333333</v>
      </c>
      <c r="E45" s="36">
        <v>105.36666666666665</v>
      </c>
      <c r="F45" s="36">
        <v>103.43333333333332</v>
      </c>
      <c r="G45" s="36">
        <v>100.91666666666664</v>
      </c>
      <c r="H45" s="36">
        <v>109.81666666666665</v>
      </c>
      <c r="I45" s="36">
        <v>112.33333333333333</v>
      </c>
      <c r="J45" s="36">
        <v>114.26666666666665</v>
      </c>
      <c r="K45" s="31">
        <v>110.4</v>
      </c>
      <c r="L45" s="31">
        <v>105.95</v>
      </c>
      <c r="M45" s="31">
        <v>335.73298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1655.8</v>
      </c>
      <c r="D46" s="36">
        <v>1661.75</v>
      </c>
      <c r="E46" s="36">
        <v>1646.05</v>
      </c>
      <c r="F46" s="36">
        <v>1636.3</v>
      </c>
      <c r="G46" s="36">
        <v>1620.6</v>
      </c>
      <c r="H46" s="36">
        <v>1671.5</v>
      </c>
      <c r="I46" s="36">
        <v>1687.1999999999998</v>
      </c>
      <c r="J46" s="36">
        <v>1696.95</v>
      </c>
      <c r="K46" s="31">
        <v>1677.45</v>
      </c>
      <c r="L46" s="31">
        <v>1652</v>
      </c>
      <c r="M46" s="31">
        <v>1.00997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135.25</v>
      </c>
      <c r="D47" s="36">
        <v>135.95000000000002</v>
      </c>
      <c r="E47" s="36">
        <v>133.90000000000003</v>
      </c>
      <c r="F47" s="36">
        <v>132.55000000000001</v>
      </c>
      <c r="G47" s="36">
        <v>130.50000000000003</v>
      </c>
      <c r="H47" s="36">
        <v>137.30000000000004</v>
      </c>
      <c r="I47" s="36">
        <v>139.35000000000005</v>
      </c>
      <c r="J47" s="36">
        <v>140.70000000000005</v>
      </c>
      <c r="K47" s="31">
        <v>138</v>
      </c>
      <c r="L47" s="31">
        <v>134.6</v>
      </c>
      <c r="M47" s="31">
        <v>95.318839999999994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753.25</v>
      </c>
      <c r="D48" s="36">
        <v>750.86666666666667</v>
      </c>
      <c r="E48" s="36">
        <v>745.43333333333339</v>
      </c>
      <c r="F48" s="36">
        <v>737.61666666666667</v>
      </c>
      <c r="G48" s="36">
        <v>732.18333333333339</v>
      </c>
      <c r="H48" s="36">
        <v>758.68333333333339</v>
      </c>
      <c r="I48" s="36">
        <v>764.11666666666656</v>
      </c>
      <c r="J48" s="36">
        <v>771.93333333333339</v>
      </c>
      <c r="K48" s="31">
        <v>756.3</v>
      </c>
      <c r="L48" s="31">
        <v>743.05</v>
      </c>
      <c r="M48" s="31">
        <v>9.6085600000000007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1098.8</v>
      </c>
      <c r="D49" s="36">
        <v>1111.3833333333332</v>
      </c>
      <c r="E49" s="36">
        <v>1079.4166666666665</v>
      </c>
      <c r="F49" s="36">
        <v>1060.0333333333333</v>
      </c>
      <c r="G49" s="36">
        <v>1028.0666666666666</v>
      </c>
      <c r="H49" s="36">
        <v>1130.7666666666664</v>
      </c>
      <c r="I49" s="36">
        <v>1162.7333333333331</v>
      </c>
      <c r="J49" s="36">
        <v>1182.1166666666663</v>
      </c>
      <c r="K49" s="31">
        <v>1143.3499999999999</v>
      </c>
      <c r="L49" s="31">
        <v>1092</v>
      </c>
      <c r="M49" s="31">
        <v>12.768090000000001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917.95</v>
      </c>
      <c r="D50" s="36">
        <v>913.81666666666661</v>
      </c>
      <c r="E50" s="36">
        <v>907.48333333333323</v>
      </c>
      <c r="F50" s="36">
        <v>897.01666666666665</v>
      </c>
      <c r="G50" s="36">
        <v>890.68333333333328</v>
      </c>
      <c r="H50" s="36">
        <v>924.28333333333319</v>
      </c>
      <c r="I50" s="36">
        <v>930.61666666666667</v>
      </c>
      <c r="J50" s="36">
        <v>941.08333333333314</v>
      </c>
      <c r="K50" s="31">
        <v>920.15</v>
      </c>
      <c r="L50" s="31">
        <v>903.35</v>
      </c>
      <c r="M50" s="31">
        <v>48.962020000000003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124.25</v>
      </c>
      <c r="D51" s="36">
        <v>124.46666666666665</v>
      </c>
      <c r="E51" s="36">
        <v>121.93333333333331</v>
      </c>
      <c r="F51" s="36">
        <v>119.61666666666666</v>
      </c>
      <c r="G51" s="36">
        <v>117.08333333333331</v>
      </c>
      <c r="H51" s="36">
        <v>126.7833333333333</v>
      </c>
      <c r="I51" s="36">
        <v>129.31666666666663</v>
      </c>
      <c r="J51" s="36">
        <v>131.6333333333333</v>
      </c>
      <c r="K51" s="31">
        <v>127</v>
      </c>
      <c r="L51" s="31">
        <v>122.15</v>
      </c>
      <c r="M51" s="31">
        <v>328.59985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267</v>
      </c>
      <c r="D52" s="36">
        <v>269.73333333333335</v>
      </c>
      <c r="E52" s="36">
        <v>263.4666666666667</v>
      </c>
      <c r="F52" s="36">
        <v>259.93333333333334</v>
      </c>
      <c r="G52" s="36">
        <v>253.66666666666669</v>
      </c>
      <c r="H52" s="36">
        <v>273.26666666666671</v>
      </c>
      <c r="I52" s="36">
        <v>279.53333333333336</v>
      </c>
      <c r="J52" s="36">
        <v>283.06666666666672</v>
      </c>
      <c r="K52" s="31">
        <v>276</v>
      </c>
      <c r="L52" s="31">
        <v>266.2</v>
      </c>
      <c r="M52" s="31">
        <v>48.5503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19187.849999999999</v>
      </c>
      <c r="D53" s="36">
        <v>19219.283333333333</v>
      </c>
      <c r="E53" s="36">
        <v>19048.566666666666</v>
      </c>
      <c r="F53" s="36">
        <v>18909.283333333333</v>
      </c>
      <c r="G53" s="36">
        <v>18738.566666666666</v>
      </c>
      <c r="H53" s="36">
        <v>19358.566666666666</v>
      </c>
      <c r="I53" s="36">
        <v>19529.283333333333</v>
      </c>
      <c r="J53" s="36">
        <v>19668.566666666666</v>
      </c>
      <c r="K53" s="31">
        <v>19390</v>
      </c>
      <c r="L53" s="31">
        <v>19080</v>
      </c>
      <c r="M53" s="31">
        <v>9.6829999999999999E-2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355.25</v>
      </c>
      <c r="D54" s="36">
        <v>355.18333333333334</v>
      </c>
      <c r="E54" s="36">
        <v>351.86666666666667</v>
      </c>
      <c r="F54" s="36">
        <v>348.48333333333335</v>
      </c>
      <c r="G54" s="36">
        <v>345.16666666666669</v>
      </c>
      <c r="H54" s="36">
        <v>358.56666666666666</v>
      </c>
      <c r="I54" s="36">
        <v>361.88333333333338</v>
      </c>
      <c r="J54" s="36">
        <v>365.26666666666665</v>
      </c>
      <c r="K54" s="31">
        <v>358.5</v>
      </c>
      <c r="L54" s="31">
        <v>351.8</v>
      </c>
      <c r="M54" s="31">
        <v>49.397709999999996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4558.55</v>
      </c>
      <c r="D55" s="36">
        <v>4534.083333333333</v>
      </c>
      <c r="E55" s="36">
        <v>4502.4666666666662</v>
      </c>
      <c r="F55" s="36">
        <v>4446.3833333333332</v>
      </c>
      <c r="G55" s="36">
        <v>4414.7666666666664</v>
      </c>
      <c r="H55" s="36">
        <v>4590.1666666666661</v>
      </c>
      <c r="I55" s="36">
        <v>4621.7833333333328</v>
      </c>
      <c r="J55" s="36">
        <v>4677.8666666666659</v>
      </c>
      <c r="K55" s="31">
        <v>4565.7</v>
      </c>
      <c r="L55" s="31">
        <v>4478</v>
      </c>
      <c r="M55" s="31">
        <v>3.67638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364.45</v>
      </c>
      <c r="D56" s="36">
        <v>367.08333333333331</v>
      </c>
      <c r="E56" s="36">
        <v>357.96666666666664</v>
      </c>
      <c r="F56" s="36">
        <v>351.48333333333335</v>
      </c>
      <c r="G56" s="36">
        <v>342.36666666666667</v>
      </c>
      <c r="H56" s="36">
        <v>373.56666666666661</v>
      </c>
      <c r="I56" s="36">
        <v>382.68333333333328</v>
      </c>
      <c r="J56" s="36">
        <v>389.16666666666657</v>
      </c>
      <c r="K56" s="31">
        <v>376.2</v>
      </c>
      <c r="L56" s="31">
        <v>360.6</v>
      </c>
      <c r="M56" s="31">
        <v>148.02024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429.5</v>
      </c>
      <c r="D57" s="36">
        <v>430.7</v>
      </c>
      <c r="E57" s="36">
        <v>423.95</v>
      </c>
      <c r="F57" s="36">
        <v>418.4</v>
      </c>
      <c r="G57" s="36">
        <v>411.65</v>
      </c>
      <c r="H57" s="36">
        <v>436.25</v>
      </c>
      <c r="I57" s="36">
        <v>443</v>
      </c>
      <c r="J57" s="36">
        <v>448.55</v>
      </c>
      <c r="K57" s="31">
        <v>437.45</v>
      </c>
      <c r="L57" s="31">
        <v>425.15</v>
      </c>
      <c r="M57" s="31">
        <v>11.02266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1188.2</v>
      </c>
      <c r="D58" s="36">
        <v>1191.5</v>
      </c>
      <c r="E58" s="36">
        <v>1174.05</v>
      </c>
      <c r="F58" s="36">
        <v>1159.8999999999999</v>
      </c>
      <c r="G58" s="36">
        <v>1142.4499999999998</v>
      </c>
      <c r="H58" s="36">
        <v>1205.6500000000001</v>
      </c>
      <c r="I58" s="36">
        <v>1223.0999999999999</v>
      </c>
      <c r="J58" s="36">
        <v>1237.2500000000002</v>
      </c>
      <c r="K58" s="31">
        <v>1208.95</v>
      </c>
      <c r="L58" s="31">
        <v>1177.3499999999999</v>
      </c>
      <c r="M58" s="31">
        <v>15.28387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1206.4000000000001</v>
      </c>
      <c r="D59" s="36">
        <v>1216.8833333333334</v>
      </c>
      <c r="E59" s="36">
        <v>1193.5166666666669</v>
      </c>
      <c r="F59" s="36">
        <v>1180.6333333333334</v>
      </c>
      <c r="G59" s="36">
        <v>1157.2666666666669</v>
      </c>
      <c r="H59" s="36">
        <v>1229.7666666666669</v>
      </c>
      <c r="I59" s="36">
        <v>1253.1333333333332</v>
      </c>
      <c r="J59" s="36">
        <v>1266.0166666666669</v>
      </c>
      <c r="K59" s="31">
        <v>1240.25</v>
      </c>
      <c r="L59" s="31">
        <v>1204</v>
      </c>
      <c r="M59" s="31">
        <v>18.95731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280.45</v>
      </c>
      <c r="D60" s="36">
        <v>281.95</v>
      </c>
      <c r="E60" s="36">
        <v>277.09999999999997</v>
      </c>
      <c r="F60" s="36">
        <v>273.75</v>
      </c>
      <c r="G60" s="36">
        <v>268.89999999999998</v>
      </c>
      <c r="H60" s="36">
        <v>285.29999999999995</v>
      </c>
      <c r="I60" s="36">
        <v>290.14999999999998</v>
      </c>
      <c r="J60" s="36">
        <v>293.49999999999994</v>
      </c>
      <c r="K60" s="31">
        <v>286.8</v>
      </c>
      <c r="L60" s="31">
        <v>278.60000000000002</v>
      </c>
      <c r="M60" s="31">
        <v>110.71899000000001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5336.3</v>
      </c>
      <c r="D61" s="36">
        <v>5344.416666666667</v>
      </c>
      <c r="E61" s="36">
        <v>5281.8833333333341</v>
      </c>
      <c r="F61" s="36">
        <v>5227.4666666666672</v>
      </c>
      <c r="G61" s="36">
        <v>5164.9333333333343</v>
      </c>
      <c r="H61" s="36">
        <v>5398.8333333333339</v>
      </c>
      <c r="I61" s="36">
        <v>5461.3666666666668</v>
      </c>
      <c r="J61" s="36">
        <v>5515.7833333333338</v>
      </c>
      <c r="K61" s="31">
        <v>5406.95</v>
      </c>
      <c r="L61" s="31">
        <v>5290</v>
      </c>
      <c r="M61" s="31">
        <v>3.7787999999999999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1993.15</v>
      </c>
      <c r="D62" s="36">
        <v>1999.0666666666668</v>
      </c>
      <c r="E62" s="36">
        <v>1979.1833333333336</v>
      </c>
      <c r="F62" s="36">
        <v>1965.2166666666667</v>
      </c>
      <c r="G62" s="36">
        <v>1945.3333333333335</v>
      </c>
      <c r="H62" s="36">
        <v>2013.0333333333338</v>
      </c>
      <c r="I62" s="36">
        <v>2032.916666666667</v>
      </c>
      <c r="J62" s="36">
        <v>2046.8833333333339</v>
      </c>
      <c r="K62" s="31">
        <v>2018.95</v>
      </c>
      <c r="L62" s="31">
        <v>1985.1</v>
      </c>
      <c r="M62" s="31">
        <v>2.4629500000000002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740.35</v>
      </c>
      <c r="D63" s="36">
        <v>738.41666666666663</v>
      </c>
      <c r="E63" s="36">
        <v>730.83333333333326</v>
      </c>
      <c r="F63" s="36">
        <v>721.31666666666661</v>
      </c>
      <c r="G63" s="36">
        <v>713.73333333333323</v>
      </c>
      <c r="H63" s="36">
        <v>747.93333333333328</v>
      </c>
      <c r="I63" s="36">
        <v>755.51666666666654</v>
      </c>
      <c r="J63" s="36">
        <v>765.0333333333333</v>
      </c>
      <c r="K63" s="31">
        <v>746</v>
      </c>
      <c r="L63" s="31">
        <v>728.9</v>
      </c>
      <c r="M63" s="31">
        <v>14.13616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1086.9000000000001</v>
      </c>
      <c r="D64" s="36">
        <v>1091.3333333333333</v>
      </c>
      <c r="E64" s="36">
        <v>1077.6666666666665</v>
      </c>
      <c r="F64" s="36">
        <v>1068.4333333333332</v>
      </c>
      <c r="G64" s="36">
        <v>1054.7666666666664</v>
      </c>
      <c r="H64" s="36">
        <v>1100.5666666666666</v>
      </c>
      <c r="I64" s="36">
        <v>1114.2333333333331</v>
      </c>
      <c r="J64" s="36">
        <v>1123.4666666666667</v>
      </c>
      <c r="K64" s="31">
        <v>1105</v>
      </c>
      <c r="L64" s="31">
        <v>1082.0999999999999</v>
      </c>
      <c r="M64" s="31">
        <v>2.0844200000000002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300.8</v>
      </c>
      <c r="D65" s="36">
        <v>303</v>
      </c>
      <c r="E65" s="36">
        <v>298.05</v>
      </c>
      <c r="F65" s="36">
        <v>295.3</v>
      </c>
      <c r="G65" s="36">
        <v>290.35000000000002</v>
      </c>
      <c r="H65" s="36">
        <v>305.75</v>
      </c>
      <c r="I65" s="36">
        <v>310.70000000000005</v>
      </c>
      <c r="J65" s="36">
        <v>313.45</v>
      </c>
      <c r="K65" s="31">
        <v>307.95</v>
      </c>
      <c r="L65" s="31">
        <v>300.25</v>
      </c>
      <c r="M65" s="31">
        <v>19.323129999999999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1744.65</v>
      </c>
      <c r="D66" s="36">
        <v>1737.7833333333335</v>
      </c>
      <c r="E66" s="36">
        <v>1726.0666666666671</v>
      </c>
      <c r="F66" s="36">
        <v>1707.4833333333336</v>
      </c>
      <c r="G66" s="36">
        <v>1695.7666666666671</v>
      </c>
      <c r="H66" s="36">
        <v>1756.366666666667</v>
      </c>
      <c r="I66" s="36">
        <v>1768.0833333333337</v>
      </c>
      <c r="J66" s="36">
        <v>1786.666666666667</v>
      </c>
      <c r="K66" s="31">
        <v>1749.5</v>
      </c>
      <c r="L66" s="31">
        <v>1719.2</v>
      </c>
      <c r="M66" s="31">
        <v>5.7426000000000004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560.15</v>
      </c>
      <c r="D67" s="36">
        <v>558.36666666666667</v>
      </c>
      <c r="E67" s="36">
        <v>555.33333333333337</v>
      </c>
      <c r="F67" s="36">
        <v>550.51666666666665</v>
      </c>
      <c r="G67" s="36">
        <v>547.48333333333335</v>
      </c>
      <c r="H67" s="36">
        <v>563.18333333333339</v>
      </c>
      <c r="I67" s="36">
        <v>566.2166666666667</v>
      </c>
      <c r="J67" s="36">
        <v>571.03333333333342</v>
      </c>
      <c r="K67" s="31">
        <v>561.4</v>
      </c>
      <c r="L67" s="31">
        <v>553.54999999999995</v>
      </c>
      <c r="M67" s="31">
        <v>21.502669999999998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2266</v>
      </c>
      <c r="D68" s="36">
        <v>2284.4</v>
      </c>
      <c r="E68" s="36">
        <v>2243.9</v>
      </c>
      <c r="F68" s="36">
        <v>2221.8000000000002</v>
      </c>
      <c r="G68" s="36">
        <v>2181.3000000000002</v>
      </c>
      <c r="H68" s="36">
        <v>2306.5</v>
      </c>
      <c r="I68" s="36">
        <v>2347</v>
      </c>
      <c r="J68" s="36">
        <v>2369.1</v>
      </c>
      <c r="K68" s="31">
        <v>2324.9</v>
      </c>
      <c r="L68" s="31">
        <v>2262.3000000000002</v>
      </c>
      <c r="M68" s="31">
        <v>1.92702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2180.5500000000002</v>
      </c>
      <c r="D69" s="36">
        <v>2194.5666666666671</v>
      </c>
      <c r="E69" s="36">
        <v>2156.8833333333341</v>
      </c>
      <c r="F69" s="36">
        <v>2133.2166666666672</v>
      </c>
      <c r="G69" s="36">
        <v>2095.5333333333342</v>
      </c>
      <c r="H69" s="36">
        <v>2218.233333333334</v>
      </c>
      <c r="I69" s="36">
        <v>2255.9166666666674</v>
      </c>
      <c r="J69" s="36">
        <v>2279.5833333333339</v>
      </c>
      <c r="K69" s="31">
        <v>2232.25</v>
      </c>
      <c r="L69" s="31">
        <v>2170.9</v>
      </c>
      <c r="M69" s="31">
        <v>2.9498000000000002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429.9</v>
      </c>
      <c r="D70" s="36">
        <v>432.5333333333333</v>
      </c>
      <c r="E70" s="36">
        <v>423.06666666666661</v>
      </c>
      <c r="F70" s="36">
        <v>416.23333333333329</v>
      </c>
      <c r="G70" s="36">
        <v>406.76666666666659</v>
      </c>
      <c r="H70" s="36">
        <v>439.36666666666662</v>
      </c>
      <c r="I70" s="36">
        <v>448.83333333333331</v>
      </c>
      <c r="J70" s="36">
        <v>455.66666666666663</v>
      </c>
      <c r="K70" s="31">
        <v>442</v>
      </c>
      <c r="L70" s="31">
        <v>425.7</v>
      </c>
      <c r="M70" s="31">
        <v>10.74738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207.1</v>
      </c>
      <c r="D71" s="36">
        <v>207.35</v>
      </c>
      <c r="E71" s="36">
        <v>205.39999999999998</v>
      </c>
      <c r="F71" s="36">
        <v>203.7</v>
      </c>
      <c r="G71" s="36">
        <v>201.74999999999997</v>
      </c>
      <c r="H71" s="36">
        <v>209.04999999999998</v>
      </c>
      <c r="I71" s="36">
        <v>210.99999999999997</v>
      </c>
      <c r="J71" s="36">
        <v>212.7</v>
      </c>
      <c r="K71" s="31">
        <v>209.3</v>
      </c>
      <c r="L71" s="31">
        <v>205.65</v>
      </c>
      <c r="M71" s="31">
        <v>6.7921300000000002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3746.8</v>
      </c>
      <c r="D72" s="36">
        <v>3759.3666666666668</v>
      </c>
      <c r="E72" s="36">
        <v>3720.5333333333338</v>
      </c>
      <c r="F72" s="36">
        <v>3694.2666666666669</v>
      </c>
      <c r="G72" s="36">
        <v>3655.4333333333338</v>
      </c>
      <c r="H72" s="36">
        <v>3785.6333333333337</v>
      </c>
      <c r="I72" s="36">
        <v>3824.4666666666667</v>
      </c>
      <c r="J72" s="36">
        <v>3850.7333333333336</v>
      </c>
      <c r="K72" s="31">
        <v>3798.2</v>
      </c>
      <c r="L72" s="31">
        <v>3733.1</v>
      </c>
      <c r="M72" s="31">
        <v>2.6248100000000001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4849.45</v>
      </c>
      <c r="D73" s="36">
        <v>4861.9833333333336</v>
      </c>
      <c r="E73" s="36">
        <v>4823.9666666666672</v>
      </c>
      <c r="F73" s="36">
        <v>4798.4833333333336</v>
      </c>
      <c r="G73" s="36">
        <v>4760.4666666666672</v>
      </c>
      <c r="H73" s="36">
        <v>4887.4666666666672</v>
      </c>
      <c r="I73" s="36">
        <v>4925.4833333333336</v>
      </c>
      <c r="J73" s="36">
        <v>4950.9666666666672</v>
      </c>
      <c r="K73" s="31">
        <v>4900</v>
      </c>
      <c r="L73" s="31">
        <v>4836.5</v>
      </c>
      <c r="M73" s="31">
        <v>1.26712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516.9</v>
      </c>
      <c r="D74" s="36">
        <v>518.46666666666658</v>
      </c>
      <c r="E74" s="36">
        <v>510.98333333333312</v>
      </c>
      <c r="F74" s="36">
        <v>505.06666666666649</v>
      </c>
      <c r="G74" s="36">
        <v>497.58333333333303</v>
      </c>
      <c r="H74" s="36">
        <v>524.38333333333321</v>
      </c>
      <c r="I74" s="36">
        <v>531.86666666666656</v>
      </c>
      <c r="J74" s="36">
        <v>537.7833333333333</v>
      </c>
      <c r="K74" s="31">
        <v>525.95000000000005</v>
      </c>
      <c r="L74" s="31">
        <v>512.54999999999995</v>
      </c>
      <c r="M74" s="31">
        <v>33.613520000000001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3686.95</v>
      </c>
      <c r="D75" s="36">
        <v>3713.65</v>
      </c>
      <c r="E75" s="36">
        <v>3652.3</v>
      </c>
      <c r="F75" s="36">
        <v>3617.65</v>
      </c>
      <c r="G75" s="36">
        <v>3556.3</v>
      </c>
      <c r="H75" s="36">
        <v>3748.3</v>
      </c>
      <c r="I75" s="36">
        <v>3809.6499999999996</v>
      </c>
      <c r="J75" s="36">
        <v>3844.3</v>
      </c>
      <c r="K75" s="31">
        <v>3775</v>
      </c>
      <c r="L75" s="31">
        <v>3679</v>
      </c>
      <c r="M75" s="31">
        <v>1.91005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5668.5</v>
      </c>
      <c r="D76" s="36">
        <v>5659.45</v>
      </c>
      <c r="E76" s="36">
        <v>5621.9</v>
      </c>
      <c r="F76" s="36">
        <v>5575.3</v>
      </c>
      <c r="G76" s="36">
        <v>5537.75</v>
      </c>
      <c r="H76" s="36">
        <v>5706.0499999999993</v>
      </c>
      <c r="I76" s="36">
        <v>5743.6</v>
      </c>
      <c r="J76" s="36">
        <v>5790.1999999999989</v>
      </c>
      <c r="K76" s="31">
        <v>5697</v>
      </c>
      <c r="L76" s="31">
        <v>5612.85</v>
      </c>
      <c r="M76" s="31">
        <v>5.8534300000000004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3435.85</v>
      </c>
      <c r="D77" s="36">
        <v>3426.6333333333332</v>
      </c>
      <c r="E77" s="36">
        <v>3413.2166666666662</v>
      </c>
      <c r="F77" s="36">
        <v>3390.583333333333</v>
      </c>
      <c r="G77" s="36">
        <v>3377.1666666666661</v>
      </c>
      <c r="H77" s="36">
        <v>3449.2666666666664</v>
      </c>
      <c r="I77" s="36">
        <v>3462.6833333333334</v>
      </c>
      <c r="J77" s="36">
        <v>3485.3166666666666</v>
      </c>
      <c r="K77" s="31">
        <v>3440.05</v>
      </c>
      <c r="L77" s="31">
        <v>3404</v>
      </c>
      <c r="M77" s="31">
        <v>4.7758200000000004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3107.55</v>
      </c>
      <c r="D78" s="36">
        <v>3120.1999999999994</v>
      </c>
      <c r="E78" s="36">
        <v>3082.5499999999988</v>
      </c>
      <c r="F78" s="36">
        <v>3057.5499999999993</v>
      </c>
      <c r="G78" s="36">
        <v>3019.8999999999987</v>
      </c>
      <c r="H78" s="36">
        <v>3145.1999999999989</v>
      </c>
      <c r="I78" s="36">
        <v>3182.8499999999995</v>
      </c>
      <c r="J78" s="36">
        <v>3207.849999999999</v>
      </c>
      <c r="K78" s="31">
        <v>3157.85</v>
      </c>
      <c r="L78" s="31">
        <v>3095.2</v>
      </c>
      <c r="M78" s="31">
        <v>0.88578999999999997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145.80000000000001</v>
      </c>
      <c r="D79" s="36">
        <v>146.66666666666666</v>
      </c>
      <c r="E79" s="36">
        <v>144.58333333333331</v>
      </c>
      <c r="F79" s="36">
        <v>143.36666666666665</v>
      </c>
      <c r="G79" s="36">
        <v>141.2833333333333</v>
      </c>
      <c r="H79" s="36">
        <v>147.88333333333333</v>
      </c>
      <c r="I79" s="36">
        <v>149.96666666666664</v>
      </c>
      <c r="J79" s="36">
        <v>151.18333333333334</v>
      </c>
      <c r="K79" s="31">
        <v>148.75</v>
      </c>
      <c r="L79" s="31">
        <v>145.44999999999999</v>
      </c>
      <c r="M79" s="31">
        <v>140.51863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3035.4</v>
      </c>
      <c r="D80" s="36">
        <v>3027.8833333333332</v>
      </c>
      <c r="E80" s="36">
        <v>3010.7666666666664</v>
      </c>
      <c r="F80" s="36">
        <v>2986.1333333333332</v>
      </c>
      <c r="G80" s="36">
        <v>2969.0166666666664</v>
      </c>
      <c r="H80" s="36">
        <v>3052.5166666666664</v>
      </c>
      <c r="I80" s="36">
        <v>3069.6333333333332</v>
      </c>
      <c r="J80" s="36">
        <v>3094.2666666666664</v>
      </c>
      <c r="K80" s="31">
        <v>3045</v>
      </c>
      <c r="L80" s="31">
        <v>3003.25</v>
      </c>
      <c r="M80" s="31">
        <v>1.1448700000000001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336.7</v>
      </c>
      <c r="D81" s="36">
        <v>336.3</v>
      </c>
      <c r="E81" s="36">
        <v>334.1</v>
      </c>
      <c r="F81" s="36">
        <v>331.5</v>
      </c>
      <c r="G81" s="36">
        <v>329.3</v>
      </c>
      <c r="H81" s="36">
        <v>338.90000000000003</v>
      </c>
      <c r="I81" s="36">
        <v>341.09999999999997</v>
      </c>
      <c r="J81" s="36">
        <v>343.70000000000005</v>
      </c>
      <c r="K81" s="31">
        <v>338.5</v>
      </c>
      <c r="L81" s="31">
        <v>333.7</v>
      </c>
      <c r="M81" s="31">
        <v>8.85032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121.2</v>
      </c>
      <c r="D82" s="36">
        <v>122.48333333333333</v>
      </c>
      <c r="E82" s="36">
        <v>119.66666666666667</v>
      </c>
      <c r="F82" s="36">
        <v>118.13333333333334</v>
      </c>
      <c r="G82" s="36">
        <v>115.31666666666668</v>
      </c>
      <c r="H82" s="36">
        <v>124.01666666666667</v>
      </c>
      <c r="I82" s="36">
        <v>126.83333333333333</v>
      </c>
      <c r="J82" s="36">
        <v>128.36666666666667</v>
      </c>
      <c r="K82" s="31">
        <v>125.3</v>
      </c>
      <c r="L82" s="31">
        <v>120.95</v>
      </c>
      <c r="M82" s="31">
        <v>118.1452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1694.85</v>
      </c>
      <c r="D83" s="36">
        <v>1689.7666666666667</v>
      </c>
      <c r="E83" s="36">
        <v>1670.5333333333333</v>
      </c>
      <c r="F83" s="36">
        <v>1646.2166666666667</v>
      </c>
      <c r="G83" s="36">
        <v>1626.9833333333333</v>
      </c>
      <c r="H83" s="36">
        <v>1714.0833333333333</v>
      </c>
      <c r="I83" s="36">
        <v>1733.3166666666664</v>
      </c>
      <c r="J83" s="36">
        <v>1757.6333333333332</v>
      </c>
      <c r="K83" s="31">
        <v>1709</v>
      </c>
      <c r="L83" s="31">
        <v>1665.45</v>
      </c>
      <c r="M83" s="31">
        <v>2.0095399999999999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987.5</v>
      </c>
      <c r="D84" s="36">
        <v>985.7833333333333</v>
      </c>
      <c r="E84" s="36">
        <v>981.11666666666656</v>
      </c>
      <c r="F84" s="36">
        <v>974.73333333333323</v>
      </c>
      <c r="G84" s="36">
        <v>970.06666666666649</v>
      </c>
      <c r="H84" s="36">
        <v>992.16666666666663</v>
      </c>
      <c r="I84" s="36">
        <v>996.83333333333337</v>
      </c>
      <c r="J84" s="36">
        <v>1003.2166666666667</v>
      </c>
      <c r="K84" s="31">
        <v>990.45</v>
      </c>
      <c r="L84" s="31">
        <v>979.4</v>
      </c>
      <c r="M84" s="31">
        <v>4.7813600000000003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1553.6</v>
      </c>
      <c r="D85" s="36">
        <v>1567.6666666666667</v>
      </c>
      <c r="E85" s="36">
        <v>1533.4333333333334</v>
      </c>
      <c r="F85" s="36">
        <v>1513.2666666666667</v>
      </c>
      <c r="G85" s="36">
        <v>1479.0333333333333</v>
      </c>
      <c r="H85" s="36">
        <v>1587.8333333333335</v>
      </c>
      <c r="I85" s="36">
        <v>1622.0666666666666</v>
      </c>
      <c r="J85" s="36">
        <v>1642.2333333333336</v>
      </c>
      <c r="K85" s="31">
        <v>1601.9</v>
      </c>
      <c r="L85" s="31">
        <v>1547.5</v>
      </c>
      <c r="M85" s="31">
        <v>5.8428300000000002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1911.5</v>
      </c>
      <c r="D86" s="36">
        <v>1915.8666666666668</v>
      </c>
      <c r="E86" s="36">
        <v>1891.7333333333336</v>
      </c>
      <c r="F86" s="36">
        <v>1871.9666666666667</v>
      </c>
      <c r="G86" s="36">
        <v>1847.8333333333335</v>
      </c>
      <c r="H86" s="36">
        <v>1935.6333333333337</v>
      </c>
      <c r="I86" s="36">
        <v>1959.7666666666669</v>
      </c>
      <c r="J86" s="36">
        <v>1979.5333333333338</v>
      </c>
      <c r="K86" s="31">
        <v>1940</v>
      </c>
      <c r="L86" s="31">
        <v>1896.1</v>
      </c>
      <c r="M86" s="31">
        <v>9.9823900000000005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441.05</v>
      </c>
      <c r="D87" s="36">
        <v>442.81666666666666</v>
      </c>
      <c r="E87" s="36">
        <v>438.2833333333333</v>
      </c>
      <c r="F87" s="36">
        <v>435.51666666666665</v>
      </c>
      <c r="G87" s="36">
        <v>430.98333333333329</v>
      </c>
      <c r="H87" s="36">
        <v>445.58333333333331</v>
      </c>
      <c r="I87" s="36">
        <v>450.11666666666673</v>
      </c>
      <c r="J87" s="36">
        <v>452.88333333333333</v>
      </c>
      <c r="K87" s="31">
        <v>447.35</v>
      </c>
      <c r="L87" s="31">
        <v>440.05</v>
      </c>
      <c r="M87" s="31">
        <v>14.30589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3915.45</v>
      </c>
      <c r="D88" s="36">
        <v>3947.0166666666664</v>
      </c>
      <c r="E88" s="36">
        <v>3870.0333333333328</v>
      </c>
      <c r="F88" s="36">
        <v>3824.6166666666663</v>
      </c>
      <c r="G88" s="36">
        <v>3747.6333333333328</v>
      </c>
      <c r="H88" s="36">
        <v>3992.4333333333329</v>
      </c>
      <c r="I88" s="36">
        <v>4069.4166666666665</v>
      </c>
      <c r="J88" s="36">
        <v>4114.833333333333</v>
      </c>
      <c r="K88" s="31">
        <v>4024</v>
      </c>
      <c r="L88" s="31">
        <v>3901.6</v>
      </c>
      <c r="M88" s="31">
        <v>7.6798500000000001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1413.35</v>
      </c>
      <c r="D89" s="36">
        <v>1410.25</v>
      </c>
      <c r="E89" s="36">
        <v>1400.5</v>
      </c>
      <c r="F89" s="36">
        <v>1387.65</v>
      </c>
      <c r="G89" s="36">
        <v>1377.9</v>
      </c>
      <c r="H89" s="36">
        <v>1423.1</v>
      </c>
      <c r="I89" s="36">
        <v>1432.85</v>
      </c>
      <c r="J89" s="36">
        <v>1445.6999999999998</v>
      </c>
      <c r="K89" s="31">
        <v>1420</v>
      </c>
      <c r="L89" s="31">
        <v>1397.4</v>
      </c>
      <c r="M89" s="31">
        <v>4.06806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1278</v>
      </c>
      <c r="D90" s="36">
        <v>1274.1000000000001</v>
      </c>
      <c r="E90" s="36">
        <v>1263.2000000000003</v>
      </c>
      <c r="F90" s="36">
        <v>1248.4000000000001</v>
      </c>
      <c r="G90" s="36">
        <v>1237.5000000000002</v>
      </c>
      <c r="H90" s="36">
        <v>1288.9000000000003</v>
      </c>
      <c r="I90" s="36">
        <v>1299.8000000000004</v>
      </c>
      <c r="J90" s="36">
        <v>1314.6000000000004</v>
      </c>
      <c r="K90" s="31">
        <v>1285</v>
      </c>
      <c r="L90" s="31">
        <v>1259.3</v>
      </c>
      <c r="M90" s="31">
        <v>31.126999999999999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2676.35</v>
      </c>
      <c r="D91" s="36">
        <v>2684.6333333333337</v>
      </c>
      <c r="E91" s="36">
        <v>2639.2666666666673</v>
      </c>
      <c r="F91" s="36">
        <v>2602.1833333333338</v>
      </c>
      <c r="G91" s="36">
        <v>2556.8166666666675</v>
      </c>
      <c r="H91" s="36">
        <v>2721.7166666666672</v>
      </c>
      <c r="I91" s="36">
        <v>2767.083333333333</v>
      </c>
      <c r="J91" s="36">
        <v>2804.166666666667</v>
      </c>
      <c r="K91" s="31">
        <v>2730</v>
      </c>
      <c r="L91" s="31">
        <v>2647.55</v>
      </c>
      <c r="M91" s="31">
        <v>6.5704200000000004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1553.35</v>
      </c>
      <c r="D92" s="36">
        <v>1553.1166666666668</v>
      </c>
      <c r="E92" s="36">
        <v>1537.2833333333335</v>
      </c>
      <c r="F92" s="36">
        <v>1521.2166666666667</v>
      </c>
      <c r="G92" s="36">
        <v>1505.3833333333334</v>
      </c>
      <c r="H92" s="36">
        <v>1569.1833333333336</v>
      </c>
      <c r="I92" s="36">
        <v>1585.0166666666667</v>
      </c>
      <c r="J92" s="36">
        <v>1601.0833333333337</v>
      </c>
      <c r="K92" s="31">
        <v>1568.95</v>
      </c>
      <c r="L92" s="31">
        <v>1537.05</v>
      </c>
      <c r="M92" s="31">
        <v>364.20720999999998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644.25</v>
      </c>
      <c r="D93" s="36">
        <v>646.51666666666677</v>
      </c>
      <c r="E93" s="36">
        <v>639.13333333333355</v>
      </c>
      <c r="F93" s="36">
        <v>634.01666666666677</v>
      </c>
      <c r="G93" s="36">
        <v>626.63333333333355</v>
      </c>
      <c r="H93" s="36">
        <v>651.63333333333355</v>
      </c>
      <c r="I93" s="36">
        <v>659.01666666666677</v>
      </c>
      <c r="J93" s="36">
        <v>664.13333333333355</v>
      </c>
      <c r="K93" s="31">
        <v>653.9</v>
      </c>
      <c r="L93" s="31">
        <v>641.4</v>
      </c>
      <c r="M93" s="31">
        <v>24.206029999999998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3000.95</v>
      </c>
      <c r="D94" s="36">
        <v>3017.9666666666667</v>
      </c>
      <c r="E94" s="36">
        <v>2972.9833333333336</v>
      </c>
      <c r="F94" s="36">
        <v>2945.0166666666669</v>
      </c>
      <c r="G94" s="36">
        <v>2900.0333333333338</v>
      </c>
      <c r="H94" s="36">
        <v>3045.9333333333334</v>
      </c>
      <c r="I94" s="36">
        <v>3090.9166666666661</v>
      </c>
      <c r="J94" s="36">
        <v>3118.8833333333332</v>
      </c>
      <c r="K94" s="31">
        <v>3062.95</v>
      </c>
      <c r="L94" s="31">
        <v>2990</v>
      </c>
      <c r="M94" s="31">
        <v>5.8556600000000003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479.55</v>
      </c>
      <c r="D95" s="36">
        <v>480.8</v>
      </c>
      <c r="E95" s="36">
        <v>475.15000000000003</v>
      </c>
      <c r="F95" s="36">
        <v>470.75</v>
      </c>
      <c r="G95" s="36">
        <v>465.1</v>
      </c>
      <c r="H95" s="36">
        <v>485.20000000000005</v>
      </c>
      <c r="I95" s="36">
        <v>490.85</v>
      </c>
      <c r="J95" s="36">
        <v>495.25000000000006</v>
      </c>
      <c r="K95" s="31">
        <v>486.45</v>
      </c>
      <c r="L95" s="31">
        <v>476.4</v>
      </c>
      <c r="M95" s="31">
        <v>51.464570000000002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263.45</v>
      </c>
      <c r="D96" s="36">
        <v>262</v>
      </c>
      <c r="E96" s="36">
        <v>258</v>
      </c>
      <c r="F96" s="36">
        <v>252.55</v>
      </c>
      <c r="G96" s="36">
        <v>248.55</v>
      </c>
      <c r="H96" s="36">
        <v>267.45</v>
      </c>
      <c r="I96" s="36">
        <v>271.45</v>
      </c>
      <c r="J96" s="36">
        <v>276.89999999999998</v>
      </c>
      <c r="K96" s="31">
        <v>266</v>
      </c>
      <c r="L96" s="31">
        <v>256.55</v>
      </c>
      <c r="M96" s="31">
        <v>84.718459999999993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2473.35</v>
      </c>
      <c r="D97" s="36">
        <v>2466.4166666666665</v>
      </c>
      <c r="E97" s="36">
        <v>2449.833333333333</v>
      </c>
      <c r="F97" s="36">
        <v>2426.3166666666666</v>
      </c>
      <c r="G97" s="36">
        <v>2409.7333333333331</v>
      </c>
      <c r="H97" s="36">
        <v>2489.9333333333329</v>
      </c>
      <c r="I97" s="36">
        <v>2506.516666666666</v>
      </c>
      <c r="J97" s="36">
        <v>2530.0333333333328</v>
      </c>
      <c r="K97" s="31">
        <v>2483</v>
      </c>
      <c r="L97" s="31">
        <v>2442.9</v>
      </c>
      <c r="M97" s="31">
        <v>22.237200000000001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313.39999999999998</v>
      </c>
      <c r="D98" s="36">
        <v>313.84999999999997</v>
      </c>
      <c r="E98" s="36">
        <v>311.69999999999993</v>
      </c>
      <c r="F98" s="36">
        <v>309.99999999999994</v>
      </c>
      <c r="G98" s="36">
        <v>307.84999999999991</v>
      </c>
      <c r="H98" s="36">
        <v>315.54999999999995</v>
      </c>
      <c r="I98" s="36">
        <v>317.69999999999993</v>
      </c>
      <c r="J98" s="36">
        <v>319.39999999999998</v>
      </c>
      <c r="K98" s="31">
        <v>316</v>
      </c>
      <c r="L98" s="31">
        <v>312.14999999999998</v>
      </c>
      <c r="M98" s="31">
        <v>2.3339099999999999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40201.699999999997</v>
      </c>
      <c r="D99" s="36">
        <v>40260.883333333331</v>
      </c>
      <c r="E99" s="36">
        <v>39890.816666666666</v>
      </c>
      <c r="F99" s="36">
        <v>39579.933333333334</v>
      </c>
      <c r="G99" s="36">
        <v>39209.866666666669</v>
      </c>
      <c r="H99" s="36">
        <v>40571.766666666663</v>
      </c>
      <c r="I99" s="36">
        <v>40941.833333333328</v>
      </c>
      <c r="J99" s="36">
        <v>41252.71666666666</v>
      </c>
      <c r="K99" s="31">
        <v>40630.949999999997</v>
      </c>
      <c r="L99" s="31">
        <v>39950</v>
      </c>
      <c r="M99" s="31">
        <v>0.30548999999999998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959.3</v>
      </c>
      <c r="D100" s="36">
        <v>966.41666666666663</v>
      </c>
      <c r="E100" s="36">
        <v>950.33333333333326</v>
      </c>
      <c r="F100" s="36">
        <v>941.36666666666667</v>
      </c>
      <c r="G100" s="36">
        <v>925.2833333333333</v>
      </c>
      <c r="H100" s="36">
        <v>975.38333333333321</v>
      </c>
      <c r="I100" s="36">
        <v>991.46666666666647</v>
      </c>
      <c r="J100" s="36">
        <v>1000.4333333333332</v>
      </c>
      <c r="K100" s="31">
        <v>982.5</v>
      </c>
      <c r="L100" s="31">
        <v>957.45</v>
      </c>
      <c r="M100" s="31">
        <v>197.42813000000001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1355.6</v>
      </c>
      <c r="D101" s="36">
        <v>1360.6833333333334</v>
      </c>
      <c r="E101" s="36">
        <v>1342.3666666666668</v>
      </c>
      <c r="F101" s="36">
        <v>1329.1333333333334</v>
      </c>
      <c r="G101" s="36">
        <v>1310.8166666666668</v>
      </c>
      <c r="H101" s="36">
        <v>1373.9166666666667</v>
      </c>
      <c r="I101" s="36">
        <v>1392.2333333333333</v>
      </c>
      <c r="J101" s="36">
        <v>1405.4666666666667</v>
      </c>
      <c r="K101" s="31">
        <v>1379</v>
      </c>
      <c r="L101" s="31">
        <v>1347.45</v>
      </c>
      <c r="M101" s="31">
        <v>3.9265500000000002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565.04999999999995</v>
      </c>
      <c r="D102" s="36">
        <v>572.7166666666667</v>
      </c>
      <c r="E102" s="36">
        <v>556.58333333333337</v>
      </c>
      <c r="F102" s="36">
        <v>548.11666666666667</v>
      </c>
      <c r="G102" s="36">
        <v>531.98333333333335</v>
      </c>
      <c r="H102" s="36">
        <v>581.18333333333339</v>
      </c>
      <c r="I102" s="36">
        <v>597.31666666666661</v>
      </c>
      <c r="J102" s="36">
        <v>605.78333333333342</v>
      </c>
      <c r="K102" s="31">
        <v>588.85</v>
      </c>
      <c r="L102" s="31">
        <v>564.25</v>
      </c>
      <c r="M102" s="31">
        <v>15.20707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10.85</v>
      </c>
      <c r="D103" s="36">
        <v>10.883333333333333</v>
      </c>
      <c r="E103" s="36">
        <v>10.566666666666666</v>
      </c>
      <c r="F103" s="36">
        <v>10.283333333333333</v>
      </c>
      <c r="G103" s="36">
        <v>9.9666666666666668</v>
      </c>
      <c r="H103" s="36">
        <v>11.166666666666666</v>
      </c>
      <c r="I103" s="36">
        <v>11.483333333333333</v>
      </c>
      <c r="J103" s="36">
        <v>11.766666666666666</v>
      </c>
      <c r="K103" s="31">
        <v>11.2</v>
      </c>
      <c r="L103" s="31">
        <v>10.6</v>
      </c>
      <c r="M103" s="31">
        <v>1778.23721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93.4</v>
      </c>
      <c r="D104" s="36">
        <v>93.8</v>
      </c>
      <c r="E104" s="36">
        <v>92.75</v>
      </c>
      <c r="F104" s="36">
        <v>92.100000000000009</v>
      </c>
      <c r="G104" s="36">
        <v>91.050000000000011</v>
      </c>
      <c r="H104" s="36">
        <v>94.449999999999989</v>
      </c>
      <c r="I104" s="36">
        <v>95.499999999999972</v>
      </c>
      <c r="J104" s="36">
        <v>96.149999999999977</v>
      </c>
      <c r="K104" s="31">
        <v>94.85</v>
      </c>
      <c r="L104" s="31">
        <v>93.15</v>
      </c>
      <c r="M104" s="31">
        <v>255.04383999999999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456.2</v>
      </c>
      <c r="D105" s="36">
        <v>458.56666666666661</v>
      </c>
      <c r="E105" s="36">
        <v>452.23333333333323</v>
      </c>
      <c r="F105" s="36">
        <v>448.26666666666665</v>
      </c>
      <c r="G105" s="36">
        <v>441.93333333333328</v>
      </c>
      <c r="H105" s="36">
        <v>462.53333333333319</v>
      </c>
      <c r="I105" s="36">
        <v>468.86666666666656</v>
      </c>
      <c r="J105" s="36">
        <v>472.83333333333314</v>
      </c>
      <c r="K105" s="31">
        <v>464.9</v>
      </c>
      <c r="L105" s="31">
        <v>454.6</v>
      </c>
      <c r="M105" s="31">
        <v>8.6219300000000008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406.8</v>
      </c>
      <c r="D106" s="36">
        <v>409.5333333333333</v>
      </c>
      <c r="E106" s="36">
        <v>402.31666666666661</v>
      </c>
      <c r="F106" s="36">
        <v>397.83333333333331</v>
      </c>
      <c r="G106" s="36">
        <v>390.61666666666662</v>
      </c>
      <c r="H106" s="36">
        <v>414.01666666666659</v>
      </c>
      <c r="I106" s="36">
        <v>421.23333333333329</v>
      </c>
      <c r="J106" s="36">
        <v>425.71666666666658</v>
      </c>
      <c r="K106" s="31">
        <v>416.75</v>
      </c>
      <c r="L106" s="31">
        <v>405.05</v>
      </c>
      <c r="M106" s="31">
        <v>24.6021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404.9</v>
      </c>
      <c r="D107" s="36">
        <v>410.9666666666667</v>
      </c>
      <c r="E107" s="36">
        <v>394.03333333333342</v>
      </c>
      <c r="F107" s="36">
        <v>383.16666666666674</v>
      </c>
      <c r="G107" s="36">
        <v>366.23333333333346</v>
      </c>
      <c r="H107" s="36">
        <v>421.83333333333337</v>
      </c>
      <c r="I107" s="36">
        <v>438.76666666666665</v>
      </c>
      <c r="J107" s="36">
        <v>449.63333333333333</v>
      </c>
      <c r="K107" s="31">
        <v>427.9</v>
      </c>
      <c r="L107" s="31">
        <v>400.1</v>
      </c>
      <c r="M107" s="31">
        <v>53.294980000000002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2387.15</v>
      </c>
      <c r="D108" s="36">
        <v>2392.4833333333331</v>
      </c>
      <c r="E108" s="36">
        <v>2372.9666666666662</v>
      </c>
      <c r="F108" s="36">
        <v>2358.7833333333333</v>
      </c>
      <c r="G108" s="36">
        <v>2339.2666666666664</v>
      </c>
      <c r="H108" s="36">
        <v>2406.6666666666661</v>
      </c>
      <c r="I108" s="36">
        <v>2426.1833333333334</v>
      </c>
      <c r="J108" s="36">
        <v>2440.3666666666659</v>
      </c>
      <c r="K108" s="31">
        <v>2412</v>
      </c>
      <c r="L108" s="31">
        <v>2378.3000000000002</v>
      </c>
      <c r="M108" s="31">
        <v>7.1410600000000004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1411.3</v>
      </c>
      <c r="D109" s="36">
        <v>1420.4333333333332</v>
      </c>
      <c r="E109" s="36">
        <v>1397.2166666666662</v>
      </c>
      <c r="F109" s="36">
        <v>1383.133333333333</v>
      </c>
      <c r="G109" s="36">
        <v>1359.9166666666661</v>
      </c>
      <c r="H109" s="36">
        <v>1434.5166666666664</v>
      </c>
      <c r="I109" s="36">
        <v>1457.7333333333331</v>
      </c>
      <c r="J109" s="36">
        <v>1471.8166666666666</v>
      </c>
      <c r="K109" s="31">
        <v>1443.65</v>
      </c>
      <c r="L109" s="31">
        <v>1406.35</v>
      </c>
      <c r="M109" s="31">
        <v>25.14377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178.5</v>
      </c>
      <c r="D110" s="36">
        <v>179.33333333333334</v>
      </c>
      <c r="E110" s="36">
        <v>175.51666666666668</v>
      </c>
      <c r="F110" s="36">
        <v>172.53333333333333</v>
      </c>
      <c r="G110" s="36">
        <v>168.71666666666667</v>
      </c>
      <c r="H110" s="36">
        <v>182.31666666666669</v>
      </c>
      <c r="I110" s="36">
        <v>186.13333333333335</v>
      </c>
      <c r="J110" s="36">
        <v>189.1166666666667</v>
      </c>
      <c r="K110" s="31">
        <v>183.15</v>
      </c>
      <c r="L110" s="31">
        <v>176.35</v>
      </c>
      <c r="M110" s="31">
        <v>65.868229999999997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1501.75</v>
      </c>
      <c r="D111" s="36">
        <v>1494.1000000000001</v>
      </c>
      <c r="E111" s="36">
        <v>1483.6500000000003</v>
      </c>
      <c r="F111" s="36">
        <v>1465.5500000000002</v>
      </c>
      <c r="G111" s="36">
        <v>1455.1000000000004</v>
      </c>
      <c r="H111" s="36">
        <v>1512.2000000000003</v>
      </c>
      <c r="I111" s="36">
        <v>1522.65</v>
      </c>
      <c r="J111" s="36">
        <v>1540.7500000000002</v>
      </c>
      <c r="K111" s="31">
        <v>1504.55</v>
      </c>
      <c r="L111" s="31">
        <v>1476</v>
      </c>
      <c r="M111" s="31">
        <v>67.79195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92.75</v>
      </c>
      <c r="D112" s="36">
        <v>92.566666666666663</v>
      </c>
      <c r="E112" s="36">
        <v>91.98333333333332</v>
      </c>
      <c r="F112" s="36">
        <v>91.216666666666654</v>
      </c>
      <c r="G112" s="36">
        <v>90.633333333333312</v>
      </c>
      <c r="H112" s="36">
        <v>93.333333333333329</v>
      </c>
      <c r="I112" s="36">
        <v>93.916666666666671</v>
      </c>
      <c r="J112" s="36">
        <v>94.683333333333337</v>
      </c>
      <c r="K112" s="31">
        <v>93.15</v>
      </c>
      <c r="L112" s="31">
        <v>91.8</v>
      </c>
      <c r="M112" s="31">
        <v>151.73388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900.05</v>
      </c>
      <c r="D113" s="36">
        <v>905.06666666666661</v>
      </c>
      <c r="E113" s="36">
        <v>890.98333333333323</v>
      </c>
      <c r="F113" s="36">
        <v>881.91666666666663</v>
      </c>
      <c r="G113" s="36">
        <v>867.83333333333326</v>
      </c>
      <c r="H113" s="36">
        <v>914.13333333333321</v>
      </c>
      <c r="I113" s="36">
        <v>928.2166666666667</v>
      </c>
      <c r="J113" s="36">
        <v>937.28333333333319</v>
      </c>
      <c r="K113" s="31">
        <v>919.15</v>
      </c>
      <c r="L113" s="31">
        <v>896</v>
      </c>
      <c r="M113" s="31">
        <v>2.7399399999999998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671.3</v>
      </c>
      <c r="D114" s="36">
        <v>674.25</v>
      </c>
      <c r="E114" s="36">
        <v>665.05</v>
      </c>
      <c r="F114" s="36">
        <v>658.8</v>
      </c>
      <c r="G114" s="36">
        <v>649.59999999999991</v>
      </c>
      <c r="H114" s="36">
        <v>680.5</v>
      </c>
      <c r="I114" s="36">
        <v>689.7</v>
      </c>
      <c r="J114" s="36">
        <v>695.95</v>
      </c>
      <c r="K114" s="31">
        <v>683.45</v>
      </c>
      <c r="L114" s="31">
        <v>668</v>
      </c>
      <c r="M114" s="31">
        <v>13.46593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74.45</v>
      </c>
      <c r="D115" s="36">
        <v>75.566666666666663</v>
      </c>
      <c r="E115" s="36">
        <v>72.883333333333326</v>
      </c>
      <c r="F115" s="36">
        <v>71.316666666666663</v>
      </c>
      <c r="G115" s="36">
        <v>68.633333333333326</v>
      </c>
      <c r="H115" s="36">
        <v>77.133333333333326</v>
      </c>
      <c r="I115" s="36">
        <v>79.816666666666663</v>
      </c>
      <c r="J115" s="36">
        <v>81.383333333333326</v>
      </c>
      <c r="K115" s="31">
        <v>78.25</v>
      </c>
      <c r="L115" s="31">
        <v>74</v>
      </c>
      <c r="M115" s="31">
        <v>523.60179000000005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447.5</v>
      </c>
      <c r="D116" s="36">
        <v>448.51666666666665</v>
      </c>
      <c r="E116" s="36">
        <v>443.48333333333329</v>
      </c>
      <c r="F116" s="36">
        <v>439.46666666666664</v>
      </c>
      <c r="G116" s="36">
        <v>434.43333333333328</v>
      </c>
      <c r="H116" s="36">
        <v>452.5333333333333</v>
      </c>
      <c r="I116" s="36">
        <v>457.56666666666661</v>
      </c>
      <c r="J116" s="36">
        <v>461.58333333333331</v>
      </c>
      <c r="K116" s="31">
        <v>453.55</v>
      </c>
      <c r="L116" s="31">
        <v>444.5</v>
      </c>
      <c r="M116" s="31">
        <v>107.1947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689.05</v>
      </c>
      <c r="D117" s="36">
        <v>686.05000000000007</v>
      </c>
      <c r="E117" s="36">
        <v>681.00000000000011</v>
      </c>
      <c r="F117" s="36">
        <v>672.95</v>
      </c>
      <c r="G117" s="36">
        <v>667.90000000000009</v>
      </c>
      <c r="H117" s="36">
        <v>694.10000000000014</v>
      </c>
      <c r="I117" s="36">
        <v>699.15000000000009</v>
      </c>
      <c r="J117" s="36">
        <v>707.20000000000016</v>
      </c>
      <c r="K117" s="31">
        <v>691.1</v>
      </c>
      <c r="L117" s="31">
        <v>678</v>
      </c>
      <c r="M117" s="31">
        <v>13.74769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393.8</v>
      </c>
      <c r="D118" s="36">
        <v>398.61666666666662</v>
      </c>
      <c r="E118" s="36">
        <v>385.73333333333323</v>
      </c>
      <c r="F118" s="36">
        <v>377.66666666666663</v>
      </c>
      <c r="G118" s="36">
        <v>364.78333333333325</v>
      </c>
      <c r="H118" s="36">
        <v>406.68333333333322</v>
      </c>
      <c r="I118" s="36">
        <v>419.56666666666655</v>
      </c>
      <c r="J118" s="36">
        <v>427.63333333333321</v>
      </c>
      <c r="K118" s="31">
        <v>411.5</v>
      </c>
      <c r="L118" s="31">
        <v>390.55</v>
      </c>
      <c r="M118" s="31">
        <v>32.938029999999998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778.35</v>
      </c>
      <c r="D119" s="36">
        <v>781.31666666666661</v>
      </c>
      <c r="E119" s="36">
        <v>771.03333333333319</v>
      </c>
      <c r="F119" s="36">
        <v>763.71666666666658</v>
      </c>
      <c r="G119" s="36">
        <v>753.43333333333317</v>
      </c>
      <c r="H119" s="36">
        <v>788.63333333333321</v>
      </c>
      <c r="I119" s="36">
        <v>798.91666666666652</v>
      </c>
      <c r="J119" s="36">
        <v>806.23333333333323</v>
      </c>
      <c r="K119" s="31">
        <v>791.6</v>
      </c>
      <c r="L119" s="31">
        <v>774</v>
      </c>
      <c r="M119" s="31">
        <v>28.754909999999999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535.45000000000005</v>
      </c>
      <c r="D120" s="36">
        <v>533.2833333333333</v>
      </c>
      <c r="E120" s="36">
        <v>530.16666666666663</v>
      </c>
      <c r="F120" s="36">
        <v>524.88333333333333</v>
      </c>
      <c r="G120" s="36">
        <v>521.76666666666665</v>
      </c>
      <c r="H120" s="36">
        <v>538.56666666666661</v>
      </c>
      <c r="I120" s="36">
        <v>541.68333333333339</v>
      </c>
      <c r="J120" s="36">
        <v>546.96666666666658</v>
      </c>
      <c r="K120" s="31">
        <v>536.4</v>
      </c>
      <c r="L120" s="31">
        <v>528</v>
      </c>
      <c r="M120" s="31">
        <v>13.33662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1755.7</v>
      </c>
      <c r="D121" s="36">
        <v>1765.8333333333333</v>
      </c>
      <c r="E121" s="36">
        <v>1740.8666666666666</v>
      </c>
      <c r="F121" s="36">
        <v>1726.0333333333333</v>
      </c>
      <c r="G121" s="36">
        <v>1701.0666666666666</v>
      </c>
      <c r="H121" s="36">
        <v>1780.6666666666665</v>
      </c>
      <c r="I121" s="36">
        <v>1805.6333333333332</v>
      </c>
      <c r="J121" s="36">
        <v>1820.4666666666665</v>
      </c>
      <c r="K121" s="31">
        <v>1790.8</v>
      </c>
      <c r="L121" s="31">
        <v>1751</v>
      </c>
      <c r="M121" s="31">
        <v>47.84751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123.2</v>
      </c>
      <c r="D122" s="36">
        <v>123.81666666666666</v>
      </c>
      <c r="E122" s="36">
        <v>121.63333333333333</v>
      </c>
      <c r="F122" s="36">
        <v>120.06666666666666</v>
      </c>
      <c r="G122" s="36">
        <v>117.88333333333333</v>
      </c>
      <c r="H122" s="36">
        <v>125.38333333333333</v>
      </c>
      <c r="I122" s="36">
        <v>127.56666666666666</v>
      </c>
      <c r="J122" s="36">
        <v>129.13333333333333</v>
      </c>
      <c r="K122" s="31">
        <v>126</v>
      </c>
      <c r="L122" s="31">
        <v>122.25</v>
      </c>
      <c r="M122" s="31">
        <v>65.263300000000001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2390.9499999999998</v>
      </c>
      <c r="D123" s="36">
        <v>2398.4166666666665</v>
      </c>
      <c r="E123" s="36">
        <v>2354.6333333333332</v>
      </c>
      <c r="F123" s="36">
        <v>2318.3166666666666</v>
      </c>
      <c r="G123" s="36">
        <v>2274.5333333333333</v>
      </c>
      <c r="H123" s="36">
        <v>2434.7333333333331</v>
      </c>
      <c r="I123" s="36">
        <v>2478.5166666666669</v>
      </c>
      <c r="J123" s="36">
        <v>2514.833333333333</v>
      </c>
      <c r="K123" s="31">
        <v>2442.1999999999998</v>
      </c>
      <c r="L123" s="31">
        <v>2362.1</v>
      </c>
      <c r="M123" s="31">
        <v>4.4186899999999998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390.7</v>
      </c>
      <c r="D124" s="36">
        <v>392.7166666666667</v>
      </c>
      <c r="E124" s="36">
        <v>387.68333333333339</v>
      </c>
      <c r="F124" s="36">
        <v>384.66666666666669</v>
      </c>
      <c r="G124" s="36">
        <v>379.63333333333338</v>
      </c>
      <c r="H124" s="36">
        <v>395.73333333333341</v>
      </c>
      <c r="I124" s="36">
        <v>400.76666666666671</v>
      </c>
      <c r="J124" s="36">
        <v>403.78333333333342</v>
      </c>
      <c r="K124" s="31">
        <v>397.75</v>
      </c>
      <c r="L124" s="31">
        <v>389.7</v>
      </c>
      <c r="M124" s="31">
        <v>8.9034999999999993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455.6</v>
      </c>
      <c r="D125" s="36">
        <v>457.38333333333338</v>
      </c>
      <c r="E125" s="36">
        <v>451.56666666666678</v>
      </c>
      <c r="F125" s="36">
        <v>447.53333333333342</v>
      </c>
      <c r="G125" s="36">
        <v>441.71666666666681</v>
      </c>
      <c r="H125" s="36">
        <v>461.41666666666674</v>
      </c>
      <c r="I125" s="36">
        <v>467.23333333333335</v>
      </c>
      <c r="J125" s="36">
        <v>471.26666666666671</v>
      </c>
      <c r="K125" s="31">
        <v>463.2</v>
      </c>
      <c r="L125" s="31">
        <v>453.35</v>
      </c>
      <c r="M125" s="31">
        <v>15.782069999999999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654.54999999999995</v>
      </c>
      <c r="D126" s="36">
        <v>656.0333333333333</v>
      </c>
      <c r="E126" s="36">
        <v>652.51666666666665</v>
      </c>
      <c r="F126" s="36">
        <v>650.48333333333335</v>
      </c>
      <c r="G126" s="36">
        <v>646.9666666666667</v>
      </c>
      <c r="H126" s="36">
        <v>658.06666666666661</v>
      </c>
      <c r="I126" s="36">
        <v>661.58333333333326</v>
      </c>
      <c r="J126" s="36">
        <v>663.61666666666656</v>
      </c>
      <c r="K126" s="31">
        <v>659.55</v>
      </c>
      <c r="L126" s="31">
        <v>654</v>
      </c>
      <c r="M126" s="31">
        <v>6.5280199999999997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2899.35</v>
      </c>
      <c r="D127" s="36">
        <v>2883.5</v>
      </c>
      <c r="E127" s="36">
        <v>2861.9</v>
      </c>
      <c r="F127" s="36">
        <v>2824.4500000000003</v>
      </c>
      <c r="G127" s="36">
        <v>2802.8500000000004</v>
      </c>
      <c r="H127" s="36">
        <v>2920.95</v>
      </c>
      <c r="I127" s="36">
        <v>2942.55</v>
      </c>
      <c r="J127" s="36">
        <v>2979.9999999999995</v>
      </c>
      <c r="K127" s="31">
        <v>2905.1</v>
      </c>
      <c r="L127" s="31">
        <v>2846.05</v>
      </c>
      <c r="M127" s="31">
        <v>24.447109999999999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5394.15</v>
      </c>
      <c r="D128" s="36">
        <v>5405.7166666666662</v>
      </c>
      <c r="E128" s="36">
        <v>5343.4333333333325</v>
      </c>
      <c r="F128" s="36">
        <v>5292.7166666666662</v>
      </c>
      <c r="G128" s="36">
        <v>5230.4333333333325</v>
      </c>
      <c r="H128" s="36">
        <v>5456.4333333333325</v>
      </c>
      <c r="I128" s="36">
        <v>5518.7166666666672</v>
      </c>
      <c r="J128" s="36">
        <v>5569.4333333333325</v>
      </c>
      <c r="K128" s="31">
        <v>5468</v>
      </c>
      <c r="L128" s="31">
        <v>5355</v>
      </c>
      <c r="M128" s="31">
        <v>3.1341800000000002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4660.25</v>
      </c>
      <c r="D129" s="36">
        <v>4641.666666666667</v>
      </c>
      <c r="E129" s="36">
        <v>4608.5333333333338</v>
      </c>
      <c r="F129" s="36">
        <v>4556.8166666666666</v>
      </c>
      <c r="G129" s="36">
        <v>4523.6833333333334</v>
      </c>
      <c r="H129" s="36">
        <v>4693.3833333333341</v>
      </c>
      <c r="I129" s="36">
        <v>4726.5166666666673</v>
      </c>
      <c r="J129" s="36">
        <v>4778.2333333333345</v>
      </c>
      <c r="K129" s="31">
        <v>4674.8</v>
      </c>
      <c r="L129" s="31">
        <v>4589.95</v>
      </c>
      <c r="M129" s="31">
        <v>1.91568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1127.3</v>
      </c>
      <c r="D130" s="36">
        <v>1133.3166666666666</v>
      </c>
      <c r="E130" s="36">
        <v>1116.7833333333333</v>
      </c>
      <c r="F130" s="36">
        <v>1106.2666666666667</v>
      </c>
      <c r="G130" s="36">
        <v>1089.7333333333333</v>
      </c>
      <c r="H130" s="36">
        <v>1143.8333333333333</v>
      </c>
      <c r="I130" s="36">
        <v>1160.3666666666666</v>
      </c>
      <c r="J130" s="36">
        <v>1170.8833333333332</v>
      </c>
      <c r="K130" s="31">
        <v>1149.8499999999999</v>
      </c>
      <c r="L130" s="31">
        <v>1122.8</v>
      </c>
      <c r="M130" s="31">
        <v>6.3555599999999997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1583.25</v>
      </c>
      <c r="D131" s="36">
        <v>1604.8499999999997</v>
      </c>
      <c r="E131" s="36">
        <v>1553.4999999999993</v>
      </c>
      <c r="F131" s="36">
        <v>1523.7499999999995</v>
      </c>
      <c r="G131" s="36">
        <v>1472.3999999999992</v>
      </c>
      <c r="H131" s="36">
        <v>1634.5999999999995</v>
      </c>
      <c r="I131" s="36">
        <v>1685.9499999999998</v>
      </c>
      <c r="J131" s="36">
        <v>1715.6999999999996</v>
      </c>
      <c r="K131" s="31">
        <v>1656.2</v>
      </c>
      <c r="L131" s="31">
        <v>1575.1</v>
      </c>
      <c r="M131" s="31">
        <v>28.982659999999999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301</v>
      </c>
      <c r="D132" s="36">
        <v>304.41666666666669</v>
      </c>
      <c r="E132" s="36">
        <v>296.23333333333335</v>
      </c>
      <c r="F132" s="36">
        <v>291.46666666666664</v>
      </c>
      <c r="G132" s="36">
        <v>283.2833333333333</v>
      </c>
      <c r="H132" s="36">
        <v>309.18333333333339</v>
      </c>
      <c r="I132" s="36">
        <v>317.36666666666667</v>
      </c>
      <c r="J132" s="36">
        <v>322.13333333333344</v>
      </c>
      <c r="K132" s="31">
        <v>312.60000000000002</v>
      </c>
      <c r="L132" s="31">
        <v>299.64999999999998</v>
      </c>
      <c r="M132" s="31">
        <v>74.988429999999994</v>
      </c>
      <c r="N132" s="1"/>
      <c r="O132" s="1"/>
    </row>
    <row r="133" spans="1:15" ht="12.75" customHeight="1">
      <c r="A133" s="51">
        <v>124</v>
      </c>
      <c r="B133" s="53" t="s">
        <v>866</v>
      </c>
      <c r="C133" s="31">
        <v>1739.8</v>
      </c>
      <c r="D133" s="36">
        <v>1729.8666666666668</v>
      </c>
      <c r="E133" s="36">
        <v>1710.9333333333336</v>
      </c>
      <c r="F133" s="36">
        <v>1682.0666666666668</v>
      </c>
      <c r="G133" s="36">
        <v>1663.1333333333337</v>
      </c>
      <c r="H133" s="36">
        <v>1758.7333333333336</v>
      </c>
      <c r="I133" s="36">
        <v>1777.666666666667</v>
      </c>
      <c r="J133" s="36">
        <v>1806.5333333333335</v>
      </c>
      <c r="K133" s="31">
        <v>1748.8</v>
      </c>
      <c r="L133" s="31">
        <v>1701</v>
      </c>
      <c r="M133" s="31">
        <v>4.7162199999999999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574.65</v>
      </c>
      <c r="D134" s="36">
        <v>573</v>
      </c>
      <c r="E134" s="36">
        <v>570.29999999999995</v>
      </c>
      <c r="F134" s="36">
        <v>565.94999999999993</v>
      </c>
      <c r="G134" s="36">
        <v>563.24999999999989</v>
      </c>
      <c r="H134" s="36">
        <v>577.35</v>
      </c>
      <c r="I134" s="36">
        <v>580.05000000000007</v>
      </c>
      <c r="J134" s="36">
        <v>584.40000000000009</v>
      </c>
      <c r="K134" s="31">
        <v>575.70000000000005</v>
      </c>
      <c r="L134" s="31">
        <v>568.65</v>
      </c>
      <c r="M134" s="31">
        <v>7.2909800000000002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10284.299999999999</v>
      </c>
      <c r="D135" s="36">
        <v>10278.6</v>
      </c>
      <c r="E135" s="36">
        <v>10212.200000000001</v>
      </c>
      <c r="F135" s="36">
        <v>10140.1</v>
      </c>
      <c r="G135" s="36">
        <v>10073.700000000001</v>
      </c>
      <c r="H135" s="36">
        <v>10350.700000000001</v>
      </c>
      <c r="I135" s="36">
        <v>10417.099999999999</v>
      </c>
      <c r="J135" s="36">
        <v>10489.2</v>
      </c>
      <c r="K135" s="31">
        <v>10345</v>
      </c>
      <c r="L135" s="31">
        <v>10206.5</v>
      </c>
      <c r="M135" s="31">
        <v>5.7725200000000001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556.25</v>
      </c>
      <c r="D136" s="36">
        <v>556.44999999999993</v>
      </c>
      <c r="E136" s="36">
        <v>547.34999999999991</v>
      </c>
      <c r="F136" s="36">
        <v>538.44999999999993</v>
      </c>
      <c r="G136" s="36">
        <v>529.34999999999991</v>
      </c>
      <c r="H136" s="36">
        <v>565.34999999999991</v>
      </c>
      <c r="I136" s="36">
        <v>574.45000000000005</v>
      </c>
      <c r="J136" s="36">
        <v>583.34999999999991</v>
      </c>
      <c r="K136" s="31">
        <v>565.54999999999995</v>
      </c>
      <c r="L136" s="31">
        <v>547.54999999999995</v>
      </c>
      <c r="M136" s="31">
        <v>15.52347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1018.5</v>
      </c>
      <c r="D137" s="36">
        <v>1021.4333333333334</v>
      </c>
      <c r="E137" s="36">
        <v>1004.8666666666668</v>
      </c>
      <c r="F137" s="36">
        <v>991.23333333333335</v>
      </c>
      <c r="G137" s="36">
        <v>974.66666666666674</v>
      </c>
      <c r="H137" s="36">
        <v>1035.0666666666668</v>
      </c>
      <c r="I137" s="36">
        <v>1051.6333333333334</v>
      </c>
      <c r="J137" s="36">
        <v>1065.2666666666669</v>
      </c>
      <c r="K137" s="31">
        <v>1038</v>
      </c>
      <c r="L137" s="31">
        <v>1007.8</v>
      </c>
      <c r="M137" s="31">
        <v>10.00226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927.1</v>
      </c>
      <c r="D138" s="36">
        <v>929.58333333333337</v>
      </c>
      <c r="E138" s="36">
        <v>920.01666666666677</v>
      </c>
      <c r="F138" s="36">
        <v>912.93333333333339</v>
      </c>
      <c r="G138" s="36">
        <v>903.36666666666679</v>
      </c>
      <c r="H138" s="36">
        <v>936.66666666666674</v>
      </c>
      <c r="I138" s="36">
        <v>946.23333333333335</v>
      </c>
      <c r="J138" s="36">
        <v>953.31666666666672</v>
      </c>
      <c r="K138" s="31">
        <v>939.15</v>
      </c>
      <c r="L138" s="31">
        <v>922.5</v>
      </c>
      <c r="M138" s="31">
        <v>3.5929099999999998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96.35</v>
      </c>
      <c r="D139" s="36">
        <v>96.916666666666671</v>
      </c>
      <c r="E139" s="36">
        <v>95.233333333333348</v>
      </c>
      <c r="F139" s="36">
        <v>94.116666666666674</v>
      </c>
      <c r="G139" s="36">
        <v>92.433333333333351</v>
      </c>
      <c r="H139" s="36">
        <v>98.033333333333346</v>
      </c>
      <c r="I139" s="36">
        <v>99.716666666666654</v>
      </c>
      <c r="J139" s="36">
        <v>100.83333333333334</v>
      </c>
      <c r="K139" s="31">
        <v>98.6</v>
      </c>
      <c r="L139" s="31">
        <v>95.8</v>
      </c>
      <c r="M139" s="31">
        <v>64.669160000000005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2488.1</v>
      </c>
      <c r="D140" s="36">
        <v>2479.8333333333335</v>
      </c>
      <c r="E140" s="36">
        <v>2464.666666666667</v>
      </c>
      <c r="F140" s="36">
        <v>2441.2333333333336</v>
      </c>
      <c r="G140" s="36">
        <v>2426.0666666666671</v>
      </c>
      <c r="H140" s="36">
        <v>2503.2666666666669</v>
      </c>
      <c r="I140" s="36">
        <v>2518.4333333333338</v>
      </c>
      <c r="J140" s="36">
        <v>2541.8666666666668</v>
      </c>
      <c r="K140" s="31">
        <v>2495</v>
      </c>
      <c r="L140" s="31">
        <v>2456.4</v>
      </c>
      <c r="M140" s="31">
        <v>1.87645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108841.65</v>
      </c>
      <c r="D141" s="36">
        <v>109038.88333333335</v>
      </c>
      <c r="E141" s="36">
        <v>108302.76666666669</v>
      </c>
      <c r="F141" s="36">
        <v>107763.88333333335</v>
      </c>
      <c r="G141" s="36">
        <v>107027.76666666669</v>
      </c>
      <c r="H141" s="36">
        <v>109577.76666666669</v>
      </c>
      <c r="I141" s="36">
        <v>110313.88333333336</v>
      </c>
      <c r="J141" s="36">
        <v>110852.76666666669</v>
      </c>
      <c r="K141" s="31">
        <v>109775</v>
      </c>
      <c r="L141" s="31">
        <v>108500</v>
      </c>
      <c r="M141" s="31">
        <v>3.6360000000000003E-2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63.9</v>
      </c>
      <c r="D142" s="36">
        <v>64.166666666666671</v>
      </c>
      <c r="E142" s="36">
        <v>63.483333333333348</v>
      </c>
      <c r="F142" s="36">
        <v>63.066666666666677</v>
      </c>
      <c r="G142" s="36">
        <v>62.383333333333354</v>
      </c>
      <c r="H142" s="36">
        <v>64.583333333333343</v>
      </c>
      <c r="I142" s="36">
        <v>65.266666666666652</v>
      </c>
      <c r="J142" s="36">
        <v>65.683333333333337</v>
      </c>
      <c r="K142" s="31">
        <v>64.849999999999994</v>
      </c>
      <c r="L142" s="31">
        <v>63.75</v>
      </c>
      <c r="M142" s="31">
        <v>30.00224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1278.5</v>
      </c>
      <c r="D143" s="36">
        <v>1285.3499999999999</v>
      </c>
      <c r="E143" s="36">
        <v>1267.9999999999998</v>
      </c>
      <c r="F143" s="36">
        <v>1257.4999999999998</v>
      </c>
      <c r="G143" s="36">
        <v>1240.1499999999996</v>
      </c>
      <c r="H143" s="36">
        <v>1295.8499999999999</v>
      </c>
      <c r="I143" s="36">
        <v>1313.2000000000003</v>
      </c>
      <c r="J143" s="36">
        <v>1323.7</v>
      </c>
      <c r="K143" s="31">
        <v>1302.7</v>
      </c>
      <c r="L143" s="31">
        <v>1274.8499999999999</v>
      </c>
      <c r="M143" s="31">
        <v>1.5438400000000001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4439.95</v>
      </c>
      <c r="D144" s="36">
        <v>4439.5499999999993</v>
      </c>
      <c r="E144" s="36">
        <v>4393.4499999999989</v>
      </c>
      <c r="F144" s="36">
        <v>4346.95</v>
      </c>
      <c r="G144" s="36">
        <v>4300.8499999999995</v>
      </c>
      <c r="H144" s="36">
        <v>4486.0499999999984</v>
      </c>
      <c r="I144" s="36">
        <v>4532.1499999999987</v>
      </c>
      <c r="J144" s="36">
        <v>4578.6499999999978</v>
      </c>
      <c r="K144" s="31">
        <v>4485.6499999999996</v>
      </c>
      <c r="L144" s="31">
        <v>4393.05</v>
      </c>
      <c r="M144" s="31">
        <v>1.74814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4493.8</v>
      </c>
      <c r="D145" s="36">
        <v>4487.916666666667</v>
      </c>
      <c r="E145" s="36">
        <v>4465.8333333333339</v>
      </c>
      <c r="F145" s="36">
        <v>4437.8666666666668</v>
      </c>
      <c r="G145" s="36">
        <v>4415.7833333333338</v>
      </c>
      <c r="H145" s="36">
        <v>4515.8833333333341</v>
      </c>
      <c r="I145" s="36">
        <v>4537.9666666666681</v>
      </c>
      <c r="J145" s="36">
        <v>4565.9333333333343</v>
      </c>
      <c r="K145" s="31">
        <v>4510</v>
      </c>
      <c r="L145" s="31">
        <v>4459.95</v>
      </c>
      <c r="M145" s="31">
        <v>0.84699999999999998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22533.5</v>
      </c>
      <c r="D146" s="36">
        <v>22517.816666666666</v>
      </c>
      <c r="E146" s="36">
        <v>22365.683333333331</v>
      </c>
      <c r="F146" s="36">
        <v>22197.866666666665</v>
      </c>
      <c r="G146" s="36">
        <v>22045.73333333333</v>
      </c>
      <c r="H146" s="36">
        <v>22685.633333333331</v>
      </c>
      <c r="I146" s="36">
        <v>22837.766666666663</v>
      </c>
      <c r="J146" s="36">
        <v>23005.583333333332</v>
      </c>
      <c r="K146" s="31">
        <v>22669.95</v>
      </c>
      <c r="L146" s="31">
        <v>22350</v>
      </c>
      <c r="M146" s="31">
        <v>0.46183000000000002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52.35</v>
      </c>
      <c r="D147" s="36">
        <v>53.166666666666664</v>
      </c>
      <c r="E147" s="36">
        <v>50.93333333333333</v>
      </c>
      <c r="F147" s="36">
        <v>49.516666666666666</v>
      </c>
      <c r="G147" s="36">
        <v>47.283333333333331</v>
      </c>
      <c r="H147" s="36">
        <v>54.583333333333329</v>
      </c>
      <c r="I147" s="36">
        <v>56.816666666666663</v>
      </c>
      <c r="J147" s="36">
        <v>58.233333333333327</v>
      </c>
      <c r="K147" s="31">
        <v>55.4</v>
      </c>
      <c r="L147" s="31">
        <v>51.75</v>
      </c>
      <c r="M147" s="31">
        <v>508.91570000000002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143.94999999999999</v>
      </c>
      <c r="D148" s="36">
        <v>144.81666666666666</v>
      </c>
      <c r="E148" s="36">
        <v>142.13333333333333</v>
      </c>
      <c r="F148" s="36">
        <v>140.31666666666666</v>
      </c>
      <c r="G148" s="36">
        <v>137.63333333333333</v>
      </c>
      <c r="H148" s="36">
        <v>146.63333333333333</v>
      </c>
      <c r="I148" s="36">
        <v>149.31666666666666</v>
      </c>
      <c r="J148" s="36">
        <v>151.13333333333333</v>
      </c>
      <c r="K148" s="31">
        <v>147.5</v>
      </c>
      <c r="L148" s="31">
        <v>143</v>
      </c>
      <c r="M148" s="31">
        <v>121.89559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238.95</v>
      </c>
      <c r="D149" s="36">
        <v>239.65</v>
      </c>
      <c r="E149" s="36">
        <v>236.4</v>
      </c>
      <c r="F149" s="36">
        <v>233.85</v>
      </c>
      <c r="G149" s="36">
        <v>230.6</v>
      </c>
      <c r="H149" s="36">
        <v>242.20000000000002</v>
      </c>
      <c r="I149" s="36">
        <v>245.45000000000002</v>
      </c>
      <c r="J149" s="36">
        <v>248.00000000000003</v>
      </c>
      <c r="K149" s="31">
        <v>242.9</v>
      </c>
      <c r="L149" s="31">
        <v>237.1</v>
      </c>
      <c r="M149" s="31">
        <v>101.34737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141.9</v>
      </c>
      <c r="D150" s="36">
        <v>142.4</v>
      </c>
      <c r="E150" s="36">
        <v>140.30000000000001</v>
      </c>
      <c r="F150" s="36">
        <v>138.70000000000002</v>
      </c>
      <c r="G150" s="36">
        <v>136.60000000000002</v>
      </c>
      <c r="H150" s="36">
        <v>144</v>
      </c>
      <c r="I150" s="36">
        <v>146.09999999999997</v>
      </c>
      <c r="J150" s="36">
        <v>147.69999999999999</v>
      </c>
      <c r="K150" s="31">
        <v>144.5</v>
      </c>
      <c r="L150" s="31">
        <v>140.80000000000001</v>
      </c>
      <c r="M150" s="31">
        <v>71.747240000000005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1134</v>
      </c>
      <c r="D151" s="36">
        <v>1138.0833333333333</v>
      </c>
      <c r="E151" s="36">
        <v>1123.9166666666665</v>
      </c>
      <c r="F151" s="36">
        <v>1113.8333333333333</v>
      </c>
      <c r="G151" s="36">
        <v>1099.6666666666665</v>
      </c>
      <c r="H151" s="36">
        <v>1148.1666666666665</v>
      </c>
      <c r="I151" s="36">
        <v>1162.333333333333</v>
      </c>
      <c r="J151" s="36">
        <v>1172.4166666666665</v>
      </c>
      <c r="K151" s="31">
        <v>1152.25</v>
      </c>
      <c r="L151" s="31">
        <v>1128</v>
      </c>
      <c r="M151" s="31">
        <v>2.9442300000000001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4254.3999999999996</v>
      </c>
      <c r="D152" s="36">
        <v>4244.5999999999995</v>
      </c>
      <c r="E152" s="36">
        <v>4205.0499999999993</v>
      </c>
      <c r="F152" s="36">
        <v>4155.7</v>
      </c>
      <c r="G152" s="36">
        <v>4116.1499999999996</v>
      </c>
      <c r="H152" s="36">
        <v>4293.9499999999989</v>
      </c>
      <c r="I152" s="36">
        <v>4333.5</v>
      </c>
      <c r="J152" s="36">
        <v>4382.8499999999985</v>
      </c>
      <c r="K152" s="31">
        <v>4284.1499999999996</v>
      </c>
      <c r="L152" s="31">
        <v>4195.25</v>
      </c>
      <c r="M152" s="31">
        <v>0.61231000000000002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276.05</v>
      </c>
      <c r="D153" s="36">
        <v>277.53333333333336</v>
      </c>
      <c r="E153" s="36">
        <v>273.7166666666667</v>
      </c>
      <c r="F153" s="36">
        <v>271.38333333333333</v>
      </c>
      <c r="G153" s="36">
        <v>267.56666666666666</v>
      </c>
      <c r="H153" s="36">
        <v>279.86666666666673</v>
      </c>
      <c r="I153" s="36">
        <v>283.68333333333345</v>
      </c>
      <c r="J153" s="36">
        <v>286.01666666666677</v>
      </c>
      <c r="K153" s="31">
        <v>281.35000000000002</v>
      </c>
      <c r="L153" s="31">
        <v>275.2</v>
      </c>
      <c r="M153" s="31">
        <v>8.5337899999999998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186.7</v>
      </c>
      <c r="D154" s="36">
        <v>187.06666666666669</v>
      </c>
      <c r="E154" s="36">
        <v>185.68333333333339</v>
      </c>
      <c r="F154" s="36">
        <v>184.66666666666671</v>
      </c>
      <c r="G154" s="36">
        <v>183.28333333333342</v>
      </c>
      <c r="H154" s="36">
        <v>188.08333333333337</v>
      </c>
      <c r="I154" s="36">
        <v>189.46666666666664</v>
      </c>
      <c r="J154" s="36">
        <v>190.48333333333335</v>
      </c>
      <c r="K154" s="31">
        <v>188.45</v>
      </c>
      <c r="L154" s="31">
        <v>186.05</v>
      </c>
      <c r="M154" s="31">
        <v>78.141080000000002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39519.9</v>
      </c>
      <c r="D155" s="36">
        <v>39732.966666666667</v>
      </c>
      <c r="E155" s="36">
        <v>39246.933333333334</v>
      </c>
      <c r="F155" s="36">
        <v>38973.966666666667</v>
      </c>
      <c r="G155" s="36">
        <v>38487.933333333334</v>
      </c>
      <c r="H155" s="36">
        <v>40005.933333333334</v>
      </c>
      <c r="I155" s="36">
        <v>40491.966666666674</v>
      </c>
      <c r="J155" s="36">
        <v>40764.933333333334</v>
      </c>
      <c r="K155" s="31">
        <v>40219</v>
      </c>
      <c r="L155" s="31">
        <v>39460</v>
      </c>
      <c r="M155" s="31">
        <v>0.19969000000000001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1285.7</v>
      </c>
      <c r="D156" s="36">
        <v>1285.7666666666667</v>
      </c>
      <c r="E156" s="36">
        <v>1272.5333333333333</v>
      </c>
      <c r="F156" s="36">
        <v>1259.3666666666666</v>
      </c>
      <c r="G156" s="36">
        <v>1246.1333333333332</v>
      </c>
      <c r="H156" s="36">
        <v>1298.9333333333334</v>
      </c>
      <c r="I156" s="36">
        <v>1312.1666666666665</v>
      </c>
      <c r="J156" s="36">
        <v>1325.3333333333335</v>
      </c>
      <c r="K156" s="31">
        <v>1299</v>
      </c>
      <c r="L156" s="31">
        <v>1272.5999999999999</v>
      </c>
      <c r="M156" s="31">
        <v>0.84328999999999998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841.05</v>
      </c>
      <c r="D157" s="36">
        <v>845.0333333333333</v>
      </c>
      <c r="E157" s="36">
        <v>831.36666666666656</v>
      </c>
      <c r="F157" s="36">
        <v>821.68333333333328</v>
      </c>
      <c r="G157" s="36">
        <v>808.01666666666654</v>
      </c>
      <c r="H157" s="36">
        <v>854.71666666666658</v>
      </c>
      <c r="I157" s="36">
        <v>868.38333333333333</v>
      </c>
      <c r="J157" s="36">
        <v>878.06666666666661</v>
      </c>
      <c r="K157" s="31">
        <v>858.7</v>
      </c>
      <c r="L157" s="31">
        <v>835.35</v>
      </c>
      <c r="M157" s="31">
        <v>11.95092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1046.6500000000001</v>
      </c>
      <c r="D158" s="36">
        <v>1055.6499999999999</v>
      </c>
      <c r="E158" s="36">
        <v>1034.7999999999997</v>
      </c>
      <c r="F158" s="36">
        <v>1022.9499999999998</v>
      </c>
      <c r="G158" s="36">
        <v>1002.0999999999997</v>
      </c>
      <c r="H158" s="36">
        <v>1067.4999999999998</v>
      </c>
      <c r="I158" s="36">
        <v>1088.3499999999997</v>
      </c>
      <c r="J158" s="36">
        <v>1100.1999999999998</v>
      </c>
      <c r="K158" s="31">
        <v>1076.5</v>
      </c>
      <c r="L158" s="31">
        <v>1043.8</v>
      </c>
      <c r="M158" s="31">
        <v>9.2009600000000002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5755.05</v>
      </c>
      <c r="D159" s="36">
        <v>5771.9000000000005</v>
      </c>
      <c r="E159" s="36">
        <v>5694.9500000000007</v>
      </c>
      <c r="F159" s="36">
        <v>5634.85</v>
      </c>
      <c r="G159" s="36">
        <v>5557.9000000000005</v>
      </c>
      <c r="H159" s="36">
        <v>5832.0000000000009</v>
      </c>
      <c r="I159" s="36">
        <v>5908.95</v>
      </c>
      <c r="J159" s="36">
        <v>5969.0500000000011</v>
      </c>
      <c r="K159" s="31">
        <v>5848.85</v>
      </c>
      <c r="L159" s="31">
        <v>5711.8</v>
      </c>
      <c r="M159" s="31">
        <v>3.1463000000000001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237.85</v>
      </c>
      <c r="D160" s="36">
        <v>237.35</v>
      </c>
      <c r="E160" s="36">
        <v>234.75</v>
      </c>
      <c r="F160" s="36">
        <v>231.65</v>
      </c>
      <c r="G160" s="36">
        <v>229.05</v>
      </c>
      <c r="H160" s="36">
        <v>240.45</v>
      </c>
      <c r="I160" s="36">
        <v>243.04999999999995</v>
      </c>
      <c r="J160" s="36">
        <v>246.14999999999998</v>
      </c>
      <c r="K160" s="31">
        <v>239.95</v>
      </c>
      <c r="L160" s="31">
        <v>234.25</v>
      </c>
      <c r="M160" s="31">
        <v>34.660299999999999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229.7</v>
      </c>
      <c r="D161" s="36">
        <v>230.4</v>
      </c>
      <c r="E161" s="36">
        <v>224.55</v>
      </c>
      <c r="F161" s="36">
        <v>219.4</v>
      </c>
      <c r="G161" s="36">
        <v>213.55</v>
      </c>
      <c r="H161" s="36">
        <v>235.55</v>
      </c>
      <c r="I161" s="36">
        <v>241.39999999999998</v>
      </c>
      <c r="J161" s="36">
        <v>246.55</v>
      </c>
      <c r="K161" s="31">
        <v>236.25</v>
      </c>
      <c r="L161" s="31">
        <v>225.25</v>
      </c>
      <c r="M161" s="31">
        <v>199.69152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17163.349999999999</v>
      </c>
      <c r="D162" s="36">
        <v>17246.3</v>
      </c>
      <c r="E162" s="36">
        <v>17011.55</v>
      </c>
      <c r="F162" s="36">
        <v>16859.75</v>
      </c>
      <c r="G162" s="36">
        <v>16625</v>
      </c>
      <c r="H162" s="36">
        <v>17398.099999999999</v>
      </c>
      <c r="I162" s="36">
        <v>17632.849999999999</v>
      </c>
      <c r="J162" s="36">
        <v>17784.649999999998</v>
      </c>
      <c r="K162" s="31">
        <v>17481.05</v>
      </c>
      <c r="L162" s="31">
        <v>17094.5</v>
      </c>
      <c r="M162" s="31">
        <v>1.804E-2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2512.85</v>
      </c>
      <c r="D163" s="36">
        <v>2505.75</v>
      </c>
      <c r="E163" s="36">
        <v>2493.1</v>
      </c>
      <c r="F163" s="36">
        <v>2473.35</v>
      </c>
      <c r="G163" s="36">
        <v>2460.6999999999998</v>
      </c>
      <c r="H163" s="36">
        <v>2525.5</v>
      </c>
      <c r="I163" s="36">
        <v>2538.1499999999996</v>
      </c>
      <c r="J163" s="36">
        <v>2557.9</v>
      </c>
      <c r="K163" s="31">
        <v>2518.4</v>
      </c>
      <c r="L163" s="31">
        <v>2486</v>
      </c>
      <c r="M163" s="31">
        <v>2.79691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3445.85</v>
      </c>
      <c r="D164" s="36">
        <v>3462.2666666666664</v>
      </c>
      <c r="E164" s="36">
        <v>3423.583333333333</v>
      </c>
      <c r="F164" s="36">
        <v>3401.3166666666666</v>
      </c>
      <c r="G164" s="36">
        <v>3362.6333333333332</v>
      </c>
      <c r="H164" s="36">
        <v>3484.5333333333328</v>
      </c>
      <c r="I164" s="36">
        <v>3523.2166666666662</v>
      </c>
      <c r="J164" s="36">
        <v>3545.4833333333327</v>
      </c>
      <c r="K164" s="31">
        <v>3500.95</v>
      </c>
      <c r="L164" s="31">
        <v>3440</v>
      </c>
      <c r="M164" s="31">
        <v>3.3020800000000001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75</v>
      </c>
      <c r="D165" s="36">
        <v>75.95</v>
      </c>
      <c r="E165" s="36">
        <v>73.600000000000009</v>
      </c>
      <c r="F165" s="36">
        <v>72.2</v>
      </c>
      <c r="G165" s="36">
        <v>69.850000000000009</v>
      </c>
      <c r="H165" s="36">
        <v>77.350000000000009</v>
      </c>
      <c r="I165" s="36">
        <v>79.7</v>
      </c>
      <c r="J165" s="36">
        <v>81.100000000000009</v>
      </c>
      <c r="K165" s="31">
        <v>78.3</v>
      </c>
      <c r="L165" s="31">
        <v>74.55</v>
      </c>
      <c r="M165" s="31">
        <v>824.46209999999996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760.8</v>
      </c>
      <c r="D166" s="36">
        <v>762.26666666666677</v>
      </c>
      <c r="E166" s="36">
        <v>749.53333333333353</v>
      </c>
      <c r="F166" s="36">
        <v>738.26666666666677</v>
      </c>
      <c r="G166" s="36">
        <v>725.53333333333353</v>
      </c>
      <c r="H166" s="36">
        <v>773.53333333333353</v>
      </c>
      <c r="I166" s="36">
        <v>786.26666666666688</v>
      </c>
      <c r="J166" s="36">
        <v>797.53333333333353</v>
      </c>
      <c r="K166" s="31">
        <v>775</v>
      </c>
      <c r="L166" s="31">
        <v>751</v>
      </c>
      <c r="M166" s="31">
        <v>7.83195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5221.8500000000004</v>
      </c>
      <c r="D167" s="36">
        <v>5254.8166666666666</v>
      </c>
      <c r="E167" s="36">
        <v>5151.083333333333</v>
      </c>
      <c r="F167" s="36">
        <v>5080.3166666666666</v>
      </c>
      <c r="G167" s="36">
        <v>4976.583333333333</v>
      </c>
      <c r="H167" s="36">
        <v>5325.583333333333</v>
      </c>
      <c r="I167" s="36">
        <v>5429.3166666666666</v>
      </c>
      <c r="J167" s="36">
        <v>5500.083333333333</v>
      </c>
      <c r="K167" s="31">
        <v>5358.55</v>
      </c>
      <c r="L167" s="31">
        <v>5184.05</v>
      </c>
      <c r="M167" s="31">
        <v>7.8873499999999996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379.5</v>
      </c>
      <c r="D168" s="36">
        <v>378.0333333333333</v>
      </c>
      <c r="E168" s="36">
        <v>374.56666666666661</v>
      </c>
      <c r="F168" s="36">
        <v>369.63333333333333</v>
      </c>
      <c r="G168" s="36">
        <v>366.16666666666663</v>
      </c>
      <c r="H168" s="36">
        <v>382.96666666666658</v>
      </c>
      <c r="I168" s="36">
        <v>386.43333333333328</v>
      </c>
      <c r="J168" s="36">
        <v>391.36666666666656</v>
      </c>
      <c r="K168" s="31">
        <v>381.5</v>
      </c>
      <c r="L168" s="31">
        <v>373.1</v>
      </c>
      <c r="M168" s="31">
        <v>11.19613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201.6</v>
      </c>
      <c r="D169" s="36">
        <v>202.51666666666665</v>
      </c>
      <c r="E169" s="36">
        <v>199.48333333333329</v>
      </c>
      <c r="F169" s="36">
        <v>197.36666666666665</v>
      </c>
      <c r="G169" s="36">
        <v>194.33333333333329</v>
      </c>
      <c r="H169" s="36">
        <v>204.6333333333333</v>
      </c>
      <c r="I169" s="36">
        <v>207.66666666666666</v>
      </c>
      <c r="J169" s="36">
        <v>209.7833333333333</v>
      </c>
      <c r="K169" s="31">
        <v>205.55</v>
      </c>
      <c r="L169" s="31">
        <v>200.4</v>
      </c>
      <c r="M169" s="31">
        <v>203.32556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604.75</v>
      </c>
      <c r="D170" s="36">
        <v>604.5</v>
      </c>
      <c r="E170" s="36">
        <v>597.35</v>
      </c>
      <c r="F170" s="36">
        <v>589.95000000000005</v>
      </c>
      <c r="G170" s="36">
        <v>582.80000000000007</v>
      </c>
      <c r="H170" s="36">
        <v>611.9</v>
      </c>
      <c r="I170" s="36">
        <v>619.05000000000007</v>
      </c>
      <c r="J170" s="36">
        <v>626.44999999999993</v>
      </c>
      <c r="K170" s="31">
        <v>611.65</v>
      </c>
      <c r="L170" s="31">
        <v>597.1</v>
      </c>
      <c r="M170" s="31">
        <v>2.1123699999999999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866.85</v>
      </c>
      <c r="D171" s="36">
        <v>869.79999999999984</v>
      </c>
      <c r="E171" s="36">
        <v>860.84999999999968</v>
      </c>
      <c r="F171" s="36">
        <v>854.8499999999998</v>
      </c>
      <c r="G171" s="36">
        <v>845.89999999999964</v>
      </c>
      <c r="H171" s="36">
        <v>875.79999999999973</v>
      </c>
      <c r="I171" s="36">
        <v>884.74999999999977</v>
      </c>
      <c r="J171" s="36">
        <v>890.74999999999977</v>
      </c>
      <c r="K171" s="31">
        <v>878.75</v>
      </c>
      <c r="L171" s="31">
        <v>863.8</v>
      </c>
      <c r="M171" s="31">
        <v>1.60808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259.10000000000002</v>
      </c>
      <c r="D172" s="36">
        <v>258.2</v>
      </c>
      <c r="E172" s="36">
        <v>252.39999999999998</v>
      </c>
      <c r="F172" s="36">
        <v>245.7</v>
      </c>
      <c r="G172" s="36">
        <v>239.89999999999998</v>
      </c>
      <c r="H172" s="36">
        <v>264.89999999999998</v>
      </c>
      <c r="I172" s="36">
        <v>270.70000000000005</v>
      </c>
      <c r="J172" s="36">
        <v>277.39999999999998</v>
      </c>
      <c r="K172" s="31">
        <v>264</v>
      </c>
      <c r="L172" s="31">
        <v>251.5</v>
      </c>
      <c r="M172" s="31">
        <v>281.52219000000002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2364.8000000000002</v>
      </c>
      <c r="D173" s="36">
        <v>2371.6333333333332</v>
      </c>
      <c r="E173" s="36">
        <v>2353.1666666666665</v>
      </c>
      <c r="F173" s="36">
        <v>2341.5333333333333</v>
      </c>
      <c r="G173" s="36">
        <v>2323.0666666666666</v>
      </c>
      <c r="H173" s="36">
        <v>2383.2666666666664</v>
      </c>
      <c r="I173" s="36">
        <v>2401.7333333333336</v>
      </c>
      <c r="J173" s="36">
        <v>2413.3666666666663</v>
      </c>
      <c r="K173" s="31">
        <v>2390.1</v>
      </c>
      <c r="L173" s="31">
        <v>2360</v>
      </c>
      <c r="M173" s="31">
        <v>61.13091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94.35</v>
      </c>
      <c r="D174" s="36">
        <v>94.84999999999998</v>
      </c>
      <c r="E174" s="36">
        <v>93.599999999999966</v>
      </c>
      <c r="F174" s="36">
        <v>92.84999999999998</v>
      </c>
      <c r="G174" s="36">
        <v>91.599999999999966</v>
      </c>
      <c r="H174" s="36">
        <v>95.599999999999966</v>
      </c>
      <c r="I174" s="36">
        <v>96.85</v>
      </c>
      <c r="J174" s="36">
        <v>97.599999999999966</v>
      </c>
      <c r="K174" s="31">
        <v>96.1</v>
      </c>
      <c r="L174" s="31">
        <v>94.1</v>
      </c>
      <c r="M174" s="31">
        <v>125.85171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800</v>
      </c>
      <c r="D175" s="36">
        <v>802.2166666666667</v>
      </c>
      <c r="E175" s="36">
        <v>793.18333333333339</v>
      </c>
      <c r="F175" s="36">
        <v>786.36666666666667</v>
      </c>
      <c r="G175" s="36">
        <v>777.33333333333337</v>
      </c>
      <c r="H175" s="36">
        <v>809.03333333333342</v>
      </c>
      <c r="I175" s="36">
        <v>818.06666666666672</v>
      </c>
      <c r="J175" s="36">
        <v>824.88333333333344</v>
      </c>
      <c r="K175" s="31">
        <v>811.25</v>
      </c>
      <c r="L175" s="31">
        <v>795.4</v>
      </c>
      <c r="M175" s="31">
        <v>13.65258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1334.2</v>
      </c>
      <c r="D176" s="36">
        <v>1338.0500000000002</v>
      </c>
      <c r="E176" s="36">
        <v>1324.2000000000003</v>
      </c>
      <c r="F176" s="36">
        <v>1314.2</v>
      </c>
      <c r="G176" s="36">
        <v>1300.3500000000001</v>
      </c>
      <c r="H176" s="36">
        <v>1348.0500000000004</v>
      </c>
      <c r="I176" s="36">
        <v>1361.9000000000003</v>
      </c>
      <c r="J176" s="36">
        <v>1371.9000000000005</v>
      </c>
      <c r="K176" s="31">
        <v>1351.9</v>
      </c>
      <c r="L176" s="31">
        <v>1328.05</v>
      </c>
      <c r="M176" s="31">
        <v>7.8364099999999999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588.15</v>
      </c>
      <c r="D177" s="36">
        <v>593.13333333333333</v>
      </c>
      <c r="E177" s="36">
        <v>579.66666666666663</v>
      </c>
      <c r="F177" s="36">
        <v>571.18333333333328</v>
      </c>
      <c r="G177" s="36">
        <v>557.71666666666658</v>
      </c>
      <c r="H177" s="36">
        <v>601.61666666666667</v>
      </c>
      <c r="I177" s="36">
        <v>615.08333333333337</v>
      </c>
      <c r="J177" s="36">
        <v>623.56666666666672</v>
      </c>
      <c r="K177" s="31">
        <v>606.6</v>
      </c>
      <c r="L177" s="31">
        <v>584.65</v>
      </c>
      <c r="M177" s="31">
        <v>234.53424999999999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26293.599999999999</v>
      </c>
      <c r="D178" s="36">
        <v>26247.850000000002</v>
      </c>
      <c r="E178" s="36">
        <v>25995.750000000004</v>
      </c>
      <c r="F178" s="36">
        <v>25697.9</v>
      </c>
      <c r="G178" s="36">
        <v>25445.800000000003</v>
      </c>
      <c r="H178" s="36">
        <v>26545.700000000004</v>
      </c>
      <c r="I178" s="36">
        <v>26797.800000000003</v>
      </c>
      <c r="J178" s="36">
        <v>27095.650000000005</v>
      </c>
      <c r="K178" s="31">
        <v>26499.95</v>
      </c>
      <c r="L178" s="31">
        <v>25950</v>
      </c>
      <c r="M178" s="31">
        <v>0.29874000000000001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1900.3</v>
      </c>
      <c r="D179" s="36">
        <v>1905.1000000000001</v>
      </c>
      <c r="E179" s="36">
        <v>1886.2000000000003</v>
      </c>
      <c r="F179" s="36">
        <v>1872.1000000000001</v>
      </c>
      <c r="G179" s="36">
        <v>1853.2000000000003</v>
      </c>
      <c r="H179" s="36">
        <v>1919.2000000000003</v>
      </c>
      <c r="I179" s="36">
        <v>1938.1000000000004</v>
      </c>
      <c r="J179" s="36">
        <v>1952.2000000000003</v>
      </c>
      <c r="K179" s="31">
        <v>1924</v>
      </c>
      <c r="L179" s="31">
        <v>1891</v>
      </c>
      <c r="M179" s="31">
        <v>5.0099600000000004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3740</v>
      </c>
      <c r="D180" s="36">
        <v>3760.2833333333333</v>
      </c>
      <c r="E180" s="36">
        <v>3702.7166666666667</v>
      </c>
      <c r="F180" s="36">
        <v>3665.4333333333334</v>
      </c>
      <c r="G180" s="36">
        <v>3607.8666666666668</v>
      </c>
      <c r="H180" s="36">
        <v>3797.5666666666666</v>
      </c>
      <c r="I180" s="36">
        <v>3855.1333333333332</v>
      </c>
      <c r="J180" s="36">
        <v>3892.4166666666665</v>
      </c>
      <c r="K180" s="31">
        <v>3817.85</v>
      </c>
      <c r="L180" s="31">
        <v>3723</v>
      </c>
      <c r="M180" s="31">
        <v>2.7212499999999999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590.95000000000005</v>
      </c>
      <c r="D181" s="36">
        <v>598.08333333333337</v>
      </c>
      <c r="E181" s="36">
        <v>578.16666666666674</v>
      </c>
      <c r="F181" s="36">
        <v>565.38333333333333</v>
      </c>
      <c r="G181" s="36">
        <v>545.4666666666667</v>
      </c>
      <c r="H181" s="36">
        <v>610.86666666666679</v>
      </c>
      <c r="I181" s="36">
        <v>630.78333333333353</v>
      </c>
      <c r="J181" s="36">
        <v>643.56666666666683</v>
      </c>
      <c r="K181" s="31">
        <v>618</v>
      </c>
      <c r="L181" s="31">
        <v>585.29999999999995</v>
      </c>
      <c r="M181" s="31">
        <v>18.67914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2315.65</v>
      </c>
      <c r="D182" s="36">
        <v>2318.8666666666668</v>
      </c>
      <c r="E182" s="36">
        <v>2300.7833333333338</v>
      </c>
      <c r="F182" s="36">
        <v>2285.916666666667</v>
      </c>
      <c r="G182" s="36">
        <v>2267.8333333333339</v>
      </c>
      <c r="H182" s="36">
        <v>2333.7333333333336</v>
      </c>
      <c r="I182" s="36">
        <v>2351.8166666666666</v>
      </c>
      <c r="J182" s="36">
        <v>2366.6833333333334</v>
      </c>
      <c r="K182" s="31">
        <v>2336.9499999999998</v>
      </c>
      <c r="L182" s="31">
        <v>2304</v>
      </c>
      <c r="M182" s="31">
        <v>3.35304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1146.1500000000001</v>
      </c>
      <c r="D183" s="36">
        <v>1148.0833333333335</v>
      </c>
      <c r="E183" s="36">
        <v>1139.2166666666669</v>
      </c>
      <c r="F183" s="36">
        <v>1132.2833333333335</v>
      </c>
      <c r="G183" s="36">
        <v>1123.416666666667</v>
      </c>
      <c r="H183" s="36">
        <v>1155.0166666666669</v>
      </c>
      <c r="I183" s="36">
        <v>1163.8833333333337</v>
      </c>
      <c r="J183" s="36">
        <v>1170.8166666666668</v>
      </c>
      <c r="K183" s="31">
        <v>1156.95</v>
      </c>
      <c r="L183" s="31">
        <v>1141.1500000000001</v>
      </c>
      <c r="M183" s="31">
        <v>20.889340000000001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587.25</v>
      </c>
      <c r="D184" s="36">
        <v>590.15</v>
      </c>
      <c r="E184" s="36">
        <v>582.29999999999995</v>
      </c>
      <c r="F184" s="36">
        <v>577.35</v>
      </c>
      <c r="G184" s="36">
        <v>569.5</v>
      </c>
      <c r="H184" s="36">
        <v>595.09999999999991</v>
      </c>
      <c r="I184" s="36">
        <v>602.95000000000005</v>
      </c>
      <c r="J184" s="36">
        <v>607.89999999999986</v>
      </c>
      <c r="K184" s="31">
        <v>598</v>
      </c>
      <c r="L184" s="31">
        <v>585.20000000000005</v>
      </c>
      <c r="M184" s="31">
        <v>4.7618499999999999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777.65</v>
      </c>
      <c r="D185" s="36">
        <v>787.04999999999984</v>
      </c>
      <c r="E185" s="36">
        <v>765.79999999999973</v>
      </c>
      <c r="F185" s="36">
        <v>753.94999999999993</v>
      </c>
      <c r="G185" s="36">
        <v>732.69999999999982</v>
      </c>
      <c r="H185" s="36">
        <v>798.89999999999964</v>
      </c>
      <c r="I185" s="36">
        <v>820.14999999999986</v>
      </c>
      <c r="J185" s="36">
        <v>831.99999999999955</v>
      </c>
      <c r="K185" s="31">
        <v>808.3</v>
      </c>
      <c r="L185" s="31">
        <v>775.2</v>
      </c>
      <c r="M185" s="31">
        <v>14.000640000000001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1034.8</v>
      </c>
      <c r="D186" s="36">
        <v>1038.45</v>
      </c>
      <c r="E186" s="36">
        <v>1026.45</v>
      </c>
      <c r="F186" s="36">
        <v>1018.0999999999999</v>
      </c>
      <c r="G186" s="36">
        <v>1006.0999999999999</v>
      </c>
      <c r="H186" s="36">
        <v>1046.8000000000002</v>
      </c>
      <c r="I186" s="36">
        <v>1058.8000000000002</v>
      </c>
      <c r="J186" s="36">
        <v>1067.1500000000003</v>
      </c>
      <c r="K186" s="31">
        <v>1050.45</v>
      </c>
      <c r="L186" s="31">
        <v>1030.0999999999999</v>
      </c>
      <c r="M186" s="31">
        <v>6.1852600000000004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1874.65</v>
      </c>
      <c r="D187" s="36">
        <v>1884.9333333333334</v>
      </c>
      <c r="E187" s="36">
        <v>1860.2166666666667</v>
      </c>
      <c r="F187" s="36">
        <v>1845.7833333333333</v>
      </c>
      <c r="G187" s="36">
        <v>1821.0666666666666</v>
      </c>
      <c r="H187" s="36">
        <v>1899.3666666666668</v>
      </c>
      <c r="I187" s="36">
        <v>1924.0833333333335</v>
      </c>
      <c r="J187" s="36">
        <v>1938.5166666666669</v>
      </c>
      <c r="K187" s="31">
        <v>1909.65</v>
      </c>
      <c r="L187" s="31">
        <v>1870.5</v>
      </c>
      <c r="M187" s="31">
        <v>6.2405900000000001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871</v>
      </c>
      <c r="D188" s="36">
        <v>868.73333333333323</v>
      </c>
      <c r="E188" s="36">
        <v>863.46666666666647</v>
      </c>
      <c r="F188" s="36">
        <v>855.93333333333328</v>
      </c>
      <c r="G188" s="36">
        <v>850.66666666666652</v>
      </c>
      <c r="H188" s="36">
        <v>876.26666666666642</v>
      </c>
      <c r="I188" s="36">
        <v>881.53333333333308</v>
      </c>
      <c r="J188" s="36">
        <v>889.06666666666638</v>
      </c>
      <c r="K188" s="31">
        <v>874</v>
      </c>
      <c r="L188" s="31">
        <v>861.2</v>
      </c>
      <c r="M188" s="31">
        <v>11.65593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7285.95</v>
      </c>
      <c r="D189" s="36">
        <v>7270.3166666666666</v>
      </c>
      <c r="E189" s="36">
        <v>7237.6333333333332</v>
      </c>
      <c r="F189" s="36">
        <v>7189.3166666666666</v>
      </c>
      <c r="G189" s="36">
        <v>7156.6333333333332</v>
      </c>
      <c r="H189" s="36">
        <v>7318.6333333333332</v>
      </c>
      <c r="I189" s="36">
        <v>7351.3166666666657</v>
      </c>
      <c r="J189" s="36">
        <v>7399.6333333333332</v>
      </c>
      <c r="K189" s="31">
        <v>7303</v>
      </c>
      <c r="L189" s="31">
        <v>7222</v>
      </c>
      <c r="M189" s="31">
        <v>0.64624000000000004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627.04999999999995</v>
      </c>
      <c r="D190" s="36">
        <v>630.91666666666663</v>
      </c>
      <c r="E190" s="36">
        <v>620.13333333333321</v>
      </c>
      <c r="F190" s="36">
        <v>613.21666666666658</v>
      </c>
      <c r="G190" s="36">
        <v>602.43333333333317</v>
      </c>
      <c r="H190" s="36">
        <v>637.83333333333326</v>
      </c>
      <c r="I190" s="36">
        <v>648.61666666666679</v>
      </c>
      <c r="J190" s="36">
        <v>655.5333333333333</v>
      </c>
      <c r="K190" s="31">
        <v>641.70000000000005</v>
      </c>
      <c r="L190" s="31">
        <v>624</v>
      </c>
      <c r="M190" s="31">
        <v>92.668539999999993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256.64999999999998</v>
      </c>
      <c r="D191" s="36">
        <v>258.23333333333335</v>
      </c>
      <c r="E191" s="36">
        <v>254.4666666666667</v>
      </c>
      <c r="F191" s="36">
        <v>252.28333333333336</v>
      </c>
      <c r="G191" s="36">
        <v>248.51666666666671</v>
      </c>
      <c r="H191" s="36">
        <v>260.41666666666669</v>
      </c>
      <c r="I191" s="36">
        <v>264.18333333333334</v>
      </c>
      <c r="J191" s="36">
        <v>266.36666666666667</v>
      </c>
      <c r="K191" s="31">
        <v>262</v>
      </c>
      <c r="L191" s="31">
        <v>256.05</v>
      </c>
      <c r="M191" s="31">
        <v>79.486559999999997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127.8</v>
      </c>
      <c r="D192" s="36">
        <v>128.08333333333334</v>
      </c>
      <c r="E192" s="36">
        <v>126.91666666666669</v>
      </c>
      <c r="F192" s="36">
        <v>126.03333333333335</v>
      </c>
      <c r="G192" s="36">
        <v>124.86666666666669</v>
      </c>
      <c r="H192" s="36">
        <v>128.9666666666667</v>
      </c>
      <c r="I192" s="36">
        <v>130.13333333333338</v>
      </c>
      <c r="J192" s="36">
        <v>131.01666666666668</v>
      </c>
      <c r="K192" s="31">
        <v>129.25</v>
      </c>
      <c r="L192" s="31">
        <v>127.2</v>
      </c>
      <c r="M192" s="31">
        <v>298.26091000000002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3585.3</v>
      </c>
      <c r="D193" s="36">
        <v>3572.7666666666664</v>
      </c>
      <c r="E193" s="36">
        <v>3540.5333333333328</v>
      </c>
      <c r="F193" s="36">
        <v>3495.7666666666664</v>
      </c>
      <c r="G193" s="36">
        <v>3463.5333333333328</v>
      </c>
      <c r="H193" s="36">
        <v>3617.5333333333328</v>
      </c>
      <c r="I193" s="36">
        <v>3649.7666666666664</v>
      </c>
      <c r="J193" s="36">
        <v>3694.5333333333328</v>
      </c>
      <c r="K193" s="31">
        <v>3605</v>
      </c>
      <c r="L193" s="31">
        <v>3528</v>
      </c>
      <c r="M193" s="31">
        <v>20.04073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1291.6500000000001</v>
      </c>
      <c r="D194" s="36">
        <v>1284.5166666666667</v>
      </c>
      <c r="E194" s="36">
        <v>1273.0333333333333</v>
      </c>
      <c r="F194" s="36">
        <v>1254.4166666666667</v>
      </c>
      <c r="G194" s="36">
        <v>1242.9333333333334</v>
      </c>
      <c r="H194" s="36">
        <v>1303.1333333333332</v>
      </c>
      <c r="I194" s="36">
        <v>1314.6166666666663</v>
      </c>
      <c r="J194" s="36">
        <v>1333.2333333333331</v>
      </c>
      <c r="K194" s="31">
        <v>1296</v>
      </c>
      <c r="L194" s="31">
        <v>1265.9000000000001</v>
      </c>
      <c r="M194" s="31">
        <v>29.602499999999999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3284</v>
      </c>
      <c r="D195" s="36">
        <v>3314.3333333333335</v>
      </c>
      <c r="E195" s="36">
        <v>3243.666666666667</v>
      </c>
      <c r="F195" s="36">
        <v>3203.3333333333335</v>
      </c>
      <c r="G195" s="36">
        <v>3132.666666666667</v>
      </c>
      <c r="H195" s="36">
        <v>3354.666666666667</v>
      </c>
      <c r="I195" s="36">
        <v>3425.3333333333339</v>
      </c>
      <c r="J195" s="36">
        <v>3465.666666666667</v>
      </c>
      <c r="K195" s="31">
        <v>3385</v>
      </c>
      <c r="L195" s="31">
        <v>3274</v>
      </c>
      <c r="M195" s="31">
        <v>2.4366099999999999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3304.5</v>
      </c>
      <c r="D196" s="36">
        <v>3304.2666666666664</v>
      </c>
      <c r="E196" s="36">
        <v>3286.0333333333328</v>
      </c>
      <c r="F196" s="36">
        <v>3267.5666666666666</v>
      </c>
      <c r="G196" s="36">
        <v>3249.333333333333</v>
      </c>
      <c r="H196" s="36">
        <v>3322.7333333333327</v>
      </c>
      <c r="I196" s="36">
        <v>3340.9666666666662</v>
      </c>
      <c r="J196" s="36">
        <v>3359.4333333333325</v>
      </c>
      <c r="K196" s="31">
        <v>3322.5</v>
      </c>
      <c r="L196" s="31">
        <v>3285.8</v>
      </c>
      <c r="M196" s="31">
        <v>10.91384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1874.4</v>
      </c>
      <c r="D197" s="36">
        <v>1875.1499999999999</v>
      </c>
      <c r="E197" s="36">
        <v>1862.7499999999998</v>
      </c>
      <c r="F197" s="36">
        <v>1851.1</v>
      </c>
      <c r="G197" s="36">
        <v>1838.6999999999998</v>
      </c>
      <c r="H197" s="36">
        <v>1886.7999999999997</v>
      </c>
      <c r="I197" s="36">
        <v>1899.1999999999998</v>
      </c>
      <c r="J197" s="36">
        <v>1910.8499999999997</v>
      </c>
      <c r="K197" s="31">
        <v>1887.55</v>
      </c>
      <c r="L197" s="31">
        <v>1863.5</v>
      </c>
      <c r="M197" s="31">
        <v>3.8600400000000001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718</v>
      </c>
      <c r="D198" s="36">
        <v>717.18333333333339</v>
      </c>
      <c r="E198" s="36">
        <v>712.41666666666674</v>
      </c>
      <c r="F198" s="36">
        <v>706.83333333333337</v>
      </c>
      <c r="G198" s="36">
        <v>702.06666666666672</v>
      </c>
      <c r="H198" s="36">
        <v>722.76666666666677</v>
      </c>
      <c r="I198" s="36">
        <v>727.53333333333342</v>
      </c>
      <c r="J198" s="36">
        <v>733.11666666666679</v>
      </c>
      <c r="K198" s="31">
        <v>721.95</v>
      </c>
      <c r="L198" s="31">
        <v>711.6</v>
      </c>
      <c r="M198" s="31">
        <v>1.2631600000000001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2058.1999999999998</v>
      </c>
      <c r="D199" s="36">
        <v>2068.4333333333329</v>
      </c>
      <c r="E199" s="36">
        <v>2024.8666666666659</v>
      </c>
      <c r="F199" s="36">
        <v>1991.5333333333328</v>
      </c>
      <c r="G199" s="36">
        <v>1947.9666666666658</v>
      </c>
      <c r="H199" s="36">
        <v>2101.766666666666</v>
      </c>
      <c r="I199" s="36">
        <v>2145.3333333333326</v>
      </c>
      <c r="J199" s="36">
        <v>2178.6666666666661</v>
      </c>
      <c r="K199" s="31">
        <v>2112</v>
      </c>
      <c r="L199" s="31">
        <v>2035.1</v>
      </c>
      <c r="M199" s="31">
        <v>2.9827900000000001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37.950000000000003</v>
      </c>
      <c r="D200" s="36">
        <v>38.333333333333336</v>
      </c>
      <c r="E200" s="36">
        <v>37.466666666666669</v>
      </c>
      <c r="F200" s="36">
        <v>36.983333333333334</v>
      </c>
      <c r="G200" s="36">
        <v>36.116666666666667</v>
      </c>
      <c r="H200" s="36">
        <v>38.81666666666667</v>
      </c>
      <c r="I200" s="36">
        <v>39.68333333333333</v>
      </c>
      <c r="J200" s="36">
        <v>40.166666666666671</v>
      </c>
      <c r="K200" s="31">
        <v>39.200000000000003</v>
      </c>
      <c r="L200" s="31">
        <v>37.85</v>
      </c>
      <c r="M200" s="31">
        <v>118.67478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98.55</v>
      </c>
      <c r="D201" s="36">
        <v>99.483333333333334</v>
      </c>
      <c r="E201" s="36">
        <v>96.816666666666663</v>
      </c>
      <c r="F201" s="36">
        <v>95.083333333333329</v>
      </c>
      <c r="G201" s="36">
        <v>92.416666666666657</v>
      </c>
      <c r="H201" s="36">
        <v>101.21666666666667</v>
      </c>
      <c r="I201" s="36">
        <v>103.88333333333333</v>
      </c>
      <c r="J201" s="36">
        <v>105.61666666666667</v>
      </c>
      <c r="K201" s="31">
        <v>102.15</v>
      </c>
      <c r="L201" s="31">
        <v>97.75</v>
      </c>
      <c r="M201" s="31">
        <v>83.160780000000003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1498.9</v>
      </c>
      <c r="D202" s="36">
        <v>1500.3333333333333</v>
      </c>
      <c r="E202" s="36">
        <v>1490.6666666666665</v>
      </c>
      <c r="F202" s="36">
        <v>1482.4333333333332</v>
      </c>
      <c r="G202" s="36">
        <v>1472.7666666666664</v>
      </c>
      <c r="H202" s="36">
        <v>1508.5666666666666</v>
      </c>
      <c r="I202" s="36">
        <v>1518.2333333333331</v>
      </c>
      <c r="J202" s="36">
        <v>1526.4666666666667</v>
      </c>
      <c r="K202" s="31">
        <v>1510</v>
      </c>
      <c r="L202" s="31">
        <v>1492.1</v>
      </c>
      <c r="M202" s="31">
        <v>5.4205899999999998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1571.4</v>
      </c>
      <c r="D203" s="36">
        <v>1577.4666666666665</v>
      </c>
      <c r="E203" s="36">
        <v>1559.9333333333329</v>
      </c>
      <c r="F203" s="36">
        <v>1548.4666666666665</v>
      </c>
      <c r="G203" s="36">
        <v>1530.9333333333329</v>
      </c>
      <c r="H203" s="36">
        <v>1588.9333333333329</v>
      </c>
      <c r="I203" s="36">
        <v>1606.4666666666662</v>
      </c>
      <c r="J203" s="36">
        <v>1617.9333333333329</v>
      </c>
      <c r="K203" s="31">
        <v>1595</v>
      </c>
      <c r="L203" s="31">
        <v>1566</v>
      </c>
      <c r="M203" s="31">
        <v>1.2131700000000001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8313.5499999999993</v>
      </c>
      <c r="D204" s="36">
        <v>8346.0666666666657</v>
      </c>
      <c r="E204" s="36">
        <v>8254.1333333333314</v>
      </c>
      <c r="F204" s="36">
        <v>8194.7166666666653</v>
      </c>
      <c r="G204" s="36">
        <v>8102.783333333331</v>
      </c>
      <c r="H204" s="36">
        <v>8405.4833333333318</v>
      </c>
      <c r="I204" s="36">
        <v>8497.4166666666661</v>
      </c>
      <c r="J204" s="36">
        <v>8556.8333333333321</v>
      </c>
      <c r="K204" s="31">
        <v>8438</v>
      </c>
      <c r="L204" s="31">
        <v>8286.65</v>
      </c>
      <c r="M204" s="31">
        <v>3.93954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96.4</v>
      </c>
      <c r="D205" s="36">
        <v>97.733333333333334</v>
      </c>
      <c r="E205" s="36">
        <v>94.166666666666671</v>
      </c>
      <c r="F205" s="36">
        <v>91.933333333333337</v>
      </c>
      <c r="G205" s="36">
        <v>88.366666666666674</v>
      </c>
      <c r="H205" s="36">
        <v>99.966666666666669</v>
      </c>
      <c r="I205" s="36">
        <v>103.53333333333333</v>
      </c>
      <c r="J205" s="36">
        <v>105.76666666666667</v>
      </c>
      <c r="K205" s="31">
        <v>101.3</v>
      </c>
      <c r="L205" s="31">
        <v>95.5</v>
      </c>
      <c r="M205" s="31">
        <v>529.93911000000003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625.04999999999995</v>
      </c>
      <c r="D206" s="36">
        <v>627.38333333333333</v>
      </c>
      <c r="E206" s="36">
        <v>619.76666666666665</v>
      </c>
      <c r="F206" s="36">
        <v>614.48333333333335</v>
      </c>
      <c r="G206" s="36">
        <v>606.86666666666667</v>
      </c>
      <c r="H206" s="36">
        <v>632.66666666666663</v>
      </c>
      <c r="I206" s="36">
        <v>640.28333333333319</v>
      </c>
      <c r="J206" s="36">
        <v>645.56666666666661</v>
      </c>
      <c r="K206" s="31">
        <v>635</v>
      </c>
      <c r="L206" s="31">
        <v>622.1</v>
      </c>
      <c r="M206" s="31">
        <v>39.254179999999998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914.5</v>
      </c>
      <c r="D207" s="36">
        <v>907.76666666666677</v>
      </c>
      <c r="E207" s="36">
        <v>898.53333333333353</v>
      </c>
      <c r="F207" s="36">
        <v>882.56666666666672</v>
      </c>
      <c r="G207" s="36">
        <v>873.33333333333348</v>
      </c>
      <c r="H207" s="36">
        <v>923.73333333333358</v>
      </c>
      <c r="I207" s="36">
        <v>932.96666666666692</v>
      </c>
      <c r="J207" s="36">
        <v>948.93333333333362</v>
      </c>
      <c r="K207" s="31">
        <v>917</v>
      </c>
      <c r="L207" s="31">
        <v>891.8</v>
      </c>
      <c r="M207" s="31">
        <v>11.146879999999999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226.5</v>
      </c>
      <c r="D208" s="36">
        <v>227.65</v>
      </c>
      <c r="E208" s="36">
        <v>223.5</v>
      </c>
      <c r="F208" s="36">
        <v>220.5</v>
      </c>
      <c r="G208" s="36">
        <v>216.35</v>
      </c>
      <c r="H208" s="36">
        <v>230.65</v>
      </c>
      <c r="I208" s="36">
        <v>234.80000000000004</v>
      </c>
      <c r="J208" s="36">
        <v>237.8</v>
      </c>
      <c r="K208" s="31">
        <v>231.8</v>
      </c>
      <c r="L208" s="31">
        <v>224.65</v>
      </c>
      <c r="M208" s="31">
        <v>118.56688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868.7</v>
      </c>
      <c r="D209" s="36">
        <v>870.80000000000007</v>
      </c>
      <c r="E209" s="36">
        <v>861.90000000000009</v>
      </c>
      <c r="F209" s="36">
        <v>855.1</v>
      </c>
      <c r="G209" s="36">
        <v>846.2</v>
      </c>
      <c r="H209" s="36">
        <v>877.60000000000014</v>
      </c>
      <c r="I209" s="36">
        <v>886.5</v>
      </c>
      <c r="J209" s="36">
        <v>893.30000000000018</v>
      </c>
      <c r="K209" s="31">
        <v>879.7</v>
      </c>
      <c r="L209" s="31">
        <v>864</v>
      </c>
      <c r="M209" s="31">
        <v>6.0993500000000003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1660.3</v>
      </c>
      <c r="D210" s="36">
        <v>1661.75</v>
      </c>
      <c r="E210" s="36">
        <v>1625.7</v>
      </c>
      <c r="F210" s="36">
        <v>1591.1000000000001</v>
      </c>
      <c r="G210" s="36">
        <v>1555.0500000000002</v>
      </c>
      <c r="H210" s="36">
        <v>1696.35</v>
      </c>
      <c r="I210" s="36">
        <v>1732.4</v>
      </c>
      <c r="J210" s="36">
        <v>1766.9999999999998</v>
      </c>
      <c r="K210" s="31">
        <v>1697.8</v>
      </c>
      <c r="L210" s="31">
        <v>1627.15</v>
      </c>
      <c r="M210" s="31">
        <v>1.5912900000000001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428.95</v>
      </c>
      <c r="D211" s="36">
        <v>427.75</v>
      </c>
      <c r="E211" s="36">
        <v>424.25</v>
      </c>
      <c r="F211" s="36">
        <v>419.55</v>
      </c>
      <c r="G211" s="36">
        <v>416.05</v>
      </c>
      <c r="H211" s="36">
        <v>432.45</v>
      </c>
      <c r="I211" s="36">
        <v>435.95</v>
      </c>
      <c r="J211" s="36">
        <v>440.65</v>
      </c>
      <c r="K211" s="31">
        <v>431.25</v>
      </c>
      <c r="L211" s="31">
        <v>423.05</v>
      </c>
      <c r="M211" s="31">
        <v>44.465350000000001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17.7</v>
      </c>
      <c r="D212" s="36">
        <v>17.849999999999998</v>
      </c>
      <c r="E212" s="36">
        <v>17.499999999999996</v>
      </c>
      <c r="F212" s="36">
        <v>17.299999999999997</v>
      </c>
      <c r="G212" s="36">
        <v>16.949999999999996</v>
      </c>
      <c r="H212" s="36">
        <v>18.049999999999997</v>
      </c>
      <c r="I212" s="36">
        <v>18.399999999999999</v>
      </c>
      <c r="J212" s="36">
        <v>18.599999999999998</v>
      </c>
      <c r="K212" s="31">
        <v>18.2</v>
      </c>
      <c r="L212" s="31">
        <v>17.649999999999999</v>
      </c>
      <c r="M212" s="31">
        <v>1801.6681599999999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267.25</v>
      </c>
      <c r="D213" s="36">
        <v>265.7</v>
      </c>
      <c r="E213" s="36">
        <v>262.95</v>
      </c>
      <c r="F213" s="36">
        <v>258.64999999999998</v>
      </c>
      <c r="G213" s="36">
        <v>255.89999999999998</v>
      </c>
      <c r="H213" s="36">
        <v>270</v>
      </c>
      <c r="I213" s="36">
        <v>272.75</v>
      </c>
      <c r="J213" s="36">
        <v>277.05</v>
      </c>
      <c r="K213" s="31">
        <v>268.45</v>
      </c>
      <c r="L213" s="31">
        <v>261.39999999999998</v>
      </c>
      <c r="M213" s="31">
        <v>59.936979999999998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99.15</v>
      </c>
      <c r="D214" s="36">
        <v>99.45</v>
      </c>
      <c r="E214" s="36">
        <v>97.95</v>
      </c>
      <c r="F214" s="36">
        <v>96.75</v>
      </c>
      <c r="G214" s="36">
        <v>95.25</v>
      </c>
      <c r="H214" s="36">
        <v>100.65</v>
      </c>
      <c r="I214" s="36">
        <v>102.15</v>
      </c>
      <c r="J214" s="36">
        <v>103.35000000000001</v>
      </c>
      <c r="K214" s="31">
        <v>100.95</v>
      </c>
      <c r="L214" s="31">
        <v>98.25</v>
      </c>
      <c r="M214" s="31">
        <v>405.91611999999998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615.65</v>
      </c>
      <c r="D215" s="36">
        <v>621.59999999999991</v>
      </c>
      <c r="E215" s="36">
        <v>607.89999999999986</v>
      </c>
      <c r="F215" s="36">
        <v>600.15</v>
      </c>
      <c r="G215" s="36">
        <v>586.44999999999993</v>
      </c>
      <c r="H215" s="36">
        <v>629.3499999999998</v>
      </c>
      <c r="I215" s="36">
        <v>643.04999999999984</v>
      </c>
      <c r="J215" s="36">
        <v>650.79999999999973</v>
      </c>
      <c r="K215" s="31">
        <v>635.29999999999995</v>
      </c>
      <c r="L215" s="31">
        <v>613.85</v>
      </c>
      <c r="M215" s="31">
        <v>13.90821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90"/>
      <c r="B1" s="39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4" t="s">
        <v>16</v>
      </c>
      <c r="B9" s="386" t="s">
        <v>18</v>
      </c>
      <c r="C9" s="389" t="s">
        <v>20</v>
      </c>
      <c r="D9" s="389" t="s">
        <v>21</v>
      </c>
      <c r="E9" s="381" t="s">
        <v>22</v>
      </c>
      <c r="F9" s="382"/>
      <c r="G9" s="383"/>
      <c r="H9" s="381" t="s">
        <v>23</v>
      </c>
      <c r="I9" s="382"/>
      <c r="J9" s="383"/>
      <c r="K9" s="26"/>
      <c r="L9" s="27"/>
      <c r="M9" s="48"/>
      <c r="N9" s="1"/>
      <c r="O9" s="1"/>
    </row>
    <row r="10" spans="1:15" ht="42.75" customHeight="1">
      <c r="A10" s="385"/>
      <c r="B10" s="388"/>
      <c r="C10" s="388"/>
      <c r="D10" s="38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516</v>
      </c>
      <c r="D11" s="36">
        <v>519.25</v>
      </c>
      <c r="E11" s="36">
        <v>506.75</v>
      </c>
      <c r="F11" s="36">
        <v>497.5</v>
      </c>
      <c r="G11" s="36">
        <v>485</v>
      </c>
      <c r="H11" s="36">
        <v>528.5</v>
      </c>
      <c r="I11" s="36">
        <v>541</v>
      </c>
      <c r="J11" s="36">
        <v>550.25</v>
      </c>
      <c r="K11" s="31">
        <v>531.75</v>
      </c>
      <c r="L11" s="31">
        <v>510</v>
      </c>
      <c r="M11" s="31">
        <v>2.6444299999999998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29913.05</v>
      </c>
      <c r="D12" s="36">
        <v>30161.899999999998</v>
      </c>
      <c r="E12" s="36">
        <v>29551.399999999994</v>
      </c>
      <c r="F12" s="36">
        <v>29189.749999999996</v>
      </c>
      <c r="G12" s="36">
        <v>28579.249999999993</v>
      </c>
      <c r="H12" s="36">
        <v>30523.549999999996</v>
      </c>
      <c r="I12" s="36">
        <v>31134.050000000003</v>
      </c>
      <c r="J12" s="36">
        <v>31495.699999999997</v>
      </c>
      <c r="K12" s="31">
        <v>30772.400000000001</v>
      </c>
      <c r="L12" s="31">
        <v>29800.25</v>
      </c>
      <c r="M12" s="31">
        <v>2.308E-2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570.45000000000005</v>
      </c>
      <c r="D13" s="36">
        <v>572.85</v>
      </c>
      <c r="E13" s="36">
        <v>562.70000000000005</v>
      </c>
      <c r="F13" s="36">
        <v>554.95000000000005</v>
      </c>
      <c r="G13" s="36">
        <v>544.80000000000007</v>
      </c>
      <c r="H13" s="36">
        <v>580.6</v>
      </c>
      <c r="I13" s="36">
        <v>590.74999999999989</v>
      </c>
      <c r="J13" s="36">
        <v>598.5</v>
      </c>
      <c r="K13" s="31">
        <v>583</v>
      </c>
      <c r="L13" s="31">
        <v>565.1</v>
      </c>
      <c r="M13" s="31">
        <v>1.05721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503.1</v>
      </c>
      <c r="D14" s="36">
        <v>505.05</v>
      </c>
      <c r="E14" s="36">
        <v>499.1</v>
      </c>
      <c r="F14" s="36">
        <v>495.1</v>
      </c>
      <c r="G14" s="36">
        <v>489.15000000000003</v>
      </c>
      <c r="H14" s="36">
        <v>509.05</v>
      </c>
      <c r="I14" s="36">
        <v>515</v>
      </c>
      <c r="J14" s="36">
        <v>519</v>
      </c>
      <c r="K14" s="31">
        <v>511</v>
      </c>
      <c r="L14" s="31">
        <v>501.05</v>
      </c>
      <c r="M14" s="31">
        <v>7.6183300000000003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1669.1</v>
      </c>
      <c r="D15" s="36">
        <v>1666.2666666666667</v>
      </c>
      <c r="E15" s="36">
        <v>1644.8333333333333</v>
      </c>
      <c r="F15" s="36">
        <v>1620.5666666666666</v>
      </c>
      <c r="G15" s="36">
        <v>1599.1333333333332</v>
      </c>
      <c r="H15" s="36">
        <v>1690.5333333333333</v>
      </c>
      <c r="I15" s="36">
        <v>1711.9666666666667</v>
      </c>
      <c r="J15" s="36">
        <v>1736.2333333333333</v>
      </c>
      <c r="K15" s="31">
        <v>1687.7</v>
      </c>
      <c r="L15" s="31">
        <v>1642</v>
      </c>
      <c r="M15" s="31">
        <v>1.34883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4276.2</v>
      </c>
      <c r="D16" s="36">
        <v>4297.4666666666662</v>
      </c>
      <c r="E16" s="36">
        <v>4238.7333333333327</v>
      </c>
      <c r="F16" s="36">
        <v>4201.2666666666664</v>
      </c>
      <c r="G16" s="36">
        <v>4142.5333333333328</v>
      </c>
      <c r="H16" s="36">
        <v>4334.9333333333325</v>
      </c>
      <c r="I16" s="36">
        <v>4393.6666666666661</v>
      </c>
      <c r="J16" s="36">
        <v>4431.1333333333323</v>
      </c>
      <c r="K16" s="31">
        <v>4356.2</v>
      </c>
      <c r="L16" s="31">
        <v>4260</v>
      </c>
      <c r="M16" s="31">
        <v>1.4628699999999999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22838.35</v>
      </c>
      <c r="D17" s="36">
        <v>22942.333333333332</v>
      </c>
      <c r="E17" s="36">
        <v>22696.016666666663</v>
      </c>
      <c r="F17" s="36">
        <v>22553.683333333331</v>
      </c>
      <c r="G17" s="36">
        <v>22307.366666666661</v>
      </c>
      <c r="H17" s="36">
        <v>23084.666666666664</v>
      </c>
      <c r="I17" s="36">
        <v>23330.983333333337</v>
      </c>
      <c r="J17" s="36">
        <v>23473.316666666666</v>
      </c>
      <c r="K17" s="31">
        <v>23188.65</v>
      </c>
      <c r="L17" s="31">
        <v>22800</v>
      </c>
      <c r="M17" s="31">
        <v>4.2029999999999998E-2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1993.8</v>
      </c>
      <c r="D18" s="36">
        <v>1987.0666666666666</v>
      </c>
      <c r="E18" s="36">
        <v>1971.9833333333331</v>
      </c>
      <c r="F18" s="36">
        <v>1950.1666666666665</v>
      </c>
      <c r="G18" s="36">
        <v>1935.083333333333</v>
      </c>
      <c r="H18" s="36">
        <v>2008.8833333333332</v>
      </c>
      <c r="I18" s="36">
        <v>2023.9666666666667</v>
      </c>
      <c r="J18" s="36">
        <v>2045.7833333333333</v>
      </c>
      <c r="K18" s="31">
        <v>2002.15</v>
      </c>
      <c r="L18" s="31">
        <v>1965.25</v>
      </c>
      <c r="M18" s="31">
        <v>3.5661800000000001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2479.25</v>
      </c>
      <c r="D19" s="36">
        <v>2481.35</v>
      </c>
      <c r="E19" s="36">
        <v>2458.8999999999996</v>
      </c>
      <c r="F19" s="36">
        <v>2438.5499999999997</v>
      </c>
      <c r="G19" s="36">
        <v>2416.0999999999995</v>
      </c>
      <c r="H19" s="36">
        <v>2501.6999999999998</v>
      </c>
      <c r="I19" s="36">
        <v>2524.1499999999996</v>
      </c>
      <c r="J19" s="36">
        <v>2544.5</v>
      </c>
      <c r="K19" s="31">
        <v>2503.8000000000002</v>
      </c>
      <c r="L19" s="31">
        <v>2461</v>
      </c>
      <c r="M19" s="31">
        <v>12.79908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1023.45</v>
      </c>
      <c r="D20" s="36">
        <v>1019.1166666666667</v>
      </c>
      <c r="E20" s="36">
        <v>1012.2333333333333</v>
      </c>
      <c r="F20" s="36">
        <v>1001.0166666666667</v>
      </c>
      <c r="G20" s="36">
        <v>994.13333333333333</v>
      </c>
      <c r="H20" s="36">
        <v>1030.3333333333335</v>
      </c>
      <c r="I20" s="36">
        <v>1037.2166666666667</v>
      </c>
      <c r="J20" s="36">
        <v>1048.4333333333334</v>
      </c>
      <c r="K20" s="31">
        <v>1026</v>
      </c>
      <c r="L20" s="31">
        <v>1007.9</v>
      </c>
      <c r="M20" s="31">
        <v>82.524969999999996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831.1</v>
      </c>
      <c r="D21" s="36">
        <v>831.16666666666663</v>
      </c>
      <c r="E21" s="36">
        <v>819.93333333333328</v>
      </c>
      <c r="F21" s="36">
        <v>808.76666666666665</v>
      </c>
      <c r="G21" s="36">
        <v>797.5333333333333</v>
      </c>
      <c r="H21" s="36">
        <v>842.33333333333326</v>
      </c>
      <c r="I21" s="36">
        <v>853.56666666666661</v>
      </c>
      <c r="J21" s="36">
        <v>864.73333333333323</v>
      </c>
      <c r="K21" s="31">
        <v>842.4</v>
      </c>
      <c r="L21" s="31">
        <v>820</v>
      </c>
      <c r="M21" s="31">
        <v>64.373199999999997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382.45</v>
      </c>
      <c r="D22" s="36">
        <v>377.2833333333333</v>
      </c>
      <c r="E22" s="36">
        <v>369.56666666666661</v>
      </c>
      <c r="F22" s="36">
        <v>356.68333333333328</v>
      </c>
      <c r="G22" s="36">
        <v>348.96666666666658</v>
      </c>
      <c r="H22" s="36">
        <v>390.16666666666663</v>
      </c>
      <c r="I22" s="36">
        <v>397.88333333333333</v>
      </c>
      <c r="J22" s="36">
        <v>410.76666666666665</v>
      </c>
      <c r="K22" s="31">
        <v>385</v>
      </c>
      <c r="L22" s="31">
        <v>364.4</v>
      </c>
      <c r="M22" s="31">
        <v>247.21306000000001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639.6</v>
      </c>
      <c r="D23" s="36">
        <v>642.2166666666667</v>
      </c>
      <c r="E23" s="36">
        <v>635.38333333333344</v>
      </c>
      <c r="F23" s="36">
        <v>631.16666666666674</v>
      </c>
      <c r="G23" s="36">
        <v>624.33333333333348</v>
      </c>
      <c r="H23" s="36">
        <v>646.43333333333339</v>
      </c>
      <c r="I23" s="36">
        <v>653.26666666666665</v>
      </c>
      <c r="J23" s="36">
        <v>657.48333333333335</v>
      </c>
      <c r="K23" s="31">
        <v>649.04999999999995</v>
      </c>
      <c r="L23" s="31">
        <v>638</v>
      </c>
      <c r="M23" s="31">
        <v>5.4436799999999996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346.25</v>
      </c>
      <c r="D24" s="36">
        <v>347.73333333333335</v>
      </c>
      <c r="E24" s="36">
        <v>344.31666666666672</v>
      </c>
      <c r="F24" s="36">
        <v>342.38333333333338</v>
      </c>
      <c r="G24" s="36">
        <v>338.96666666666675</v>
      </c>
      <c r="H24" s="36">
        <v>349.66666666666669</v>
      </c>
      <c r="I24" s="36">
        <v>353.08333333333331</v>
      </c>
      <c r="J24" s="36">
        <v>355.01666666666665</v>
      </c>
      <c r="K24" s="31">
        <v>351.15</v>
      </c>
      <c r="L24" s="31">
        <v>345.8</v>
      </c>
      <c r="M24" s="31">
        <v>9.2962399999999992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175.8</v>
      </c>
      <c r="D25" s="36">
        <v>177.16666666666666</v>
      </c>
      <c r="E25" s="36">
        <v>173.68333333333331</v>
      </c>
      <c r="F25" s="36">
        <v>171.56666666666666</v>
      </c>
      <c r="G25" s="36">
        <v>168.08333333333331</v>
      </c>
      <c r="H25" s="36">
        <v>179.2833333333333</v>
      </c>
      <c r="I25" s="36">
        <v>182.76666666666665</v>
      </c>
      <c r="J25" s="36">
        <v>184.8833333333333</v>
      </c>
      <c r="K25" s="31">
        <v>180.65</v>
      </c>
      <c r="L25" s="31">
        <v>175.05</v>
      </c>
      <c r="M25" s="31">
        <v>28.51492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216.4</v>
      </c>
      <c r="D26" s="36">
        <v>218.51666666666668</v>
      </c>
      <c r="E26" s="36">
        <v>213.48333333333335</v>
      </c>
      <c r="F26" s="36">
        <v>210.56666666666666</v>
      </c>
      <c r="G26" s="36">
        <v>205.53333333333333</v>
      </c>
      <c r="H26" s="36">
        <v>221.43333333333337</v>
      </c>
      <c r="I26" s="36">
        <v>226.46666666666673</v>
      </c>
      <c r="J26" s="36">
        <v>229.38333333333338</v>
      </c>
      <c r="K26" s="31">
        <v>223.55</v>
      </c>
      <c r="L26" s="31">
        <v>215.6</v>
      </c>
      <c r="M26" s="31">
        <v>19.60464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330.85</v>
      </c>
      <c r="D27" s="36">
        <v>331.33333333333331</v>
      </c>
      <c r="E27" s="36">
        <v>328.46666666666664</v>
      </c>
      <c r="F27" s="36">
        <v>326.08333333333331</v>
      </c>
      <c r="G27" s="36">
        <v>323.21666666666664</v>
      </c>
      <c r="H27" s="36">
        <v>333.71666666666664</v>
      </c>
      <c r="I27" s="36">
        <v>336.58333333333331</v>
      </c>
      <c r="J27" s="36">
        <v>338.96666666666664</v>
      </c>
      <c r="K27" s="31">
        <v>334.2</v>
      </c>
      <c r="L27" s="31">
        <v>328.95</v>
      </c>
      <c r="M27" s="31">
        <v>1.7019899999999999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985.65</v>
      </c>
      <c r="D28" s="36">
        <v>987.36666666666667</v>
      </c>
      <c r="E28" s="36">
        <v>977.2833333333333</v>
      </c>
      <c r="F28" s="36">
        <v>968.91666666666663</v>
      </c>
      <c r="G28" s="36">
        <v>958.83333333333326</v>
      </c>
      <c r="H28" s="36">
        <v>995.73333333333335</v>
      </c>
      <c r="I28" s="36">
        <v>1005.8166666666666</v>
      </c>
      <c r="J28" s="36">
        <v>1014.1833333333334</v>
      </c>
      <c r="K28" s="31">
        <v>997.45</v>
      </c>
      <c r="L28" s="31">
        <v>979</v>
      </c>
      <c r="M28" s="31">
        <v>0.25717000000000001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1088.25</v>
      </c>
      <c r="D29" s="36">
        <v>1093.4666666666665</v>
      </c>
      <c r="E29" s="36">
        <v>1078.7333333333329</v>
      </c>
      <c r="F29" s="36">
        <v>1069.2166666666665</v>
      </c>
      <c r="G29" s="36">
        <v>1054.4833333333329</v>
      </c>
      <c r="H29" s="36">
        <v>1102.9833333333329</v>
      </c>
      <c r="I29" s="36">
        <v>1117.7166666666665</v>
      </c>
      <c r="J29" s="36">
        <v>1127.2333333333329</v>
      </c>
      <c r="K29" s="31">
        <v>1108.2</v>
      </c>
      <c r="L29" s="31">
        <v>1083.95</v>
      </c>
      <c r="M29" s="31">
        <v>1.5391999999999999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3566.3</v>
      </c>
      <c r="D30" s="36">
        <v>3553.2833333333328</v>
      </c>
      <c r="E30" s="36">
        <v>3523.4666666666658</v>
      </c>
      <c r="F30" s="36">
        <v>3480.6333333333328</v>
      </c>
      <c r="G30" s="36">
        <v>3450.8166666666657</v>
      </c>
      <c r="H30" s="36">
        <v>3596.1166666666659</v>
      </c>
      <c r="I30" s="36">
        <v>3625.9333333333334</v>
      </c>
      <c r="J30" s="36">
        <v>3668.766666666666</v>
      </c>
      <c r="K30" s="31">
        <v>3583.1</v>
      </c>
      <c r="L30" s="31">
        <v>3510.45</v>
      </c>
      <c r="M30" s="31">
        <v>0.37779000000000001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1722.7</v>
      </c>
      <c r="D31" s="36">
        <v>1721.2166666666665</v>
      </c>
      <c r="E31" s="36">
        <v>1693.9333333333329</v>
      </c>
      <c r="F31" s="36">
        <v>1665.1666666666665</v>
      </c>
      <c r="G31" s="36">
        <v>1637.883333333333</v>
      </c>
      <c r="H31" s="36">
        <v>1749.9833333333329</v>
      </c>
      <c r="I31" s="36">
        <v>1777.2666666666662</v>
      </c>
      <c r="J31" s="36">
        <v>1806.0333333333328</v>
      </c>
      <c r="K31" s="31">
        <v>1748.5</v>
      </c>
      <c r="L31" s="31">
        <v>1692.45</v>
      </c>
      <c r="M31" s="31">
        <v>1.9923599999999999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764.85</v>
      </c>
      <c r="D32" s="36">
        <v>771.76666666666677</v>
      </c>
      <c r="E32" s="36">
        <v>755.08333333333348</v>
      </c>
      <c r="F32" s="36">
        <v>745.31666666666672</v>
      </c>
      <c r="G32" s="36">
        <v>728.63333333333344</v>
      </c>
      <c r="H32" s="36">
        <v>781.53333333333353</v>
      </c>
      <c r="I32" s="36">
        <v>798.2166666666667</v>
      </c>
      <c r="J32" s="36">
        <v>807.98333333333358</v>
      </c>
      <c r="K32" s="31">
        <v>788.45</v>
      </c>
      <c r="L32" s="31">
        <v>762</v>
      </c>
      <c r="M32" s="31">
        <v>1.17367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3651.85</v>
      </c>
      <c r="D33" s="36">
        <v>3662.2833333333333</v>
      </c>
      <c r="E33" s="36">
        <v>3634.5666666666666</v>
      </c>
      <c r="F33" s="36">
        <v>3617.2833333333333</v>
      </c>
      <c r="G33" s="36">
        <v>3589.5666666666666</v>
      </c>
      <c r="H33" s="36">
        <v>3679.5666666666666</v>
      </c>
      <c r="I33" s="36">
        <v>3707.2833333333328</v>
      </c>
      <c r="J33" s="36">
        <v>3724.5666666666666</v>
      </c>
      <c r="K33" s="31">
        <v>3690</v>
      </c>
      <c r="L33" s="31">
        <v>3645</v>
      </c>
      <c r="M33" s="31">
        <v>1.46526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2402.6999999999998</v>
      </c>
      <c r="D34" s="36">
        <v>2412.4833333333331</v>
      </c>
      <c r="E34" s="36">
        <v>2387.2166666666662</v>
      </c>
      <c r="F34" s="36">
        <v>2371.7333333333331</v>
      </c>
      <c r="G34" s="36">
        <v>2346.4666666666662</v>
      </c>
      <c r="H34" s="36">
        <v>2427.9666666666662</v>
      </c>
      <c r="I34" s="36">
        <v>2453.2333333333336</v>
      </c>
      <c r="J34" s="36">
        <v>2468.7166666666662</v>
      </c>
      <c r="K34" s="31">
        <v>2437.75</v>
      </c>
      <c r="L34" s="31">
        <v>2397</v>
      </c>
      <c r="M34" s="31">
        <v>0.2031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640.25</v>
      </c>
      <c r="D35" s="36">
        <v>640.30000000000007</v>
      </c>
      <c r="E35" s="36">
        <v>634.60000000000014</v>
      </c>
      <c r="F35" s="36">
        <v>628.95000000000005</v>
      </c>
      <c r="G35" s="36">
        <v>623.25000000000011</v>
      </c>
      <c r="H35" s="36">
        <v>645.95000000000016</v>
      </c>
      <c r="I35" s="36">
        <v>651.6500000000002</v>
      </c>
      <c r="J35" s="36">
        <v>657.30000000000018</v>
      </c>
      <c r="K35" s="31">
        <v>646</v>
      </c>
      <c r="L35" s="31">
        <v>634.65</v>
      </c>
      <c r="M35" s="31">
        <v>3.9963600000000001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2929.85</v>
      </c>
      <c r="D36" s="36">
        <v>2945.6833333333329</v>
      </c>
      <c r="E36" s="36">
        <v>2904.2166666666658</v>
      </c>
      <c r="F36" s="36">
        <v>2878.583333333333</v>
      </c>
      <c r="G36" s="36">
        <v>2837.1166666666659</v>
      </c>
      <c r="H36" s="36">
        <v>2971.3166666666657</v>
      </c>
      <c r="I36" s="36">
        <v>3012.7833333333328</v>
      </c>
      <c r="J36" s="36">
        <v>3038.4166666666656</v>
      </c>
      <c r="K36" s="31">
        <v>2987.15</v>
      </c>
      <c r="L36" s="31">
        <v>2920.05</v>
      </c>
      <c r="M36" s="31">
        <v>0.46206999999999998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426.1</v>
      </c>
      <c r="D37" s="36">
        <v>426.63333333333338</v>
      </c>
      <c r="E37" s="36">
        <v>422.66666666666674</v>
      </c>
      <c r="F37" s="36">
        <v>419.23333333333335</v>
      </c>
      <c r="G37" s="36">
        <v>415.26666666666671</v>
      </c>
      <c r="H37" s="36">
        <v>430.06666666666678</v>
      </c>
      <c r="I37" s="36">
        <v>434.03333333333336</v>
      </c>
      <c r="J37" s="36">
        <v>437.46666666666681</v>
      </c>
      <c r="K37" s="31">
        <v>430.6</v>
      </c>
      <c r="L37" s="31">
        <v>423.2</v>
      </c>
      <c r="M37" s="31">
        <v>26.806999999999999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1865.7</v>
      </c>
      <c r="D38" s="36">
        <v>1851</v>
      </c>
      <c r="E38" s="36">
        <v>1819.65</v>
      </c>
      <c r="F38" s="36">
        <v>1773.6000000000001</v>
      </c>
      <c r="G38" s="36">
        <v>1742.2500000000002</v>
      </c>
      <c r="H38" s="36">
        <v>1897.05</v>
      </c>
      <c r="I38" s="36">
        <v>1928.3999999999999</v>
      </c>
      <c r="J38" s="36">
        <v>1974.4499999999998</v>
      </c>
      <c r="K38" s="31">
        <v>1882.35</v>
      </c>
      <c r="L38" s="31">
        <v>1804.95</v>
      </c>
      <c r="M38" s="31">
        <v>3.1557499999999998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877.85</v>
      </c>
      <c r="D39" s="36">
        <v>891.6</v>
      </c>
      <c r="E39" s="36">
        <v>854.05000000000007</v>
      </c>
      <c r="F39" s="36">
        <v>830.25</v>
      </c>
      <c r="G39" s="36">
        <v>792.7</v>
      </c>
      <c r="H39" s="36">
        <v>915.40000000000009</v>
      </c>
      <c r="I39" s="36">
        <v>952.95</v>
      </c>
      <c r="J39" s="36">
        <v>976.75000000000011</v>
      </c>
      <c r="K39" s="31">
        <v>929.15</v>
      </c>
      <c r="L39" s="31">
        <v>867.8</v>
      </c>
      <c r="M39" s="31">
        <v>3.8176899999999998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5232.3500000000004</v>
      </c>
      <c r="D40" s="36">
        <v>5304.0166666666664</v>
      </c>
      <c r="E40" s="36">
        <v>5133.583333333333</v>
      </c>
      <c r="F40" s="36">
        <v>5034.8166666666666</v>
      </c>
      <c r="G40" s="36">
        <v>4864.3833333333332</v>
      </c>
      <c r="H40" s="36">
        <v>5402.7833333333328</v>
      </c>
      <c r="I40" s="36">
        <v>5573.2166666666672</v>
      </c>
      <c r="J40" s="36">
        <v>5671.9833333333327</v>
      </c>
      <c r="K40" s="31">
        <v>5474.45</v>
      </c>
      <c r="L40" s="31">
        <v>5205.25</v>
      </c>
      <c r="M40" s="31">
        <v>1.5243500000000001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1600.5</v>
      </c>
      <c r="D41" s="36">
        <v>1594.8333333333333</v>
      </c>
      <c r="E41" s="36">
        <v>1584.6666666666665</v>
      </c>
      <c r="F41" s="36">
        <v>1568.8333333333333</v>
      </c>
      <c r="G41" s="36">
        <v>1558.6666666666665</v>
      </c>
      <c r="H41" s="36">
        <v>1610.6666666666665</v>
      </c>
      <c r="I41" s="36">
        <v>1620.833333333333</v>
      </c>
      <c r="J41" s="36">
        <v>1636.6666666666665</v>
      </c>
      <c r="K41" s="31">
        <v>1605</v>
      </c>
      <c r="L41" s="31">
        <v>1579</v>
      </c>
      <c r="M41" s="31">
        <v>4.3662099999999997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5020.05</v>
      </c>
      <c r="D42" s="36">
        <v>5014.1500000000005</v>
      </c>
      <c r="E42" s="36">
        <v>4981.3500000000013</v>
      </c>
      <c r="F42" s="36">
        <v>4942.6500000000005</v>
      </c>
      <c r="G42" s="36">
        <v>4909.8500000000013</v>
      </c>
      <c r="H42" s="36">
        <v>5052.8500000000013</v>
      </c>
      <c r="I42" s="36">
        <v>5085.6500000000005</v>
      </c>
      <c r="J42" s="36">
        <v>5124.3500000000013</v>
      </c>
      <c r="K42" s="31">
        <v>5046.95</v>
      </c>
      <c r="L42" s="31">
        <v>4975.45</v>
      </c>
      <c r="M42" s="31">
        <v>4.2258599999999999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368.8</v>
      </c>
      <c r="D43" s="36">
        <v>369.61666666666673</v>
      </c>
      <c r="E43" s="36">
        <v>365.88333333333344</v>
      </c>
      <c r="F43" s="36">
        <v>362.9666666666667</v>
      </c>
      <c r="G43" s="36">
        <v>359.23333333333341</v>
      </c>
      <c r="H43" s="36">
        <v>372.53333333333347</v>
      </c>
      <c r="I43" s="36">
        <v>376.26666666666671</v>
      </c>
      <c r="J43" s="36">
        <v>379.18333333333351</v>
      </c>
      <c r="K43" s="31">
        <v>373.35</v>
      </c>
      <c r="L43" s="31">
        <v>366.7</v>
      </c>
      <c r="M43" s="31">
        <v>50.801810000000003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275.45</v>
      </c>
      <c r="D44" s="36">
        <v>276.2166666666667</v>
      </c>
      <c r="E44" s="36">
        <v>272.43333333333339</v>
      </c>
      <c r="F44" s="36">
        <v>269.41666666666669</v>
      </c>
      <c r="G44" s="36">
        <v>265.63333333333338</v>
      </c>
      <c r="H44" s="36">
        <v>279.23333333333341</v>
      </c>
      <c r="I44" s="36">
        <v>283.01666666666671</v>
      </c>
      <c r="J44" s="36">
        <v>286.03333333333342</v>
      </c>
      <c r="K44" s="31">
        <v>280</v>
      </c>
      <c r="L44" s="31">
        <v>273.2</v>
      </c>
      <c r="M44" s="31">
        <v>3.39798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594.25</v>
      </c>
      <c r="D45" s="36">
        <v>595.48333333333335</v>
      </c>
      <c r="E45" s="36">
        <v>587.7166666666667</v>
      </c>
      <c r="F45" s="36">
        <v>581.18333333333339</v>
      </c>
      <c r="G45" s="36">
        <v>573.41666666666674</v>
      </c>
      <c r="H45" s="36">
        <v>602.01666666666665</v>
      </c>
      <c r="I45" s="36">
        <v>609.7833333333333</v>
      </c>
      <c r="J45" s="36">
        <v>616.31666666666661</v>
      </c>
      <c r="K45" s="31">
        <v>603.25</v>
      </c>
      <c r="L45" s="31">
        <v>588.95000000000005</v>
      </c>
      <c r="M45" s="31">
        <v>1.2914699999999999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609.85</v>
      </c>
      <c r="D46" s="36">
        <v>613.35</v>
      </c>
      <c r="E46" s="36">
        <v>601.5</v>
      </c>
      <c r="F46" s="36">
        <v>593.15</v>
      </c>
      <c r="G46" s="36">
        <v>581.29999999999995</v>
      </c>
      <c r="H46" s="36">
        <v>621.70000000000005</v>
      </c>
      <c r="I46" s="36">
        <v>633.55000000000018</v>
      </c>
      <c r="J46" s="36">
        <v>641.90000000000009</v>
      </c>
      <c r="K46" s="31">
        <v>625.20000000000005</v>
      </c>
      <c r="L46" s="31">
        <v>605</v>
      </c>
      <c r="M46" s="31">
        <v>2.0238399999999999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179.35</v>
      </c>
      <c r="D47" s="36">
        <v>180.16666666666666</v>
      </c>
      <c r="E47" s="36">
        <v>177.38333333333333</v>
      </c>
      <c r="F47" s="36">
        <v>175.41666666666666</v>
      </c>
      <c r="G47" s="36">
        <v>172.63333333333333</v>
      </c>
      <c r="H47" s="36">
        <v>182.13333333333333</v>
      </c>
      <c r="I47" s="36">
        <v>184.91666666666669</v>
      </c>
      <c r="J47" s="36">
        <v>186.88333333333333</v>
      </c>
      <c r="K47" s="31">
        <v>182.95</v>
      </c>
      <c r="L47" s="31">
        <v>178.2</v>
      </c>
      <c r="M47" s="31">
        <v>81.859650000000002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3244.2</v>
      </c>
      <c r="D48" s="36">
        <v>3228.65</v>
      </c>
      <c r="E48" s="36">
        <v>3196.1000000000004</v>
      </c>
      <c r="F48" s="36">
        <v>3148.0000000000005</v>
      </c>
      <c r="G48" s="36">
        <v>3115.4500000000007</v>
      </c>
      <c r="H48" s="36">
        <v>3276.75</v>
      </c>
      <c r="I48" s="36">
        <v>3309.3</v>
      </c>
      <c r="J48" s="36">
        <v>3357.3999999999996</v>
      </c>
      <c r="K48" s="31">
        <v>3261.2</v>
      </c>
      <c r="L48" s="31">
        <v>3180.55</v>
      </c>
      <c r="M48" s="31">
        <v>8.4573900000000002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325.85000000000002</v>
      </c>
      <c r="D49" s="36">
        <v>325.91666666666669</v>
      </c>
      <c r="E49" s="36">
        <v>321.73333333333335</v>
      </c>
      <c r="F49" s="36">
        <v>317.61666666666667</v>
      </c>
      <c r="G49" s="36">
        <v>313.43333333333334</v>
      </c>
      <c r="H49" s="36">
        <v>330.03333333333336</v>
      </c>
      <c r="I49" s="36">
        <v>334.21666666666664</v>
      </c>
      <c r="J49" s="36">
        <v>338.33333333333337</v>
      </c>
      <c r="K49" s="31">
        <v>330.1</v>
      </c>
      <c r="L49" s="31">
        <v>321.8</v>
      </c>
      <c r="M49" s="31">
        <v>1.99444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1893.15</v>
      </c>
      <c r="D50" s="36">
        <v>1891.2166666666669</v>
      </c>
      <c r="E50" s="36">
        <v>1882.7333333333338</v>
      </c>
      <c r="F50" s="36">
        <v>1872.3166666666668</v>
      </c>
      <c r="G50" s="36">
        <v>1863.8333333333337</v>
      </c>
      <c r="H50" s="36">
        <v>1901.6333333333339</v>
      </c>
      <c r="I50" s="36">
        <v>1910.116666666667</v>
      </c>
      <c r="J50" s="36">
        <v>1920.533333333334</v>
      </c>
      <c r="K50" s="31">
        <v>1899.7</v>
      </c>
      <c r="L50" s="31">
        <v>1880.8</v>
      </c>
      <c r="M50" s="31">
        <v>2.2198199999999999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7096.4</v>
      </c>
      <c r="D51" s="36">
        <v>7144.7999999999993</v>
      </c>
      <c r="E51" s="36">
        <v>7034.6499999999987</v>
      </c>
      <c r="F51" s="36">
        <v>6972.9</v>
      </c>
      <c r="G51" s="36">
        <v>6862.7499999999991</v>
      </c>
      <c r="H51" s="36">
        <v>7206.5499999999984</v>
      </c>
      <c r="I51" s="36">
        <v>7316.7</v>
      </c>
      <c r="J51" s="36">
        <v>7378.449999999998</v>
      </c>
      <c r="K51" s="31">
        <v>7254.95</v>
      </c>
      <c r="L51" s="31">
        <v>7083.05</v>
      </c>
      <c r="M51" s="31">
        <v>0.24409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742.6</v>
      </c>
      <c r="D52" s="36">
        <v>748.6</v>
      </c>
      <c r="E52" s="36">
        <v>733.25</v>
      </c>
      <c r="F52" s="36">
        <v>723.9</v>
      </c>
      <c r="G52" s="36">
        <v>708.55</v>
      </c>
      <c r="H52" s="36">
        <v>757.95</v>
      </c>
      <c r="I52" s="36">
        <v>773.30000000000018</v>
      </c>
      <c r="J52" s="36">
        <v>782.65000000000009</v>
      </c>
      <c r="K52" s="31">
        <v>763.95</v>
      </c>
      <c r="L52" s="31">
        <v>739.25</v>
      </c>
      <c r="M52" s="31">
        <v>19.795950000000001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876.45</v>
      </c>
      <c r="D53" s="36">
        <v>882.20000000000016</v>
      </c>
      <c r="E53" s="36">
        <v>867.3000000000003</v>
      </c>
      <c r="F53" s="36">
        <v>858.15000000000009</v>
      </c>
      <c r="G53" s="36">
        <v>843.25000000000023</v>
      </c>
      <c r="H53" s="36">
        <v>891.35000000000036</v>
      </c>
      <c r="I53" s="36">
        <v>906.25000000000023</v>
      </c>
      <c r="J53" s="36">
        <v>915.40000000000043</v>
      </c>
      <c r="K53" s="31">
        <v>897.1</v>
      </c>
      <c r="L53" s="31">
        <v>873.05</v>
      </c>
      <c r="M53" s="31">
        <v>7.0231899999999996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436.2</v>
      </c>
      <c r="D54" s="36">
        <v>439.41666666666669</v>
      </c>
      <c r="E54" s="36">
        <v>431.78333333333336</v>
      </c>
      <c r="F54" s="36">
        <v>427.36666666666667</v>
      </c>
      <c r="G54" s="36">
        <v>419.73333333333335</v>
      </c>
      <c r="H54" s="36">
        <v>443.83333333333337</v>
      </c>
      <c r="I54" s="36">
        <v>451.4666666666667</v>
      </c>
      <c r="J54" s="36">
        <v>455.88333333333338</v>
      </c>
      <c r="K54" s="31">
        <v>447.05</v>
      </c>
      <c r="L54" s="31">
        <v>435</v>
      </c>
      <c r="M54" s="31">
        <v>2.1814900000000002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3686.95</v>
      </c>
      <c r="D55" s="36">
        <v>3713.65</v>
      </c>
      <c r="E55" s="36">
        <v>3652.3</v>
      </c>
      <c r="F55" s="36">
        <v>3617.65</v>
      </c>
      <c r="G55" s="36">
        <v>3556.3</v>
      </c>
      <c r="H55" s="36">
        <v>3748.3</v>
      </c>
      <c r="I55" s="36">
        <v>3809.6499999999996</v>
      </c>
      <c r="J55" s="36">
        <v>3844.3</v>
      </c>
      <c r="K55" s="31">
        <v>3775</v>
      </c>
      <c r="L55" s="31">
        <v>3679</v>
      </c>
      <c r="M55" s="31">
        <v>1.91005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1014.45</v>
      </c>
      <c r="D56" s="36">
        <v>1020.0500000000001</v>
      </c>
      <c r="E56" s="36">
        <v>1006.5000000000002</v>
      </c>
      <c r="F56" s="36">
        <v>998.55000000000018</v>
      </c>
      <c r="G56" s="36">
        <v>985.00000000000034</v>
      </c>
      <c r="H56" s="36">
        <v>1028</v>
      </c>
      <c r="I56" s="36">
        <v>1041.5500000000002</v>
      </c>
      <c r="J56" s="36">
        <v>1049.5</v>
      </c>
      <c r="K56" s="31">
        <v>1033.5999999999999</v>
      </c>
      <c r="L56" s="31">
        <v>1012.1</v>
      </c>
      <c r="M56" s="31">
        <v>81.565880000000007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5085.2</v>
      </c>
      <c r="D57" s="36">
        <v>5114.6166666666668</v>
      </c>
      <c r="E57" s="36">
        <v>5043.6833333333334</v>
      </c>
      <c r="F57" s="36">
        <v>5002.166666666667</v>
      </c>
      <c r="G57" s="36">
        <v>4931.2333333333336</v>
      </c>
      <c r="H57" s="36">
        <v>5156.1333333333332</v>
      </c>
      <c r="I57" s="36">
        <v>5227.0666666666675</v>
      </c>
      <c r="J57" s="36">
        <v>5268.583333333333</v>
      </c>
      <c r="K57" s="31">
        <v>5185.55</v>
      </c>
      <c r="L57" s="31">
        <v>5073.1000000000004</v>
      </c>
      <c r="M57" s="31">
        <v>6.40829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7484.2</v>
      </c>
      <c r="D58" s="36">
        <v>7497.6166666666659</v>
      </c>
      <c r="E58" s="36">
        <v>7411.5833333333321</v>
      </c>
      <c r="F58" s="36">
        <v>7338.9666666666662</v>
      </c>
      <c r="G58" s="36">
        <v>7252.9333333333325</v>
      </c>
      <c r="H58" s="36">
        <v>7570.2333333333318</v>
      </c>
      <c r="I58" s="36">
        <v>7656.2666666666664</v>
      </c>
      <c r="J58" s="36">
        <v>7728.8833333333314</v>
      </c>
      <c r="K58" s="31">
        <v>7583.65</v>
      </c>
      <c r="L58" s="31">
        <v>7425</v>
      </c>
      <c r="M58" s="31">
        <v>6.75725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1526.2</v>
      </c>
      <c r="D59" s="36">
        <v>1530.8166666666666</v>
      </c>
      <c r="E59" s="36">
        <v>1509.3833333333332</v>
      </c>
      <c r="F59" s="36">
        <v>1492.5666666666666</v>
      </c>
      <c r="G59" s="36">
        <v>1471.1333333333332</v>
      </c>
      <c r="H59" s="36">
        <v>1547.6333333333332</v>
      </c>
      <c r="I59" s="36">
        <v>1569.0666666666666</v>
      </c>
      <c r="J59" s="36">
        <v>1585.8833333333332</v>
      </c>
      <c r="K59" s="31">
        <v>1552.25</v>
      </c>
      <c r="L59" s="31">
        <v>1514</v>
      </c>
      <c r="M59" s="31">
        <v>17.723410000000001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7346.6</v>
      </c>
      <c r="D60" s="36">
        <v>7323.1333333333341</v>
      </c>
      <c r="E60" s="36">
        <v>7260.7666666666682</v>
      </c>
      <c r="F60" s="36">
        <v>7174.9333333333343</v>
      </c>
      <c r="G60" s="36">
        <v>7112.5666666666684</v>
      </c>
      <c r="H60" s="36">
        <v>7408.9666666666681</v>
      </c>
      <c r="I60" s="36">
        <v>7471.3333333333348</v>
      </c>
      <c r="J60" s="36">
        <v>7557.1666666666679</v>
      </c>
      <c r="K60" s="31">
        <v>7385.5</v>
      </c>
      <c r="L60" s="31">
        <v>7237.3</v>
      </c>
      <c r="M60" s="31">
        <v>0.45166000000000001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2244.9499999999998</v>
      </c>
      <c r="D61" s="36">
        <v>2237.3333333333335</v>
      </c>
      <c r="E61" s="36">
        <v>2220.6166666666668</v>
      </c>
      <c r="F61" s="36">
        <v>2196.2833333333333</v>
      </c>
      <c r="G61" s="36">
        <v>2179.5666666666666</v>
      </c>
      <c r="H61" s="36">
        <v>2261.666666666667</v>
      </c>
      <c r="I61" s="36">
        <v>2278.3833333333332</v>
      </c>
      <c r="J61" s="36">
        <v>2302.7166666666672</v>
      </c>
      <c r="K61" s="31">
        <v>2254.0500000000002</v>
      </c>
      <c r="L61" s="31">
        <v>2213</v>
      </c>
      <c r="M61" s="31">
        <v>0.50834000000000001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2529.3000000000002</v>
      </c>
      <c r="D62" s="36">
        <v>2529.8833333333332</v>
      </c>
      <c r="E62" s="36">
        <v>2515.7666666666664</v>
      </c>
      <c r="F62" s="36">
        <v>2502.2333333333331</v>
      </c>
      <c r="G62" s="36">
        <v>2488.1166666666663</v>
      </c>
      <c r="H62" s="36">
        <v>2543.4166666666665</v>
      </c>
      <c r="I62" s="36">
        <v>2557.5333333333333</v>
      </c>
      <c r="J62" s="36">
        <v>2571.0666666666666</v>
      </c>
      <c r="K62" s="31">
        <v>2544</v>
      </c>
      <c r="L62" s="31">
        <v>2516.35</v>
      </c>
      <c r="M62" s="31">
        <v>1.20153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420.3</v>
      </c>
      <c r="D63" s="36">
        <v>425.81666666666666</v>
      </c>
      <c r="E63" s="36">
        <v>411.48333333333335</v>
      </c>
      <c r="F63" s="36">
        <v>402.66666666666669</v>
      </c>
      <c r="G63" s="36">
        <v>388.33333333333337</v>
      </c>
      <c r="H63" s="36">
        <v>434.63333333333333</v>
      </c>
      <c r="I63" s="36">
        <v>448.9666666666667</v>
      </c>
      <c r="J63" s="36">
        <v>457.7833333333333</v>
      </c>
      <c r="K63" s="31">
        <v>440.15</v>
      </c>
      <c r="L63" s="31">
        <v>417</v>
      </c>
      <c r="M63" s="31">
        <v>21.082460000000001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245.5</v>
      </c>
      <c r="D64" s="36">
        <v>247.41666666666666</v>
      </c>
      <c r="E64" s="36">
        <v>241.83333333333331</v>
      </c>
      <c r="F64" s="36">
        <v>238.16666666666666</v>
      </c>
      <c r="G64" s="36">
        <v>232.58333333333331</v>
      </c>
      <c r="H64" s="36">
        <v>251.08333333333331</v>
      </c>
      <c r="I64" s="36">
        <v>256.66666666666663</v>
      </c>
      <c r="J64" s="36">
        <v>260.33333333333331</v>
      </c>
      <c r="K64" s="31">
        <v>253</v>
      </c>
      <c r="L64" s="31">
        <v>243.75</v>
      </c>
      <c r="M64" s="31">
        <v>166.17293000000001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207.15</v>
      </c>
      <c r="D65" s="36">
        <v>210.36666666666665</v>
      </c>
      <c r="E65" s="36">
        <v>203.23333333333329</v>
      </c>
      <c r="F65" s="36">
        <v>199.31666666666663</v>
      </c>
      <c r="G65" s="36">
        <v>192.18333333333328</v>
      </c>
      <c r="H65" s="36">
        <v>214.2833333333333</v>
      </c>
      <c r="I65" s="36">
        <v>221.41666666666669</v>
      </c>
      <c r="J65" s="36">
        <v>225.33333333333331</v>
      </c>
      <c r="K65" s="31">
        <v>217.5</v>
      </c>
      <c r="L65" s="31">
        <v>206.45</v>
      </c>
      <c r="M65" s="31">
        <v>220.66890000000001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107.3</v>
      </c>
      <c r="D66" s="36">
        <v>107.88333333333333</v>
      </c>
      <c r="E66" s="36">
        <v>105.36666666666665</v>
      </c>
      <c r="F66" s="36">
        <v>103.43333333333332</v>
      </c>
      <c r="G66" s="36">
        <v>100.91666666666664</v>
      </c>
      <c r="H66" s="36">
        <v>109.81666666666665</v>
      </c>
      <c r="I66" s="36">
        <v>112.33333333333333</v>
      </c>
      <c r="J66" s="36">
        <v>114.26666666666665</v>
      </c>
      <c r="K66" s="31">
        <v>110.4</v>
      </c>
      <c r="L66" s="31">
        <v>105.95</v>
      </c>
      <c r="M66" s="31">
        <v>335.73298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44.85</v>
      </c>
      <c r="D67" s="36">
        <v>45.816666666666663</v>
      </c>
      <c r="E67" s="36">
        <v>43.333333333333329</v>
      </c>
      <c r="F67" s="36">
        <v>41.816666666666663</v>
      </c>
      <c r="G67" s="36">
        <v>39.333333333333329</v>
      </c>
      <c r="H67" s="36">
        <v>47.333333333333329</v>
      </c>
      <c r="I67" s="36">
        <v>49.816666666666663</v>
      </c>
      <c r="J67" s="36">
        <v>51.333333333333329</v>
      </c>
      <c r="K67" s="31">
        <v>48.3</v>
      </c>
      <c r="L67" s="31">
        <v>44.3</v>
      </c>
      <c r="M67" s="31">
        <v>997.42614000000003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2622.5</v>
      </c>
      <c r="D68" s="36">
        <v>2631.2833333333333</v>
      </c>
      <c r="E68" s="36">
        <v>2593.2166666666667</v>
      </c>
      <c r="F68" s="36">
        <v>2563.9333333333334</v>
      </c>
      <c r="G68" s="36">
        <v>2525.8666666666668</v>
      </c>
      <c r="H68" s="36">
        <v>2660.5666666666666</v>
      </c>
      <c r="I68" s="36">
        <v>2698.6333333333332</v>
      </c>
      <c r="J68" s="36">
        <v>2727.9166666666665</v>
      </c>
      <c r="K68" s="31">
        <v>2669.35</v>
      </c>
      <c r="L68" s="31">
        <v>2602</v>
      </c>
      <c r="M68" s="31">
        <v>8.3400000000000002E-2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1655.8</v>
      </c>
      <c r="D69" s="36">
        <v>1661.75</v>
      </c>
      <c r="E69" s="36">
        <v>1646.05</v>
      </c>
      <c r="F69" s="36">
        <v>1636.3</v>
      </c>
      <c r="G69" s="36">
        <v>1620.6</v>
      </c>
      <c r="H69" s="36">
        <v>1671.5</v>
      </c>
      <c r="I69" s="36">
        <v>1687.1999999999998</v>
      </c>
      <c r="J69" s="36">
        <v>1696.95</v>
      </c>
      <c r="K69" s="31">
        <v>1677.45</v>
      </c>
      <c r="L69" s="31">
        <v>1652</v>
      </c>
      <c r="M69" s="31">
        <v>1.00997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5260.2</v>
      </c>
      <c r="D70" s="36">
        <v>5277.2666666666673</v>
      </c>
      <c r="E70" s="36">
        <v>5211.5333333333347</v>
      </c>
      <c r="F70" s="36">
        <v>5162.8666666666677</v>
      </c>
      <c r="G70" s="36">
        <v>5097.133333333335</v>
      </c>
      <c r="H70" s="36">
        <v>5325.9333333333343</v>
      </c>
      <c r="I70" s="36">
        <v>5391.6666666666661</v>
      </c>
      <c r="J70" s="36">
        <v>5440.3333333333339</v>
      </c>
      <c r="K70" s="31">
        <v>5343</v>
      </c>
      <c r="L70" s="31">
        <v>5228.6000000000004</v>
      </c>
      <c r="M70" s="31">
        <v>0.32102000000000003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2357.9499999999998</v>
      </c>
      <c r="D71" s="36">
        <v>2355.0833333333335</v>
      </c>
      <c r="E71" s="36">
        <v>2338.166666666667</v>
      </c>
      <c r="F71" s="36">
        <v>2318.3833333333337</v>
      </c>
      <c r="G71" s="36">
        <v>2301.4666666666672</v>
      </c>
      <c r="H71" s="36">
        <v>2374.8666666666668</v>
      </c>
      <c r="I71" s="36">
        <v>2391.7833333333338</v>
      </c>
      <c r="J71" s="36">
        <v>2411.5666666666666</v>
      </c>
      <c r="K71" s="31">
        <v>2372</v>
      </c>
      <c r="L71" s="31">
        <v>2335.3000000000002</v>
      </c>
      <c r="M71" s="31">
        <v>2.0588700000000002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753.25</v>
      </c>
      <c r="D72" s="36">
        <v>750.86666666666667</v>
      </c>
      <c r="E72" s="36">
        <v>745.43333333333339</v>
      </c>
      <c r="F72" s="36">
        <v>737.61666666666667</v>
      </c>
      <c r="G72" s="36">
        <v>732.18333333333339</v>
      </c>
      <c r="H72" s="36">
        <v>758.68333333333339</v>
      </c>
      <c r="I72" s="36">
        <v>764.11666666666656</v>
      </c>
      <c r="J72" s="36">
        <v>771.93333333333339</v>
      </c>
      <c r="K72" s="31">
        <v>756.3</v>
      </c>
      <c r="L72" s="31">
        <v>743.05</v>
      </c>
      <c r="M72" s="31">
        <v>9.6085600000000007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1026.2</v>
      </c>
      <c r="D73" s="36">
        <v>1035.6500000000001</v>
      </c>
      <c r="E73" s="36">
        <v>1010.9000000000001</v>
      </c>
      <c r="F73" s="36">
        <v>995.6</v>
      </c>
      <c r="G73" s="36">
        <v>970.85</v>
      </c>
      <c r="H73" s="36">
        <v>1050.9500000000003</v>
      </c>
      <c r="I73" s="36">
        <v>1075.7000000000003</v>
      </c>
      <c r="J73" s="36">
        <v>1091.0000000000002</v>
      </c>
      <c r="K73" s="31">
        <v>1060.4000000000001</v>
      </c>
      <c r="L73" s="31">
        <v>1020.35</v>
      </c>
      <c r="M73" s="31">
        <v>4.4736000000000002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135.25</v>
      </c>
      <c r="D74" s="36">
        <v>135.95000000000002</v>
      </c>
      <c r="E74" s="36">
        <v>133.90000000000003</v>
      </c>
      <c r="F74" s="36">
        <v>132.55000000000001</v>
      </c>
      <c r="G74" s="36">
        <v>130.50000000000003</v>
      </c>
      <c r="H74" s="36">
        <v>137.30000000000004</v>
      </c>
      <c r="I74" s="36">
        <v>139.35000000000005</v>
      </c>
      <c r="J74" s="36">
        <v>140.70000000000005</v>
      </c>
      <c r="K74" s="31">
        <v>138</v>
      </c>
      <c r="L74" s="31">
        <v>134.6</v>
      </c>
      <c r="M74" s="31">
        <v>95.318839999999994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1098.8</v>
      </c>
      <c r="D75" s="36">
        <v>1111.3833333333332</v>
      </c>
      <c r="E75" s="36">
        <v>1079.4166666666665</v>
      </c>
      <c r="F75" s="36">
        <v>1060.0333333333333</v>
      </c>
      <c r="G75" s="36">
        <v>1028.0666666666666</v>
      </c>
      <c r="H75" s="36">
        <v>1130.7666666666664</v>
      </c>
      <c r="I75" s="36">
        <v>1162.7333333333331</v>
      </c>
      <c r="J75" s="36">
        <v>1182.1166666666663</v>
      </c>
      <c r="K75" s="31">
        <v>1143.3499999999999</v>
      </c>
      <c r="L75" s="31">
        <v>1092</v>
      </c>
      <c r="M75" s="31">
        <v>12.768090000000001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124.25</v>
      </c>
      <c r="D76" s="36">
        <v>124.46666666666665</v>
      </c>
      <c r="E76" s="36">
        <v>121.93333333333331</v>
      </c>
      <c r="F76" s="36">
        <v>119.61666666666666</v>
      </c>
      <c r="G76" s="36">
        <v>117.08333333333331</v>
      </c>
      <c r="H76" s="36">
        <v>126.7833333333333</v>
      </c>
      <c r="I76" s="36">
        <v>129.31666666666663</v>
      </c>
      <c r="J76" s="36">
        <v>131.6333333333333</v>
      </c>
      <c r="K76" s="31">
        <v>127</v>
      </c>
      <c r="L76" s="31">
        <v>122.15</v>
      </c>
      <c r="M76" s="31">
        <v>328.59985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355.25</v>
      </c>
      <c r="D77" s="36">
        <v>355.18333333333334</v>
      </c>
      <c r="E77" s="36">
        <v>351.86666666666667</v>
      </c>
      <c r="F77" s="36">
        <v>348.48333333333335</v>
      </c>
      <c r="G77" s="36">
        <v>345.16666666666669</v>
      </c>
      <c r="H77" s="36">
        <v>358.56666666666666</v>
      </c>
      <c r="I77" s="36">
        <v>361.88333333333338</v>
      </c>
      <c r="J77" s="36">
        <v>365.26666666666665</v>
      </c>
      <c r="K77" s="31">
        <v>358.5</v>
      </c>
      <c r="L77" s="31">
        <v>351.8</v>
      </c>
      <c r="M77" s="31">
        <v>49.397709999999996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917.95</v>
      </c>
      <c r="D78" s="36">
        <v>913.81666666666661</v>
      </c>
      <c r="E78" s="36">
        <v>907.48333333333323</v>
      </c>
      <c r="F78" s="36">
        <v>897.01666666666665</v>
      </c>
      <c r="G78" s="36">
        <v>890.68333333333328</v>
      </c>
      <c r="H78" s="36">
        <v>924.28333333333319</v>
      </c>
      <c r="I78" s="36">
        <v>930.61666666666667</v>
      </c>
      <c r="J78" s="36">
        <v>941.08333333333314</v>
      </c>
      <c r="K78" s="31">
        <v>920.15</v>
      </c>
      <c r="L78" s="31">
        <v>903.35</v>
      </c>
      <c r="M78" s="31">
        <v>48.962020000000003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485</v>
      </c>
      <c r="D79" s="36">
        <v>484.3</v>
      </c>
      <c r="E79" s="36">
        <v>478.70000000000005</v>
      </c>
      <c r="F79" s="36">
        <v>472.40000000000003</v>
      </c>
      <c r="G79" s="36">
        <v>466.80000000000007</v>
      </c>
      <c r="H79" s="36">
        <v>490.6</v>
      </c>
      <c r="I79" s="36">
        <v>496.20000000000005</v>
      </c>
      <c r="J79" s="36">
        <v>502.5</v>
      </c>
      <c r="K79" s="31">
        <v>489.9</v>
      </c>
      <c r="L79" s="31">
        <v>478</v>
      </c>
      <c r="M79" s="31">
        <v>2.5874899999999998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267</v>
      </c>
      <c r="D80" s="36">
        <v>269.73333333333335</v>
      </c>
      <c r="E80" s="36">
        <v>263.4666666666667</v>
      </c>
      <c r="F80" s="36">
        <v>259.93333333333334</v>
      </c>
      <c r="G80" s="36">
        <v>253.66666666666669</v>
      </c>
      <c r="H80" s="36">
        <v>273.26666666666671</v>
      </c>
      <c r="I80" s="36">
        <v>279.53333333333336</v>
      </c>
      <c r="J80" s="36">
        <v>283.06666666666672</v>
      </c>
      <c r="K80" s="31">
        <v>276</v>
      </c>
      <c r="L80" s="31">
        <v>266.2</v>
      </c>
      <c r="M80" s="31">
        <v>48.5503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1168.4000000000001</v>
      </c>
      <c r="D81" s="36">
        <v>1176.1166666666668</v>
      </c>
      <c r="E81" s="36">
        <v>1147.2833333333335</v>
      </c>
      <c r="F81" s="36">
        <v>1126.1666666666667</v>
      </c>
      <c r="G81" s="36">
        <v>1097.3333333333335</v>
      </c>
      <c r="H81" s="36">
        <v>1197.2333333333336</v>
      </c>
      <c r="I81" s="36">
        <v>1226.0666666666666</v>
      </c>
      <c r="J81" s="36">
        <v>1247.1833333333336</v>
      </c>
      <c r="K81" s="31">
        <v>1204.95</v>
      </c>
      <c r="L81" s="31">
        <v>1155</v>
      </c>
      <c r="M81" s="31">
        <v>1.2283999999999999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491.3</v>
      </c>
      <c r="D82" s="36">
        <v>488.55</v>
      </c>
      <c r="E82" s="36">
        <v>481.45000000000005</v>
      </c>
      <c r="F82" s="36">
        <v>471.6</v>
      </c>
      <c r="G82" s="36">
        <v>464.50000000000006</v>
      </c>
      <c r="H82" s="36">
        <v>498.40000000000003</v>
      </c>
      <c r="I82" s="36">
        <v>505.50000000000006</v>
      </c>
      <c r="J82" s="36">
        <v>515.35</v>
      </c>
      <c r="K82" s="31">
        <v>495.65</v>
      </c>
      <c r="L82" s="31">
        <v>478.7</v>
      </c>
      <c r="M82" s="31">
        <v>28.1587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262.60000000000002</v>
      </c>
      <c r="D83" s="36">
        <v>265.4666666666667</v>
      </c>
      <c r="E83" s="36">
        <v>257.93333333333339</v>
      </c>
      <c r="F83" s="36">
        <v>253.26666666666671</v>
      </c>
      <c r="G83" s="36">
        <v>245.73333333333341</v>
      </c>
      <c r="H83" s="36">
        <v>270.13333333333338</v>
      </c>
      <c r="I83" s="36">
        <v>277.66666666666669</v>
      </c>
      <c r="J83" s="36">
        <v>282.33333333333337</v>
      </c>
      <c r="K83" s="31">
        <v>273</v>
      </c>
      <c r="L83" s="31">
        <v>260.8</v>
      </c>
      <c r="M83" s="31">
        <v>18.315190000000001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6715.55</v>
      </c>
      <c r="D84" s="36">
        <v>6748.25</v>
      </c>
      <c r="E84" s="36">
        <v>6642.3</v>
      </c>
      <c r="F84" s="36">
        <v>6569.05</v>
      </c>
      <c r="G84" s="36">
        <v>6463.1</v>
      </c>
      <c r="H84" s="36">
        <v>6821.5</v>
      </c>
      <c r="I84" s="36">
        <v>6927.4500000000007</v>
      </c>
      <c r="J84" s="36">
        <v>7000.7</v>
      </c>
      <c r="K84" s="31">
        <v>6854.2</v>
      </c>
      <c r="L84" s="31">
        <v>6675</v>
      </c>
      <c r="M84" s="31">
        <v>0.13450000000000001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890.6</v>
      </c>
      <c r="D85" s="36">
        <v>892.68333333333339</v>
      </c>
      <c r="E85" s="36">
        <v>881.51666666666677</v>
      </c>
      <c r="F85" s="36">
        <v>872.43333333333339</v>
      </c>
      <c r="G85" s="36">
        <v>861.26666666666677</v>
      </c>
      <c r="H85" s="36">
        <v>901.76666666666677</v>
      </c>
      <c r="I85" s="36">
        <v>912.93333333333328</v>
      </c>
      <c r="J85" s="36">
        <v>922.01666666666677</v>
      </c>
      <c r="K85" s="31">
        <v>903.85</v>
      </c>
      <c r="L85" s="31">
        <v>883.6</v>
      </c>
      <c r="M85" s="31">
        <v>10.76803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1201.5999999999999</v>
      </c>
      <c r="D86" s="36">
        <v>1198.7166666666667</v>
      </c>
      <c r="E86" s="36">
        <v>1170.2333333333333</v>
      </c>
      <c r="F86" s="36">
        <v>1138.8666666666666</v>
      </c>
      <c r="G86" s="36">
        <v>1110.3833333333332</v>
      </c>
      <c r="H86" s="36">
        <v>1230.0833333333335</v>
      </c>
      <c r="I86" s="36">
        <v>1258.5666666666671</v>
      </c>
      <c r="J86" s="36">
        <v>1289.9333333333336</v>
      </c>
      <c r="K86" s="31">
        <v>1227.2</v>
      </c>
      <c r="L86" s="31">
        <v>1167.3499999999999</v>
      </c>
      <c r="M86" s="31">
        <v>1.3043899999999999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422.7</v>
      </c>
      <c r="D87" s="36">
        <v>423.2833333333333</v>
      </c>
      <c r="E87" s="36">
        <v>420.96666666666658</v>
      </c>
      <c r="F87" s="36">
        <v>419.23333333333329</v>
      </c>
      <c r="G87" s="36">
        <v>416.91666666666657</v>
      </c>
      <c r="H87" s="36">
        <v>425.01666666666659</v>
      </c>
      <c r="I87" s="36">
        <v>427.33333333333331</v>
      </c>
      <c r="J87" s="36">
        <v>429.06666666666661</v>
      </c>
      <c r="K87" s="31">
        <v>425.6</v>
      </c>
      <c r="L87" s="31">
        <v>421.55</v>
      </c>
      <c r="M87" s="31">
        <v>1.46407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19187.849999999999</v>
      </c>
      <c r="D88" s="36">
        <v>19219.283333333333</v>
      </c>
      <c r="E88" s="36">
        <v>19048.566666666666</v>
      </c>
      <c r="F88" s="36">
        <v>18909.283333333333</v>
      </c>
      <c r="G88" s="36">
        <v>18738.566666666666</v>
      </c>
      <c r="H88" s="36">
        <v>19358.566666666666</v>
      </c>
      <c r="I88" s="36">
        <v>19529.283333333333</v>
      </c>
      <c r="J88" s="36">
        <v>19668.566666666666</v>
      </c>
      <c r="K88" s="31">
        <v>19390</v>
      </c>
      <c r="L88" s="31">
        <v>19080</v>
      </c>
      <c r="M88" s="31">
        <v>9.6829999999999999E-2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577.9</v>
      </c>
      <c r="D89" s="36">
        <v>582</v>
      </c>
      <c r="E89" s="36">
        <v>571.1</v>
      </c>
      <c r="F89" s="36">
        <v>564.30000000000007</v>
      </c>
      <c r="G89" s="36">
        <v>553.40000000000009</v>
      </c>
      <c r="H89" s="36">
        <v>588.79999999999995</v>
      </c>
      <c r="I89" s="36">
        <v>599.70000000000005</v>
      </c>
      <c r="J89" s="36">
        <v>606.49999999999989</v>
      </c>
      <c r="K89" s="31">
        <v>592.9</v>
      </c>
      <c r="L89" s="31">
        <v>575.20000000000005</v>
      </c>
      <c r="M89" s="31">
        <v>1.19831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20.2</v>
      </c>
      <c r="D90" s="36">
        <v>20.05</v>
      </c>
      <c r="E90" s="36">
        <v>19.900000000000002</v>
      </c>
      <c r="F90" s="36">
        <v>19.600000000000001</v>
      </c>
      <c r="G90" s="36">
        <v>19.450000000000003</v>
      </c>
      <c r="H90" s="36">
        <v>20.350000000000001</v>
      </c>
      <c r="I90" s="36">
        <v>20.5</v>
      </c>
      <c r="J90" s="36">
        <v>20.8</v>
      </c>
      <c r="K90" s="31">
        <v>20.2</v>
      </c>
      <c r="L90" s="31">
        <v>19.75</v>
      </c>
      <c r="M90" s="31">
        <v>77.938310000000001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4558.55</v>
      </c>
      <c r="D91" s="36">
        <v>4534.083333333333</v>
      </c>
      <c r="E91" s="36">
        <v>4502.4666666666662</v>
      </c>
      <c r="F91" s="36">
        <v>4446.3833333333332</v>
      </c>
      <c r="G91" s="36">
        <v>4414.7666666666664</v>
      </c>
      <c r="H91" s="36">
        <v>4590.1666666666661</v>
      </c>
      <c r="I91" s="36">
        <v>4621.7833333333328</v>
      </c>
      <c r="J91" s="36">
        <v>4677.8666666666659</v>
      </c>
      <c r="K91" s="31">
        <v>4565.7</v>
      </c>
      <c r="L91" s="31">
        <v>4478</v>
      </c>
      <c r="M91" s="31">
        <v>3.67638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1175.6500000000001</v>
      </c>
      <c r="D92" s="36">
        <v>1183.6666666666667</v>
      </c>
      <c r="E92" s="36">
        <v>1163.5333333333335</v>
      </c>
      <c r="F92" s="36">
        <v>1151.4166666666667</v>
      </c>
      <c r="G92" s="36">
        <v>1131.2833333333335</v>
      </c>
      <c r="H92" s="36">
        <v>1195.7833333333335</v>
      </c>
      <c r="I92" s="36">
        <v>1215.9166666666667</v>
      </c>
      <c r="J92" s="36">
        <v>1228.0333333333335</v>
      </c>
      <c r="K92" s="31">
        <v>1203.8</v>
      </c>
      <c r="L92" s="31">
        <v>1171.55</v>
      </c>
      <c r="M92" s="31">
        <v>12.54871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1689.5</v>
      </c>
      <c r="D93" s="36">
        <v>1702.4833333333333</v>
      </c>
      <c r="E93" s="36">
        <v>1672.0166666666667</v>
      </c>
      <c r="F93" s="36">
        <v>1654.5333333333333</v>
      </c>
      <c r="G93" s="36">
        <v>1624.0666666666666</v>
      </c>
      <c r="H93" s="36">
        <v>1719.9666666666667</v>
      </c>
      <c r="I93" s="36">
        <v>1750.4333333333334</v>
      </c>
      <c r="J93" s="36">
        <v>1767.9166666666667</v>
      </c>
      <c r="K93" s="31">
        <v>1732.95</v>
      </c>
      <c r="L93" s="31">
        <v>1685</v>
      </c>
      <c r="M93" s="31">
        <v>0.53408999999999995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293.95</v>
      </c>
      <c r="D94" s="36">
        <v>294.7</v>
      </c>
      <c r="E94" s="36">
        <v>291.95</v>
      </c>
      <c r="F94" s="36">
        <v>289.95</v>
      </c>
      <c r="G94" s="36">
        <v>287.2</v>
      </c>
      <c r="H94" s="36">
        <v>296.7</v>
      </c>
      <c r="I94" s="36">
        <v>299.45</v>
      </c>
      <c r="J94" s="36">
        <v>301.45</v>
      </c>
      <c r="K94" s="31">
        <v>297.45</v>
      </c>
      <c r="L94" s="31">
        <v>292.7</v>
      </c>
      <c r="M94" s="31">
        <v>5.7595200000000002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758.8</v>
      </c>
      <c r="D95" s="36">
        <v>765.36666666666667</v>
      </c>
      <c r="E95" s="36">
        <v>746.7833333333333</v>
      </c>
      <c r="F95" s="36">
        <v>734.76666666666665</v>
      </c>
      <c r="G95" s="36">
        <v>716.18333333333328</v>
      </c>
      <c r="H95" s="36">
        <v>777.38333333333333</v>
      </c>
      <c r="I95" s="36">
        <v>795.96666666666658</v>
      </c>
      <c r="J95" s="36">
        <v>807.98333333333335</v>
      </c>
      <c r="K95" s="31">
        <v>783.95</v>
      </c>
      <c r="L95" s="31">
        <v>753.35</v>
      </c>
      <c r="M95" s="31">
        <v>4.6794700000000002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364.45</v>
      </c>
      <c r="D96" s="36">
        <v>367.08333333333331</v>
      </c>
      <c r="E96" s="36">
        <v>357.96666666666664</v>
      </c>
      <c r="F96" s="36">
        <v>351.48333333333335</v>
      </c>
      <c r="G96" s="36">
        <v>342.36666666666667</v>
      </c>
      <c r="H96" s="36">
        <v>373.56666666666661</v>
      </c>
      <c r="I96" s="36">
        <v>382.68333333333328</v>
      </c>
      <c r="J96" s="36">
        <v>389.16666666666657</v>
      </c>
      <c r="K96" s="31">
        <v>376.2</v>
      </c>
      <c r="L96" s="31">
        <v>360.6</v>
      </c>
      <c r="M96" s="31">
        <v>148.02024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798.3</v>
      </c>
      <c r="D97" s="36">
        <v>791.88333333333333</v>
      </c>
      <c r="E97" s="36">
        <v>771.76666666666665</v>
      </c>
      <c r="F97" s="36">
        <v>745.23333333333335</v>
      </c>
      <c r="G97" s="36">
        <v>725.11666666666667</v>
      </c>
      <c r="H97" s="36">
        <v>818.41666666666663</v>
      </c>
      <c r="I97" s="36">
        <v>838.53333333333319</v>
      </c>
      <c r="J97" s="36">
        <v>865.06666666666661</v>
      </c>
      <c r="K97" s="31">
        <v>812</v>
      </c>
      <c r="L97" s="31">
        <v>765.35</v>
      </c>
      <c r="M97" s="31">
        <v>3.6939700000000002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1160.2</v>
      </c>
      <c r="D98" s="36">
        <v>1163.7166666666669</v>
      </c>
      <c r="E98" s="36">
        <v>1151.5333333333338</v>
      </c>
      <c r="F98" s="36">
        <v>1142.8666666666668</v>
      </c>
      <c r="G98" s="36">
        <v>1130.6833333333336</v>
      </c>
      <c r="H98" s="36">
        <v>1172.3833333333339</v>
      </c>
      <c r="I98" s="36">
        <v>1184.5666666666668</v>
      </c>
      <c r="J98" s="36">
        <v>1193.233333333334</v>
      </c>
      <c r="K98" s="31">
        <v>1175.9000000000001</v>
      </c>
      <c r="L98" s="31">
        <v>1155.05</v>
      </c>
      <c r="M98" s="31">
        <v>0.67008000000000001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140.69999999999999</v>
      </c>
      <c r="D99" s="36">
        <v>141.95000000000002</v>
      </c>
      <c r="E99" s="36">
        <v>138.25000000000003</v>
      </c>
      <c r="F99" s="36">
        <v>135.80000000000001</v>
      </c>
      <c r="G99" s="36">
        <v>132.10000000000002</v>
      </c>
      <c r="H99" s="36">
        <v>144.40000000000003</v>
      </c>
      <c r="I99" s="36">
        <v>148.10000000000002</v>
      </c>
      <c r="J99" s="36">
        <v>150.55000000000004</v>
      </c>
      <c r="K99" s="31">
        <v>145.65</v>
      </c>
      <c r="L99" s="31">
        <v>139.5</v>
      </c>
      <c r="M99" s="31">
        <v>15.421670000000001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619.45000000000005</v>
      </c>
      <c r="D100" s="36">
        <v>622.81666666666661</v>
      </c>
      <c r="E100" s="36">
        <v>611.73333333333323</v>
      </c>
      <c r="F100" s="36">
        <v>604.01666666666665</v>
      </c>
      <c r="G100" s="36">
        <v>592.93333333333328</v>
      </c>
      <c r="H100" s="36">
        <v>630.53333333333319</v>
      </c>
      <c r="I100" s="36">
        <v>641.61666666666667</v>
      </c>
      <c r="J100" s="36">
        <v>649.33333333333314</v>
      </c>
      <c r="K100" s="31">
        <v>633.9</v>
      </c>
      <c r="L100" s="31">
        <v>615.1</v>
      </c>
      <c r="M100" s="31">
        <v>4.4285699999999997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2122.0500000000002</v>
      </c>
      <c r="D101" s="36">
        <v>2122.6833333333334</v>
      </c>
      <c r="E101" s="36">
        <v>2105.416666666667</v>
      </c>
      <c r="F101" s="36">
        <v>2088.7833333333338</v>
      </c>
      <c r="G101" s="36">
        <v>2071.5166666666673</v>
      </c>
      <c r="H101" s="36">
        <v>2139.3166666666666</v>
      </c>
      <c r="I101" s="36">
        <v>2156.583333333333</v>
      </c>
      <c r="J101" s="36">
        <v>2173.2166666666662</v>
      </c>
      <c r="K101" s="31">
        <v>2139.9499999999998</v>
      </c>
      <c r="L101" s="31">
        <v>2106.0500000000002</v>
      </c>
      <c r="M101" s="31">
        <v>0.57245999999999997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46.9</v>
      </c>
      <c r="D102" s="36">
        <v>47.983333333333327</v>
      </c>
      <c r="E102" s="36">
        <v>45.116666666666653</v>
      </c>
      <c r="F102" s="36">
        <v>43.333333333333329</v>
      </c>
      <c r="G102" s="36">
        <v>40.466666666666654</v>
      </c>
      <c r="H102" s="36">
        <v>49.766666666666652</v>
      </c>
      <c r="I102" s="36">
        <v>52.633333333333326</v>
      </c>
      <c r="J102" s="36">
        <v>54.41666666666665</v>
      </c>
      <c r="K102" s="31">
        <v>50.85</v>
      </c>
      <c r="L102" s="31">
        <v>46.2</v>
      </c>
      <c r="M102" s="31">
        <v>1048.8575699999999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1291.8499999999999</v>
      </c>
      <c r="D103" s="36">
        <v>1294.95</v>
      </c>
      <c r="E103" s="36">
        <v>1271</v>
      </c>
      <c r="F103" s="36">
        <v>1250.1499999999999</v>
      </c>
      <c r="G103" s="36">
        <v>1226.1999999999998</v>
      </c>
      <c r="H103" s="36">
        <v>1315.8000000000002</v>
      </c>
      <c r="I103" s="36">
        <v>1339.7500000000005</v>
      </c>
      <c r="J103" s="36">
        <v>1360.6000000000004</v>
      </c>
      <c r="K103" s="31">
        <v>1318.9</v>
      </c>
      <c r="L103" s="31">
        <v>1274.0999999999999</v>
      </c>
      <c r="M103" s="31">
        <v>9.4807100000000002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652.5</v>
      </c>
      <c r="D104" s="36">
        <v>657.15</v>
      </c>
      <c r="E104" s="36">
        <v>644.4</v>
      </c>
      <c r="F104" s="36">
        <v>636.29999999999995</v>
      </c>
      <c r="G104" s="36">
        <v>623.54999999999995</v>
      </c>
      <c r="H104" s="36">
        <v>665.25</v>
      </c>
      <c r="I104" s="36">
        <v>678</v>
      </c>
      <c r="J104" s="36">
        <v>686.1</v>
      </c>
      <c r="K104" s="31">
        <v>669.9</v>
      </c>
      <c r="L104" s="31">
        <v>649.04999999999995</v>
      </c>
      <c r="M104" s="31">
        <v>0.92088999999999999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1016.9</v>
      </c>
      <c r="D105" s="36">
        <v>1019.6333333333333</v>
      </c>
      <c r="E105" s="36">
        <v>1004.6166666666666</v>
      </c>
      <c r="F105" s="36">
        <v>992.33333333333326</v>
      </c>
      <c r="G105" s="36">
        <v>977.31666666666649</v>
      </c>
      <c r="H105" s="36">
        <v>1031.9166666666665</v>
      </c>
      <c r="I105" s="36">
        <v>1046.9333333333334</v>
      </c>
      <c r="J105" s="36">
        <v>1059.2166666666667</v>
      </c>
      <c r="K105" s="31">
        <v>1034.6500000000001</v>
      </c>
      <c r="L105" s="31">
        <v>1007.35</v>
      </c>
      <c r="M105" s="31">
        <v>0.97797000000000001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8722.4</v>
      </c>
      <c r="D106" s="36">
        <v>8801.1</v>
      </c>
      <c r="E106" s="36">
        <v>8571.3000000000011</v>
      </c>
      <c r="F106" s="36">
        <v>8420.2000000000007</v>
      </c>
      <c r="G106" s="36">
        <v>8190.4000000000015</v>
      </c>
      <c r="H106" s="36">
        <v>8952.2000000000007</v>
      </c>
      <c r="I106" s="36">
        <v>9182</v>
      </c>
      <c r="J106" s="36">
        <v>9333.1</v>
      </c>
      <c r="K106" s="31">
        <v>9030.9</v>
      </c>
      <c r="L106" s="31">
        <v>8650</v>
      </c>
      <c r="M106" s="31">
        <v>0.43081999999999998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90.25</v>
      </c>
      <c r="D107" s="36">
        <v>90.233333333333334</v>
      </c>
      <c r="E107" s="36">
        <v>89.116666666666674</v>
      </c>
      <c r="F107" s="36">
        <v>87.983333333333334</v>
      </c>
      <c r="G107" s="36">
        <v>86.866666666666674</v>
      </c>
      <c r="H107" s="36">
        <v>91.366666666666674</v>
      </c>
      <c r="I107" s="36">
        <v>92.48333333333332</v>
      </c>
      <c r="J107" s="36">
        <v>93.616666666666674</v>
      </c>
      <c r="K107" s="31">
        <v>91.35</v>
      </c>
      <c r="L107" s="31">
        <v>89.1</v>
      </c>
      <c r="M107" s="31">
        <v>48.443849999999998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429.5</v>
      </c>
      <c r="D108" s="36">
        <v>430.7</v>
      </c>
      <c r="E108" s="36">
        <v>423.95</v>
      </c>
      <c r="F108" s="36">
        <v>418.4</v>
      </c>
      <c r="G108" s="36">
        <v>411.65</v>
      </c>
      <c r="H108" s="36">
        <v>436.25</v>
      </c>
      <c r="I108" s="36">
        <v>443</v>
      </c>
      <c r="J108" s="36">
        <v>448.55</v>
      </c>
      <c r="K108" s="31">
        <v>437.45</v>
      </c>
      <c r="L108" s="31">
        <v>425.15</v>
      </c>
      <c r="M108" s="31">
        <v>11.02266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540.4</v>
      </c>
      <c r="D109" s="36">
        <v>543.04999999999995</v>
      </c>
      <c r="E109" s="36">
        <v>534.39999999999986</v>
      </c>
      <c r="F109" s="36">
        <v>528.39999999999986</v>
      </c>
      <c r="G109" s="36">
        <v>519.74999999999977</v>
      </c>
      <c r="H109" s="36">
        <v>549.04999999999995</v>
      </c>
      <c r="I109" s="36">
        <v>557.70000000000005</v>
      </c>
      <c r="J109" s="36">
        <v>563.70000000000005</v>
      </c>
      <c r="K109" s="31">
        <v>551.70000000000005</v>
      </c>
      <c r="L109" s="31">
        <v>537.04999999999995</v>
      </c>
      <c r="M109" s="31">
        <v>0.65702000000000005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279.64999999999998</v>
      </c>
      <c r="D110" s="36">
        <v>280.81666666666666</v>
      </c>
      <c r="E110" s="36">
        <v>277.23333333333335</v>
      </c>
      <c r="F110" s="36">
        <v>274.81666666666666</v>
      </c>
      <c r="G110" s="36">
        <v>271.23333333333335</v>
      </c>
      <c r="H110" s="36">
        <v>283.23333333333335</v>
      </c>
      <c r="I110" s="36">
        <v>286.81666666666672</v>
      </c>
      <c r="J110" s="36">
        <v>289.23333333333335</v>
      </c>
      <c r="K110" s="31">
        <v>284.39999999999998</v>
      </c>
      <c r="L110" s="31">
        <v>278.39999999999998</v>
      </c>
      <c r="M110" s="31">
        <v>24.532589999999999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483.65</v>
      </c>
      <c r="D111" s="36">
        <v>488.31666666666661</v>
      </c>
      <c r="E111" s="36">
        <v>475.48333333333323</v>
      </c>
      <c r="F111" s="36">
        <v>467.31666666666661</v>
      </c>
      <c r="G111" s="36">
        <v>454.48333333333323</v>
      </c>
      <c r="H111" s="36">
        <v>496.48333333333323</v>
      </c>
      <c r="I111" s="36">
        <v>509.31666666666661</v>
      </c>
      <c r="J111" s="36">
        <v>517.48333333333323</v>
      </c>
      <c r="K111" s="31">
        <v>501.15</v>
      </c>
      <c r="L111" s="31">
        <v>480.15</v>
      </c>
      <c r="M111" s="31">
        <v>0.96702999999999995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1203.5</v>
      </c>
      <c r="D112" s="36">
        <v>1223.1833333333334</v>
      </c>
      <c r="E112" s="36">
        <v>1150.3666666666668</v>
      </c>
      <c r="F112" s="36">
        <v>1097.2333333333333</v>
      </c>
      <c r="G112" s="36">
        <v>1024.4166666666667</v>
      </c>
      <c r="H112" s="36">
        <v>1276.3166666666668</v>
      </c>
      <c r="I112" s="36">
        <v>1349.1333333333334</v>
      </c>
      <c r="J112" s="36">
        <v>1402.2666666666669</v>
      </c>
      <c r="K112" s="31">
        <v>1296</v>
      </c>
      <c r="L112" s="31">
        <v>1170.05</v>
      </c>
      <c r="M112" s="31">
        <v>14.174939999999999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1188.2</v>
      </c>
      <c r="D113" s="36">
        <v>1191.5</v>
      </c>
      <c r="E113" s="36">
        <v>1174.05</v>
      </c>
      <c r="F113" s="36">
        <v>1159.8999999999999</v>
      </c>
      <c r="G113" s="36">
        <v>1142.4499999999998</v>
      </c>
      <c r="H113" s="36">
        <v>1205.6500000000001</v>
      </c>
      <c r="I113" s="36">
        <v>1223.0999999999999</v>
      </c>
      <c r="J113" s="36">
        <v>1237.2500000000002</v>
      </c>
      <c r="K113" s="31">
        <v>1208.95</v>
      </c>
      <c r="L113" s="31">
        <v>1177.3499999999999</v>
      </c>
      <c r="M113" s="31">
        <v>15.28387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482.55</v>
      </c>
      <c r="D114" s="36">
        <v>484.01666666666665</v>
      </c>
      <c r="E114" s="36">
        <v>476.08333333333331</v>
      </c>
      <c r="F114" s="36">
        <v>469.61666666666667</v>
      </c>
      <c r="G114" s="36">
        <v>461.68333333333334</v>
      </c>
      <c r="H114" s="36">
        <v>490.48333333333329</v>
      </c>
      <c r="I114" s="36">
        <v>498.41666666666669</v>
      </c>
      <c r="J114" s="36">
        <v>504.88333333333327</v>
      </c>
      <c r="K114" s="31">
        <v>491.95</v>
      </c>
      <c r="L114" s="31">
        <v>477.55</v>
      </c>
      <c r="M114" s="31">
        <v>2.9840399999999998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1206.4000000000001</v>
      </c>
      <c r="D115" s="36">
        <v>1216.8833333333334</v>
      </c>
      <c r="E115" s="36">
        <v>1193.5166666666669</v>
      </c>
      <c r="F115" s="36">
        <v>1180.6333333333334</v>
      </c>
      <c r="G115" s="36">
        <v>1157.2666666666669</v>
      </c>
      <c r="H115" s="36">
        <v>1229.7666666666669</v>
      </c>
      <c r="I115" s="36">
        <v>1253.1333333333332</v>
      </c>
      <c r="J115" s="36">
        <v>1266.0166666666669</v>
      </c>
      <c r="K115" s="31">
        <v>1240.25</v>
      </c>
      <c r="L115" s="31">
        <v>1204</v>
      </c>
      <c r="M115" s="31">
        <v>18.95731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129.25</v>
      </c>
      <c r="D116" s="36">
        <v>130.04999999999998</v>
      </c>
      <c r="E116" s="36">
        <v>127.94999999999996</v>
      </c>
      <c r="F116" s="36">
        <v>126.64999999999998</v>
      </c>
      <c r="G116" s="36">
        <v>124.54999999999995</v>
      </c>
      <c r="H116" s="36">
        <v>131.34999999999997</v>
      </c>
      <c r="I116" s="36">
        <v>133.44999999999999</v>
      </c>
      <c r="J116" s="36">
        <v>134.74999999999997</v>
      </c>
      <c r="K116" s="31">
        <v>132.15</v>
      </c>
      <c r="L116" s="31">
        <v>128.75</v>
      </c>
      <c r="M116" s="31">
        <v>32.150599999999997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1421.9</v>
      </c>
      <c r="D117" s="36">
        <v>1430.8833333333332</v>
      </c>
      <c r="E117" s="36">
        <v>1409.0166666666664</v>
      </c>
      <c r="F117" s="36">
        <v>1396.1333333333332</v>
      </c>
      <c r="G117" s="36">
        <v>1374.2666666666664</v>
      </c>
      <c r="H117" s="36">
        <v>1443.7666666666664</v>
      </c>
      <c r="I117" s="36">
        <v>1465.6333333333332</v>
      </c>
      <c r="J117" s="36">
        <v>1478.5166666666664</v>
      </c>
      <c r="K117" s="31">
        <v>1452.75</v>
      </c>
      <c r="L117" s="31">
        <v>1418</v>
      </c>
      <c r="M117" s="31">
        <v>0.88153000000000004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280.45</v>
      </c>
      <c r="D118" s="36">
        <v>281.95</v>
      </c>
      <c r="E118" s="36">
        <v>277.09999999999997</v>
      </c>
      <c r="F118" s="36">
        <v>273.75</v>
      </c>
      <c r="G118" s="36">
        <v>268.89999999999998</v>
      </c>
      <c r="H118" s="36">
        <v>285.29999999999995</v>
      </c>
      <c r="I118" s="36">
        <v>290.14999999999998</v>
      </c>
      <c r="J118" s="36">
        <v>293.49999999999994</v>
      </c>
      <c r="K118" s="31">
        <v>286.8</v>
      </c>
      <c r="L118" s="31">
        <v>278.60000000000002</v>
      </c>
      <c r="M118" s="31">
        <v>110.71899000000001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1038.8499999999999</v>
      </c>
      <c r="D119" s="36">
        <v>1051.6666666666667</v>
      </c>
      <c r="E119" s="36">
        <v>1017.9833333333336</v>
      </c>
      <c r="F119" s="36">
        <v>997.11666666666679</v>
      </c>
      <c r="G119" s="36">
        <v>963.43333333333362</v>
      </c>
      <c r="H119" s="36">
        <v>1072.5333333333335</v>
      </c>
      <c r="I119" s="36">
        <v>1106.2166666666665</v>
      </c>
      <c r="J119" s="36">
        <v>1127.0833333333335</v>
      </c>
      <c r="K119" s="31">
        <v>1085.3499999999999</v>
      </c>
      <c r="L119" s="31">
        <v>1030.8</v>
      </c>
      <c r="M119" s="31">
        <v>18.83577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5336.3</v>
      </c>
      <c r="D120" s="36">
        <v>5344.416666666667</v>
      </c>
      <c r="E120" s="36">
        <v>5281.8833333333341</v>
      </c>
      <c r="F120" s="36">
        <v>5227.4666666666672</v>
      </c>
      <c r="G120" s="36">
        <v>5164.9333333333343</v>
      </c>
      <c r="H120" s="36">
        <v>5398.8333333333339</v>
      </c>
      <c r="I120" s="36">
        <v>5461.3666666666668</v>
      </c>
      <c r="J120" s="36">
        <v>5515.7833333333338</v>
      </c>
      <c r="K120" s="31">
        <v>5406.95</v>
      </c>
      <c r="L120" s="31">
        <v>5290</v>
      </c>
      <c r="M120" s="31">
        <v>3.7787999999999999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1993.15</v>
      </c>
      <c r="D121" s="36">
        <v>1999.0666666666668</v>
      </c>
      <c r="E121" s="36">
        <v>1979.1833333333336</v>
      </c>
      <c r="F121" s="36">
        <v>1965.2166666666667</v>
      </c>
      <c r="G121" s="36">
        <v>1945.3333333333335</v>
      </c>
      <c r="H121" s="36">
        <v>2013.0333333333338</v>
      </c>
      <c r="I121" s="36">
        <v>2032.916666666667</v>
      </c>
      <c r="J121" s="36">
        <v>2046.8833333333339</v>
      </c>
      <c r="K121" s="31">
        <v>2018.95</v>
      </c>
      <c r="L121" s="31">
        <v>1985.1</v>
      </c>
      <c r="M121" s="31">
        <v>2.4629500000000002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2500.8000000000002</v>
      </c>
      <c r="D122" s="36">
        <v>2516.4166666666665</v>
      </c>
      <c r="E122" s="36">
        <v>2476.3833333333332</v>
      </c>
      <c r="F122" s="36">
        <v>2451.9666666666667</v>
      </c>
      <c r="G122" s="36">
        <v>2411.9333333333334</v>
      </c>
      <c r="H122" s="36">
        <v>2540.833333333333</v>
      </c>
      <c r="I122" s="36">
        <v>2580.8666666666668</v>
      </c>
      <c r="J122" s="36">
        <v>2605.2833333333328</v>
      </c>
      <c r="K122" s="31">
        <v>2556.4499999999998</v>
      </c>
      <c r="L122" s="31">
        <v>2492</v>
      </c>
      <c r="M122" s="31">
        <v>0.90925999999999996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740.35</v>
      </c>
      <c r="D123" s="36">
        <v>738.41666666666663</v>
      </c>
      <c r="E123" s="36">
        <v>730.83333333333326</v>
      </c>
      <c r="F123" s="36">
        <v>721.31666666666661</v>
      </c>
      <c r="G123" s="36">
        <v>713.73333333333323</v>
      </c>
      <c r="H123" s="36">
        <v>747.93333333333328</v>
      </c>
      <c r="I123" s="36">
        <v>755.51666666666654</v>
      </c>
      <c r="J123" s="36">
        <v>765.0333333333333</v>
      </c>
      <c r="K123" s="31">
        <v>746</v>
      </c>
      <c r="L123" s="31">
        <v>728.9</v>
      </c>
      <c r="M123" s="31">
        <v>14.13616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1086.9000000000001</v>
      </c>
      <c r="D124" s="36">
        <v>1091.3333333333333</v>
      </c>
      <c r="E124" s="36">
        <v>1077.6666666666665</v>
      </c>
      <c r="F124" s="36">
        <v>1068.4333333333332</v>
      </c>
      <c r="G124" s="36">
        <v>1054.7666666666664</v>
      </c>
      <c r="H124" s="36">
        <v>1100.5666666666666</v>
      </c>
      <c r="I124" s="36">
        <v>1114.2333333333331</v>
      </c>
      <c r="J124" s="36">
        <v>1123.4666666666667</v>
      </c>
      <c r="K124" s="31">
        <v>1105</v>
      </c>
      <c r="L124" s="31">
        <v>1082.0999999999999</v>
      </c>
      <c r="M124" s="31">
        <v>2.0844200000000002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4716.75</v>
      </c>
      <c r="D125" s="36">
        <v>4745.0166666666664</v>
      </c>
      <c r="E125" s="36">
        <v>4671.7333333333327</v>
      </c>
      <c r="F125" s="36">
        <v>4626.7166666666662</v>
      </c>
      <c r="G125" s="36">
        <v>4553.4333333333325</v>
      </c>
      <c r="H125" s="36">
        <v>4790.0333333333328</v>
      </c>
      <c r="I125" s="36">
        <v>4863.3166666666657</v>
      </c>
      <c r="J125" s="36">
        <v>4908.333333333333</v>
      </c>
      <c r="K125" s="31">
        <v>4818.3</v>
      </c>
      <c r="L125" s="31">
        <v>4700</v>
      </c>
      <c r="M125" s="31">
        <v>0.22889000000000001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1319</v>
      </c>
      <c r="D126" s="36">
        <v>1332.6666666666667</v>
      </c>
      <c r="E126" s="36">
        <v>1301.3833333333334</v>
      </c>
      <c r="F126" s="36">
        <v>1283.7666666666667</v>
      </c>
      <c r="G126" s="36">
        <v>1252.4833333333333</v>
      </c>
      <c r="H126" s="36">
        <v>1350.2833333333335</v>
      </c>
      <c r="I126" s="36">
        <v>1381.5666666666668</v>
      </c>
      <c r="J126" s="36">
        <v>1399.1833333333336</v>
      </c>
      <c r="K126" s="31">
        <v>1363.95</v>
      </c>
      <c r="L126" s="31">
        <v>1315.05</v>
      </c>
      <c r="M126" s="31">
        <v>1.54518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3833.9</v>
      </c>
      <c r="D127" s="36">
        <v>3836.1166666666663</v>
      </c>
      <c r="E127" s="36">
        <v>3807.2333333333327</v>
      </c>
      <c r="F127" s="36">
        <v>3780.5666666666662</v>
      </c>
      <c r="G127" s="36">
        <v>3751.6833333333325</v>
      </c>
      <c r="H127" s="36">
        <v>3862.7833333333328</v>
      </c>
      <c r="I127" s="36">
        <v>3891.666666666667</v>
      </c>
      <c r="J127" s="36">
        <v>3918.333333333333</v>
      </c>
      <c r="K127" s="31">
        <v>3865</v>
      </c>
      <c r="L127" s="31">
        <v>3809.45</v>
      </c>
      <c r="M127" s="31">
        <v>0.14191999999999999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300.8</v>
      </c>
      <c r="D128" s="36">
        <v>303</v>
      </c>
      <c r="E128" s="36">
        <v>298.05</v>
      </c>
      <c r="F128" s="36">
        <v>295.3</v>
      </c>
      <c r="G128" s="36">
        <v>290.35000000000002</v>
      </c>
      <c r="H128" s="36">
        <v>305.75</v>
      </c>
      <c r="I128" s="36">
        <v>310.70000000000005</v>
      </c>
      <c r="J128" s="36">
        <v>313.45</v>
      </c>
      <c r="K128" s="31">
        <v>307.95</v>
      </c>
      <c r="L128" s="31">
        <v>300.25</v>
      </c>
      <c r="M128" s="31">
        <v>19.323129999999999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321.14999999999998</v>
      </c>
      <c r="D129" s="36">
        <v>323.85000000000002</v>
      </c>
      <c r="E129" s="36">
        <v>316.40000000000003</v>
      </c>
      <c r="F129" s="36">
        <v>311.65000000000003</v>
      </c>
      <c r="G129" s="36">
        <v>304.20000000000005</v>
      </c>
      <c r="H129" s="36">
        <v>328.6</v>
      </c>
      <c r="I129" s="36">
        <v>336.05000000000007</v>
      </c>
      <c r="J129" s="36">
        <v>340.8</v>
      </c>
      <c r="K129" s="31">
        <v>331.3</v>
      </c>
      <c r="L129" s="31">
        <v>319.10000000000002</v>
      </c>
      <c r="M129" s="31">
        <v>4.5903999999999998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1744.65</v>
      </c>
      <c r="D130" s="36">
        <v>1737.7833333333335</v>
      </c>
      <c r="E130" s="36">
        <v>1726.0666666666671</v>
      </c>
      <c r="F130" s="36">
        <v>1707.4833333333336</v>
      </c>
      <c r="G130" s="36">
        <v>1695.7666666666671</v>
      </c>
      <c r="H130" s="36">
        <v>1756.366666666667</v>
      </c>
      <c r="I130" s="36">
        <v>1768.0833333333337</v>
      </c>
      <c r="J130" s="36">
        <v>1786.666666666667</v>
      </c>
      <c r="K130" s="31">
        <v>1749.5</v>
      </c>
      <c r="L130" s="31">
        <v>1719.2</v>
      </c>
      <c r="M130" s="31">
        <v>5.7426000000000004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1634.8</v>
      </c>
      <c r="D131" s="36">
        <v>1629.75</v>
      </c>
      <c r="E131" s="36">
        <v>1591.5</v>
      </c>
      <c r="F131" s="36">
        <v>1548.2</v>
      </c>
      <c r="G131" s="36">
        <v>1509.95</v>
      </c>
      <c r="H131" s="36">
        <v>1673.05</v>
      </c>
      <c r="I131" s="36">
        <v>1711.3</v>
      </c>
      <c r="J131" s="36">
        <v>1754.6</v>
      </c>
      <c r="K131" s="31">
        <v>1668</v>
      </c>
      <c r="L131" s="31">
        <v>1586.45</v>
      </c>
      <c r="M131" s="31">
        <v>5.26396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560.15</v>
      </c>
      <c r="D132" s="36">
        <v>558.36666666666667</v>
      </c>
      <c r="E132" s="36">
        <v>555.33333333333337</v>
      </c>
      <c r="F132" s="36">
        <v>550.51666666666665</v>
      </c>
      <c r="G132" s="36">
        <v>547.48333333333335</v>
      </c>
      <c r="H132" s="36">
        <v>563.18333333333339</v>
      </c>
      <c r="I132" s="36">
        <v>566.2166666666667</v>
      </c>
      <c r="J132" s="36">
        <v>571.03333333333342</v>
      </c>
      <c r="K132" s="31">
        <v>561.4</v>
      </c>
      <c r="L132" s="31">
        <v>553.54999999999995</v>
      </c>
      <c r="M132" s="31">
        <v>21.502669999999998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2266</v>
      </c>
      <c r="D133" s="36">
        <v>2284.4</v>
      </c>
      <c r="E133" s="36">
        <v>2243.9</v>
      </c>
      <c r="F133" s="36">
        <v>2221.8000000000002</v>
      </c>
      <c r="G133" s="36">
        <v>2181.3000000000002</v>
      </c>
      <c r="H133" s="36">
        <v>2306.5</v>
      </c>
      <c r="I133" s="36">
        <v>2347</v>
      </c>
      <c r="J133" s="36">
        <v>2369.1</v>
      </c>
      <c r="K133" s="31">
        <v>2324.9</v>
      </c>
      <c r="L133" s="31">
        <v>2262.3000000000002</v>
      </c>
      <c r="M133" s="31">
        <v>1.92702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2095.4</v>
      </c>
      <c r="D134" s="36">
        <v>2093.4666666666667</v>
      </c>
      <c r="E134" s="36">
        <v>2066.9333333333334</v>
      </c>
      <c r="F134" s="36">
        <v>2038.4666666666667</v>
      </c>
      <c r="G134" s="36">
        <v>2011.9333333333334</v>
      </c>
      <c r="H134" s="36">
        <v>2121.9333333333334</v>
      </c>
      <c r="I134" s="36">
        <v>2148.4666666666672</v>
      </c>
      <c r="J134" s="36">
        <v>2176.9333333333334</v>
      </c>
      <c r="K134" s="31">
        <v>2120</v>
      </c>
      <c r="L134" s="31">
        <v>2065</v>
      </c>
      <c r="M134" s="31">
        <v>1.47824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1060.5999999999999</v>
      </c>
      <c r="D135" s="36">
        <v>1055.1666666666667</v>
      </c>
      <c r="E135" s="36">
        <v>1045.3833333333334</v>
      </c>
      <c r="F135" s="36">
        <v>1030.1666666666667</v>
      </c>
      <c r="G135" s="36">
        <v>1020.3833333333334</v>
      </c>
      <c r="H135" s="36">
        <v>1070.3833333333334</v>
      </c>
      <c r="I135" s="36">
        <v>1080.1666666666667</v>
      </c>
      <c r="J135" s="36">
        <v>1095.3833333333334</v>
      </c>
      <c r="K135" s="31">
        <v>1064.95</v>
      </c>
      <c r="L135" s="31">
        <v>1039.95</v>
      </c>
      <c r="M135" s="31">
        <v>1.0936600000000001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612.15</v>
      </c>
      <c r="D136" s="36">
        <v>616.30000000000007</v>
      </c>
      <c r="E136" s="36">
        <v>604.75000000000011</v>
      </c>
      <c r="F136" s="36">
        <v>597.35</v>
      </c>
      <c r="G136" s="36">
        <v>585.80000000000007</v>
      </c>
      <c r="H136" s="36">
        <v>623.70000000000016</v>
      </c>
      <c r="I136" s="36">
        <v>635.25000000000011</v>
      </c>
      <c r="J136" s="36">
        <v>642.6500000000002</v>
      </c>
      <c r="K136" s="31">
        <v>627.85</v>
      </c>
      <c r="L136" s="31">
        <v>608.9</v>
      </c>
      <c r="M136" s="31">
        <v>4.20078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2180.5500000000002</v>
      </c>
      <c r="D137" s="36">
        <v>2194.5666666666671</v>
      </c>
      <c r="E137" s="36">
        <v>2156.8833333333341</v>
      </c>
      <c r="F137" s="36">
        <v>2133.2166666666672</v>
      </c>
      <c r="G137" s="36">
        <v>2095.5333333333342</v>
      </c>
      <c r="H137" s="36">
        <v>2218.233333333334</v>
      </c>
      <c r="I137" s="36">
        <v>2255.9166666666674</v>
      </c>
      <c r="J137" s="36">
        <v>2279.5833333333339</v>
      </c>
      <c r="K137" s="31">
        <v>2232.25</v>
      </c>
      <c r="L137" s="31">
        <v>2170.9</v>
      </c>
      <c r="M137" s="31">
        <v>2.9498000000000002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429.9</v>
      </c>
      <c r="D138" s="36">
        <v>432.5333333333333</v>
      </c>
      <c r="E138" s="36">
        <v>423.06666666666661</v>
      </c>
      <c r="F138" s="36">
        <v>416.23333333333329</v>
      </c>
      <c r="G138" s="36">
        <v>406.76666666666659</v>
      </c>
      <c r="H138" s="36">
        <v>439.36666666666662</v>
      </c>
      <c r="I138" s="36">
        <v>448.83333333333331</v>
      </c>
      <c r="J138" s="36">
        <v>455.66666666666663</v>
      </c>
      <c r="K138" s="31">
        <v>442</v>
      </c>
      <c r="L138" s="31">
        <v>425.7</v>
      </c>
      <c r="M138" s="31">
        <v>10.74738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175.45</v>
      </c>
      <c r="D139" s="36">
        <v>175.25</v>
      </c>
      <c r="E139" s="36">
        <v>173</v>
      </c>
      <c r="F139" s="36">
        <v>170.55</v>
      </c>
      <c r="G139" s="36">
        <v>168.3</v>
      </c>
      <c r="H139" s="36">
        <v>177.7</v>
      </c>
      <c r="I139" s="36">
        <v>179.95</v>
      </c>
      <c r="J139" s="36">
        <v>182.39999999999998</v>
      </c>
      <c r="K139" s="31">
        <v>177.5</v>
      </c>
      <c r="L139" s="31">
        <v>172.8</v>
      </c>
      <c r="M139" s="31">
        <v>18.038409999999999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207.1</v>
      </c>
      <c r="D140" s="36">
        <v>207.35</v>
      </c>
      <c r="E140" s="36">
        <v>205.39999999999998</v>
      </c>
      <c r="F140" s="36">
        <v>203.7</v>
      </c>
      <c r="G140" s="36">
        <v>201.74999999999997</v>
      </c>
      <c r="H140" s="36">
        <v>209.04999999999998</v>
      </c>
      <c r="I140" s="36">
        <v>210.99999999999997</v>
      </c>
      <c r="J140" s="36">
        <v>212.7</v>
      </c>
      <c r="K140" s="31">
        <v>209.3</v>
      </c>
      <c r="L140" s="31">
        <v>205.65</v>
      </c>
      <c r="M140" s="31">
        <v>6.7921300000000002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3746.8</v>
      </c>
      <c r="D141" s="36">
        <v>3759.3666666666668</v>
      </c>
      <c r="E141" s="36">
        <v>3720.5333333333338</v>
      </c>
      <c r="F141" s="36">
        <v>3694.2666666666669</v>
      </c>
      <c r="G141" s="36">
        <v>3655.4333333333338</v>
      </c>
      <c r="H141" s="36">
        <v>3785.6333333333337</v>
      </c>
      <c r="I141" s="36">
        <v>3824.4666666666667</v>
      </c>
      <c r="J141" s="36">
        <v>3850.7333333333336</v>
      </c>
      <c r="K141" s="31">
        <v>3798.2</v>
      </c>
      <c r="L141" s="31">
        <v>3733.1</v>
      </c>
      <c r="M141" s="31">
        <v>2.6248100000000001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4849.45</v>
      </c>
      <c r="D142" s="36">
        <v>4861.9833333333336</v>
      </c>
      <c r="E142" s="36">
        <v>4823.9666666666672</v>
      </c>
      <c r="F142" s="36">
        <v>4798.4833333333336</v>
      </c>
      <c r="G142" s="36">
        <v>4760.4666666666672</v>
      </c>
      <c r="H142" s="36">
        <v>4887.4666666666672</v>
      </c>
      <c r="I142" s="36">
        <v>4925.4833333333336</v>
      </c>
      <c r="J142" s="36">
        <v>4950.9666666666672</v>
      </c>
      <c r="K142" s="31">
        <v>4900</v>
      </c>
      <c r="L142" s="31">
        <v>4836.5</v>
      </c>
      <c r="M142" s="31">
        <v>1.26712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516.9</v>
      </c>
      <c r="D143" s="36">
        <v>518.46666666666658</v>
      </c>
      <c r="E143" s="36">
        <v>510.98333333333312</v>
      </c>
      <c r="F143" s="36">
        <v>505.06666666666649</v>
      </c>
      <c r="G143" s="36">
        <v>497.58333333333303</v>
      </c>
      <c r="H143" s="36">
        <v>524.38333333333321</v>
      </c>
      <c r="I143" s="36">
        <v>531.86666666666656</v>
      </c>
      <c r="J143" s="36">
        <v>537.7833333333333</v>
      </c>
      <c r="K143" s="31">
        <v>525.95000000000005</v>
      </c>
      <c r="L143" s="31">
        <v>512.54999999999995</v>
      </c>
      <c r="M143" s="31">
        <v>33.613520000000001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2390.9499999999998</v>
      </c>
      <c r="D144" s="36">
        <v>2398.4166666666665</v>
      </c>
      <c r="E144" s="36">
        <v>2354.6333333333332</v>
      </c>
      <c r="F144" s="36">
        <v>2318.3166666666666</v>
      </c>
      <c r="G144" s="36">
        <v>2274.5333333333333</v>
      </c>
      <c r="H144" s="36">
        <v>2434.7333333333331</v>
      </c>
      <c r="I144" s="36">
        <v>2478.5166666666669</v>
      </c>
      <c r="J144" s="36">
        <v>2514.833333333333</v>
      </c>
      <c r="K144" s="31">
        <v>2442.1999999999998</v>
      </c>
      <c r="L144" s="31">
        <v>2362.1</v>
      </c>
      <c r="M144" s="31">
        <v>4.4186899999999998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5668.5</v>
      </c>
      <c r="D145" s="36">
        <v>5659.45</v>
      </c>
      <c r="E145" s="36">
        <v>5621.9</v>
      </c>
      <c r="F145" s="36">
        <v>5575.3</v>
      </c>
      <c r="G145" s="36">
        <v>5537.75</v>
      </c>
      <c r="H145" s="36">
        <v>5706.0499999999993</v>
      </c>
      <c r="I145" s="36">
        <v>5743.6</v>
      </c>
      <c r="J145" s="36">
        <v>5790.1999999999989</v>
      </c>
      <c r="K145" s="31">
        <v>5697</v>
      </c>
      <c r="L145" s="31">
        <v>5612.85</v>
      </c>
      <c r="M145" s="31">
        <v>5.8534300000000004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529.85</v>
      </c>
      <c r="D146" s="36">
        <v>535.6</v>
      </c>
      <c r="E146" s="36">
        <v>520.35</v>
      </c>
      <c r="F146" s="36">
        <v>510.85</v>
      </c>
      <c r="G146" s="36">
        <v>495.6</v>
      </c>
      <c r="H146" s="36">
        <v>545.1</v>
      </c>
      <c r="I146" s="36">
        <v>560.35</v>
      </c>
      <c r="J146" s="36">
        <v>569.85</v>
      </c>
      <c r="K146" s="31">
        <v>550.85</v>
      </c>
      <c r="L146" s="31">
        <v>526.1</v>
      </c>
      <c r="M146" s="31">
        <v>5.8010700000000002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43.05</v>
      </c>
      <c r="D147" s="36">
        <v>43.383333333333333</v>
      </c>
      <c r="E147" s="36">
        <v>42.516666666666666</v>
      </c>
      <c r="F147" s="36">
        <v>41.983333333333334</v>
      </c>
      <c r="G147" s="36">
        <v>41.116666666666667</v>
      </c>
      <c r="H147" s="36">
        <v>43.916666666666664</v>
      </c>
      <c r="I147" s="36">
        <v>44.783333333333324</v>
      </c>
      <c r="J147" s="36">
        <v>45.316666666666663</v>
      </c>
      <c r="K147" s="31">
        <v>44.25</v>
      </c>
      <c r="L147" s="31">
        <v>42.85</v>
      </c>
      <c r="M147" s="31">
        <v>181.13973999999999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1832.5</v>
      </c>
      <c r="D148" s="36">
        <v>1829.8500000000001</v>
      </c>
      <c r="E148" s="36">
        <v>1809.7000000000003</v>
      </c>
      <c r="F148" s="36">
        <v>1786.9</v>
      </c>
      <c r="G148" s="36">
        <v>1766.7500000000002</v>
      </c>
      <c r="H148" s="36">
        <v>1852.6500000000003</v>
      </c>
      <c r="I148" s="36">
        <v>1872.8000000000004</v>
      </c>
      <c r="J148" s="36">
        <v>1895.6000000000004</v>
      </c>
      <c r="K148" s="31">
        <v>1850</v>
      </c>
      <c r="L148" s="31">
        <v>1807.05</v>
      </c>
      <c r="M148" s="31">
        <v>0.51822999999999997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3435.85</v>
      </c>
      <c r="D149" s="36">
        <v>3426.6333333333332</v>
      </c>
      <c r="E149" s="36">
        <v>3413.2166666666662</v>
      </c>
      <c r="F149" s="36">
        <v>3390.583333333333</v>
      </c>
      <c r="G149" s="36">
        <v>3377.1666666666661</v>
      </c>
      <c r="H149" s="36">
        <v>3449.2666666666664</v>
      </c>
      <c r="I149" s="36">
        <v>3462.6833333333334</v>
      </c>
      <c r="J149" s="36">
        <v>3485.3166666666666</v>
      </c>
      <c r="K149" s="31">
        <v>3440.05</v>
      </c>
      <c r="L149" s="31">
        <v>3404</v>
      </c>
      <c r="M149" s="31">
        <v>4.7758200000000004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228.65</v>
      </c>
      <c r="D150" s="36">
        <v>232.63333333333333</v>
      </c>
      <c r="E150" s="36">
        <v>223.26666666666665</v>
      </c>
      <c r="F150" s="36">
        <v>217.88333333333333</v>
      </c>
      <c r="G150" s="36">
        <v>208.51666666666665</v>
      </c>
      <c r="H150" s="36">
        <v>238.01666666666665</v>
      </c>
      <c r="I150" s="36">
        <v>247.38333333333333</v>
      </c>
      <c r="J150" s="36">
        <v>252.76666666666665</v>
      </c>
      <c r="K150" s="31">
        <v>242</v>
      </c>
      <c r="L150" s="31">
        <v>227.25</v>
      </c>
      <c r="M150" s="31">
        <v>28.533999999999999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492.4</v>
      </c>
      <c r="D151" s="36">
        <v>497.0333333333333</v>
      </c>
      <c r="E151" s="36">
        <v>485.36666666666662</v>
      </c>
      <c r="F151" s="36">
        <v>478.33333333333331</v>
      </c>
      <c r="G151" s="36">
        <v>466.66666666666663</v>
      </c>
      <c r="H151" s="36">
        <v>504.06666666666661</v>
      </c>
      <c r="I151" s="36">
        <v>515.73333333333335</v>
      </c>
      <c r="J151" s="36">
        <v>522.76666666666665</v>
      </c>
      <c r="K151" s="31">
        <v>508.7</v>
      </c>
      <c r="L151" s="31">
        <v>490</v>
      </c>
      <c r="M151" s="31">
        <v>2.3654299999999999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524.9</v>
      </c>
      <c r="D152" s="36">
        <v>530.51666666666665</v>
      </c>
      <c r="E152" s="36">
        <v>515.63333333333333</v>
      </c>
      <c r="F152" s="36">
        <v>506.36666666666667</v>
      </c>
      <c r="G152" s="36">
        <v>491.48333333333335</v>
      </c>
      <c r="H152" s="36">
        <v>539.7833333333333</v>
      </c>
      <c r="I152" s="36">
        <v>554.66666666666652</v>
      </c>
      <c r="J152" s="36">
        <v>563.93333333333328</v>
      </c>
      <c r="K152" s="31">
        <v>545.4</v>
      </c>
      <c r="L152" s="31">
        <v>521.25</v>
      </c>
      <c r="M152" s="31">
        <v>2.4126799999999999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1615.1</v>
      </c>
      <c r="D153" s="36">
        <v>1632.5166666666667</v>
      </c>
      <c r="E153" s="36">
        <v>1586.8833333333332</v>
      </c>
      <c r="F153" s="36">
        <v>1558.6666666666665</v>
      </c>
      <c r="G153" s="36">
        <v>1513.0333333333331</v>
      </c>
      <c r="H153" s="36">
        <v>1660.7333333333333</v>
      </c>
      <c r="I153" s="36">
        <v>1706.366666666667</v>
      </c>
      <c r="J153" s="36">
        <v>1734.5833333333335</v>
      </c>
      <c r="K153" s="31">
        <v>1678.15</v>
      </c>
      <c r="L153" s="31">
        <v>1604.3</v>
      </c>
      <c r="M153" s="31">
        <v>0.93847999999999998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143.30000000000001</v>
      </c>
      <c r="D154" s="36">
        <v>144.75</v>
      </c>
      <c r="E154" s="36">
        <v>140.75</v>
      </c>
      <c r="F154" s="36">
        <v>138.19999999999999</v>
      </c>
      <c r="G154" s="36">
        <v>134.19999999999999</v>
      </c>
      <c r="H154" s="36">
        <v>147.30000000000001</v>
      </c>
      <c r="I154" s="36">
        <v>151.30000000000001</v>
      </c>
      <c r="J154" s="36">
        <v>153.85000000000002</v>
      </c>
      <c r="K154" s="31">
        <v>148.75</v>
      </c>
      <c r="L154" s="31">
        <v>142.19999999999999</v>
      </c>
      <c r="M154" s="31">
        <v>26.115300000000001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195.25</v>
      </c>
      <c r="D155" s="36">
        <v>195.98333333333335</v>
      </c>
      <c r="E155" s="36">
        <v>193.66666666666669</v>
      </c>
      <c r="F155" s="36">
        <v>192.08333333333334</v>
      </c>
      <c r="G155" s="36">
        <v>189.76666666666668</v>
      </c>
      <c r="H155" s="36">
        <v>197.56666666666669</v>
      </c>
      <c r="I155" s="36">
        <v>199.88333333333335</v>
      </c>
      <c r="J155" s="36">
        <v>201.4666666666667</v>
      </c>
      <c r="K155" s="31">
        <v>198.3</v>
      </c>
      <c r="L155" s="31">
        <v>194.4</v>
      </c>
      <c r="M155" s="31">
        <v>2.39209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85.4</v>
      </c>
      <c r="D156" s="36">
        <v>85.433333333333337</v>
      </c>
      <c r="E156" s="36">
        <v>83.616666666666674</v>
      </c>
      <c r="F156" s="36">
        <v>81.833333333333343</v>
      </c>
      <c r="G156" s="36">
        <v>80.01666666666668</v>
      </c>
      <c r="H156" s="36">
        <v>87.216666666666669</v>
      </c>
      <c r="I156" s="36">
        <v>89.033333333333331</v>
      </c>
      <c r="J156" s="36">
        <v>90.816666666666663</v>
      </c>
      <c r="K156" s="31">
        <v>87.25</v>
      </c>
      <c r="L156" s="31">
        <v>83.65</v>
      </c>
      <c r="M156" s="31">
        <v>78.539100000000005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811.75</v>
      </c>
      <c r="D157" s="36">
        <v>815.6</v>
      </c>
      <c r="E157" s="36">
        <v>807.15000000000009</v>
      </c>
      <c r="F157" s="36">
        <v>802.55000000000007</v>
      </c>
      <c r="G157" s="36">
        <v>794.10000000000014</v>
      </c>
      <c r="H157" s="36">
        <v>820.2</v>
      </c>
      <c r="I157" s="36">
        <v>828.65000000000009</v>
      </c>
      <c r="J157" s="36">
        <v>833.25</v>
      </c>
      <c r="K157" s="31">
        <v>824.05</v>
      </c>
      <c r="L157" s="31">
        <v>811</v>
      </c>
      <c r="M157" s="31">
        <v>0.39700000000000002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3107.55</v>
      </c>
      <c r="D158" s="36">
        <v>3120.1999999999994</v>
      </c>
      <c r="E158" s="36">
        <v>3082.5499999999988</v>
      </c>
      <c r="F158" s="36">
        <v>3057.5499999999993</v>
      </c>
      <c r="G158" s="36">
        <v>3019.8999999999987</v>
      </c>
      <c r="H158" s="36">
        <v>3145.1999999999989</v>
      </c>
      <c r="I158" s="36">
        <v>3182.8499999999995</v>
      </c>
      <c r="J158" s="36">
        <v>3207.849999999999</v>
      </c>
      <c r="K158" s="31">
        <v>3157.85</v>
      </c>
      <c r="L158" s="31">
        <v>3095.2</v>
      </c>
      <c r="M158" s="31">
        <v>0.88578999999999997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258.05</v>
      </c>
      <c r="D159" s="36">
        <v>259.46666666666664</v>
      </c>
      <c r="E159" s="36">
        <v>255.73333333333329</v>
      </c>
      <c r="F159" s="36">
        <v>253.41666666666663</v>
      </c>
      <c r="G159" s="36">
        <v>249.68333333333328</v>
      </c>
      <c r="H159" s="36">
        <v>261.7833333333333</v>
      </c>
      <c r="I159" s="36">
        <v>265.51666666666665</v>
      </c>
      <c r="J159" s="36">
        <v>267.83333333333331</v>
      </c>
      <c r="K159" s="31">
        <v>263.2</v>
      </c>
      <c r="L159" s="31">
        <v>257.14999999999998</v>
      </c>
      <c r="M159" s="31">
        <v>16.210699999999999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369.5</v>
      </c>
      <c r="D160" s="36">
        <v>367.51666666666665</v>
      </c>
      <c r="E160" s="36">
        <v>363.0333333333333</v>
      </c>
      <c r="F160" s="36">
        <v>356.56666666666666</v>
      </c>
      <c r="G160" s="36">
        <v>352.08333333333331</v>
      </c>
      <c r="H160" s="36">
        <v>373.98333333333329</v>
      </c>
      <c r="I160" s="36">
        <v>378.46666666666664</v>
      </c>
      <c r="J160" s="36">
        <v>384.93333333333328</v>
      </c>
      <c r="K160" s="31">
        <v>372</v>
      </c>
      <c r="L160" s="31">
        <v>361.05</v>
      </c>
      <c r="M160" s="31">
        <v>3.1879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145.80000000000001</v>
      </c>
      <c r="D161" s="36">
        <v>146.66666666666666</v>
      </c>
      <c r="E161" s="36">
        <v>144.58333333333331</v>
      </c>
      <c r="F161" s="36">
        <v>143.36666666666665</v>
      </c>
      <c r="G161" s="36">
        <v>141.2833333333333</v>
      </c>
      <c r="H161" s="36">
        <v>147.88333333333333</v>
      </c>
      <c r="I161" s="36">
        <v>149.96666666666664</v>
      </c>
      <c r="J161" s="36">
        <v>151.18333333333334</v>
      </c>
      <c r="K161" s="31">
        <v>148.75</v>
      </c>
      <c r="L161" s="31">
        <v>145.44999999999999</v>
      </c>
      <c r="M161" s="31">
        <v>140.51863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525.35</v>
      </c>
      <c r="D162" s="36">
        <v>527.43333333333339</v>
      </c>
      <c r="E162" s="36">
        <v>513.91666666666674</v>
      </c>
      <c r="F162" s="36">
        <v>502.48333333333335</v>
      </c>
      <c r="G162" s="36">
        <v>488.9666666666667</v>
      </c>
      <c r="H162" s="36">
        <v>538.86666666666679</v>
      </c>
      <c r="I162" s="36">
        <v>552.38333333333344</v>
      </c>
      <c r="J162" s="36">
        <v>563.81666666666683</v>
      </c>
      <c r="K162" s="31">
        <v>540.95000000000005</v>
      </c>
      <c r="L162" s="31">
        <v>516</v>
      </c>
      <c r="M162" s="31">
        <v>14.01404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4979.5</v>
      </c>
      <c r="D163" s="36">
        <v>5005.9833333333336</v>
      </c>
      <c r="E163" s="36">
        <v>4938.5166666666673</v>
      </c>
      <c r="F163" s="36">
        <v>4897.5333333333338</v>
      </c>
      <c r="G163" s="36">
        <v>4830.0666666666675</v>
      </c>
      <c r="H163" s="36">
        <v>5046.9666666666672</v>
      </c>
      <c r="I163" s="36">
        <v>5114.4333333333343</v>
      </c>
      <c r="J163" s="36">
        <v>5155.416666666667</v>
      </c>
      <c r="K163" s="31">
        <v>5073.45</v>
      </c>
      <c r="L163" s="31">
        <v>4965</v>
      </c>
      <c r="M163" s="31">
        <v>0.30506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1094.95</v>
      </c>
      <c r="D164" s="36">
        <v>1092.3333333333333</v>
      </c>
      <c r="E164" s="36">
        <v>1079.6666666666665</v>
      </c>
      <c r="F164" s="36">
        <v>1064.3833333333332</v>
      </c>
      <c r="G164" s="36">
        <v>1051.7166666666665</v>
      </c>
      <c r="H164" s="36">
        <v>1107.6166666666666</v>
      </c>
      <c r="I164" s="36">
        <v>1120.2833333333331</v>
      </c>
      <c r="J164" s="36">
        <v>1135.5666666666666</v>
      </c>
      <c r="K164" s="31">
        <v>1105</v>
      </c>
      <c r="L164" s="31">
        <v>1077.05</v>
      </c>
      <c r="M164" s="31">
        <v>2.0092400000000001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220.75</v>
      </c>
      <c r="D165" s="36">
        <v>223.18333333333331</v>
      </c>
      <c r="E165" s="36">
        <v>217.56666666666661</v>
      </c>
      <c r="F165" s="36">
        <v>214.3833333333333</v>
      </c>
      <c r="G165" s="36">
        <v>208.76666666666659</v>
      </c>
      <c r="H165" s="36">
        <v>226.36666666666662</v>
      </c>
      <c r="I165" s="36">
        <v>231.98333333333335</v>
      </c>
      <c r="J165" s="36">
        <v>235.16666666666663</v>
      </c>
      <c r="K165" s="31">
        <v>228.8</v>
      </c>
      <c r="L165" s="31">
        <v>220</v>
      </c>
      <c r="M165" s="31">
        <v>4.0173500000000004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160.9</v>
      </c>
      <c r="D166" s="36">
        <v>161.66666666666666</v>
      </c>
      <c r="E166" s="36">
        <v>159.43333333333331</v>
      </c>
      <c r="F166" s="36">
        <v>157.96666666666664</v>
      </c>
      <c r="G166" s="36">
        <v>155.73333333333329</v>
      </c>
      <c r="H166" s="36">
        <v>163.13333333333333</v>
      </c>
      <c r="I166" s="36">
        <v>165.36666666666667</v>
      </c>
      <c r="J166" s="36">
        <v>166.83333333333334</v>
      </c>
      <c r="K166" s="31">
        <v>163.9</v>
      </c>
      <c r="L166" s="31">
        <v>160.19999999999999</v>
      </c>
      <c r="M166" s="31">
        <v>12.10178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688.65</v>
      </c>
      <c r="D167" s="36">
        <v>693.61666666666667</v>
      </c>
      <c r="E167" s="36">
        <v>679.0333333333333</v>
      </c>
      <c r="F167" s="36">
        <v>669.41666666666663</v>
      </c>
      <c r="G167" s="36">
        <v>654.83333333333326</v>
      </c>
      <c r="H167" s="36">
        <v>703.23333333333335</v>
      </c>
      <c r="I167" s="36">
        <v>717.81666666666661</v>
      </c>
      <c r="J167" s="36">
        <v>727.43333333333339</v>
      </c>
      <c r="K167" s="31">
        <v>708.2</v>
      </c>
      <c r="L167" s="31">
        <v>684</v>
      </c>
      <c r="M167" s="31">
        <v>2.0133899999999998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336.7</v>
      </c>
      <c r="D168" s="36">
        <v>336.3</v>
      </c>
      <c r="E168" s="36">
        <v>334.1</v>
      </c>
      <c r="F168" s="36">
        <v>331.5</v>
      </c>
      <c r="G168" s="36">
        <v>329.3</v>
      </c>
      <c r="H168" s="36">
        <v>338.90000000000003</v>
      </c>
      <c r="I168" s="36">
        <v>341.09999999999997</v>
      </c>
      <c r="J168" s="36">
        <v>343.70000000000005</v>
      </c>
      <c r="K168" s="31">
        <v>338.5</v>
      </c>
      <c r="L168" s="31">
        <v>333.7</v>
      </c>
      <c r="M168" s="31">
        <v>8.85032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141.9</v>
      </c>
      <c r="D169" s="36">
        <v>142.4</v>
      </c>
      <c r="E169" s="36">
        <v>140.30000000000001</v>
      </c>
      <c r="F169" s="36">
        <v>138.70000000000002</v>
      </c>
      <c r="G169" s="36">
        <v>136.60000000000002</v>
      </c>
      <c r="H169" s="36">
        <v>144</v>
      </c>
      <c r="I169" s="36">
        <v>146.09999999999997</v>
      </c>
      <c r="J169" s="36">
        <v>147.69999999999999</v>
      </c>
      <c r="K169" s="31">
        <v>144.5</v>
      </c>
      <c r="L169" s="31">
        <v>140.80000000000001</v>
      </c>
      <c r="M169" s="31">
        <v>71.747240000000005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1228.5999999999999</v>
      </c>
      <c r="D170" s="36">
        <v>1232.8999999999999</v>
      </c>
      <c r="E170" s="36">
        <v>1215.7999999999997</v>
      </c>
      <c r="F170" s="36">
        <v>1202.9999999999998</v>
      </c>
      <c r="G170" s="36">
        <v>1185.8999999999996</v>
      </c>
      <c r="H170" s="36">
        <v>1245.6999999999998</v>
      </c>
      <c r="I170" s="36">
        <v>1262.7999999999997</v>
      </c>
      <c r="J170" s="36">
        <v>1275.5999999999999</v>
      </c>
      <c r="K170" s="31">
        <v>1250</v>
      </c>
      <c r="L170" s="31">
        <v>1220.0999999999999</v>
      </c>
      <c r="M170" s="31">
        <v>0.74463999999999997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121.2</v>
      </c>
      <c r="D171" s="36">
        <v>122.48333333333333</v>
      </c>
      <c r="E171" s="36">
        <v>119.66666666666667</v>
      </c>
      <c r="F171" s="36">
        <v>118.13333333333334</v>
      </c>
      <c r="G171" s="36">
        <v>115.31666666666668</v>
      </c>
      <c r="H171" s="36">
        <v>124.01666666666667</v>
      </c>
      <c r="I171" s="36">
        <v>126.83333333333333</v>
      </c>
      <c r="J171" s="36">
        <v>128.36666666666667</v>
      </c>
      <c r="K171" s="31">
        <v>125.3</v>
      </c>
      <c r="L171" s="31">
        <v>120.95</v>
      </c>
      <c r="M171" s="31">
        <v>118.1452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2650.95</v>
      </c>
      <c r="D172" s="36">
        <v>2650.7833333333333</v>
      </c>
      <c r="E172" s="36">
        <v>2625.2666666666664</v>
      </c>
      <c r="F172" s="36">
        <v>2599.583333333333</v>
      </c>
      <c r="G172" s="36">
        <v>2574.0666666666662</v>
      </c>
      <c r="H172" s="36">
        <v>2676.4666666666667</v>
      </c>
      <c r="I172" s="36">
        <v>2701.983333333334</v>
      </c>
      <c r="J172" s="36">
        <v>2727.666666666667</v>
      </c>
      <c r="K172" s="31">
        <v>2676.3</v>
      </c>
      <c r="L172" s="31">
        <v>2625.1</v>
      </c>
      <c r="M172" s="31">
        <v>0.10935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3147.2</v>
      </c>
      <c r="D173" s="36">
        <v>3143.4333333333329</v>
      </c>
      <c r="E173" s="36">
        <v>3111.8666666666659</v>
      </c>
      <c r="F173" s="36">
        <v>3076.5333333333328</v>
      </c>
      <c r="G173" s="36">
        <v>3044.9666666666658</v>
      </c>
      <c r="H173" s="36">
        <v>3178.766666666666</v>
      </c>
      <c r="I173" s="36">
        <v>3210.3333333333326</v>
      </c>
      <c r="J173" s="36">
        <v>3245.6666666666661</v>
      </c>
      <c r="K173" s="31">
        <v>3175</v>
      </c>
      <c r="L173" s="31">
        <v>3108.1</v>
      </c>
      <c r="M173" s="31">
        <v>0.29227999999999998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222.7</v>
      </c>
      <c r="D174" s="36">
        <v>224.89999999999998</v>
      </c>
      <c r="E174" s="36">
        <v>219.44999999999996</v>
      </c>
      <c r="F174" s="36">
        <v>216.2</v>
      </c>
      <c r="G174" s="36">
        <v>210.74999999999997</v>
      </c>
      <c r="H174" s="36">
        <v>228.14999999999995</v>
      </c>
      <c r="I174" s="36">
        <v>233.6</v>
      </c>
      <c r="J174" s="36">
        <v>236.84999999999994</v>
      </c>
      <c r="K174" s="31">
        <v>230.35</v>
      </c>
      <c r="L174" s="31">
        <v>221.65</v>
      </c>
      <c r="M174" s="31">
        <v>6.4780499999999996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1694.85</v>
      </c>
      <c r="D175" s="36">
        <v>1689.7666666666667</v>
      </c>
      <c r="E175" s="36">
        <v>1670.5333333333333</v>
      </c>
      <c r="F175" s="36">
        <v>1646.2166666666667</v>
      </c>
      <c r="G175" s="36">
        <v>1626.9833333333333</v>
      </c>
      <c r="H175" s="36">
        <v>1714.0833333333333</v>
      </c>
      <c r="I175" s="36">
        <v>1733.3166666666664</v>
      </c>
      <c r="J175" s="36">
        <v>1757.6333333333332</v>
      </c>
      <c r="K175" s="31">
        <v>1709</v>
      </c>
      <c r="L175" s="31">
        <v>1665.45</v>
      </c>
      <c r="M175" s="31">
        <v>2.0095399999999999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1555.8</v>
      </c>
      <c r="D176" s="36">
        <v>1565.6666666666667</v>
      </c>
      <c r="E176" s="36">
        <v>1535.5333333333335</v>
      </c>
      <c r="F176" s="36">
        <v>1515.2666666666669</v>
      </c>
      <c r="G176" s="36">
        <v>1485.1333333333337</v>
      </c>
      <c r="H176" s="36">
        <v>1585.9333333333334</v>
      </c>
      <c r="I176" s="36">
        <v>1616.0666666666666</v>
      </c>
      <c r="J176" s="36">
        <v>1636.3333333333333</v>
      </c>
      <c r="K176" s="31">
        <v>1595.8</v>
      </c>
      <c r="L176" s="31">
        <v>1545.4</v>
      </c>
      <c r="M176" s="31">
        <v>0.92022000000000004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827.7</v>
      </c>
      <c r="D177" s="36">
        <v>843.06666666666661</v>
      </c>
      <c r="E177" s="36">
        <v>806.13333333333321</v>
      </c>
      <c r="F177" s="36">
        <v>784.56666666666661</v>
      </c>
      <c r="G177" s="36">
        <v>747.63333333333321</v>
      </c>
      <c r="H177" s="36">
        <v>864.63333333333321</v>
      </c>
      <c r="I177" s="36">
        <v>901.56666666666661</v>
      </c>
      <c r="J177" s="36">
        <v>923.13333333333321</v>
      </c>
      <c r="K177" s="31">
        <v>880</v>
      </c>
      <c r="L177" s="31">
        <v>821.5</v>
      </c>
      <c r="M177" s="31">
        <v>36.215150000000001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680.2</v>
      </c>
      <c r="D178" s="36">
        <v>682.06666666666672</v>
      </c>
      <c r="E178" s="36">
        <v>674.13333333333344</v>
      </c>
      <c r="F178" s="36">
        <v>668.06666666666672</v>
      </c>
      <c r="G178" s="36">
        <v>660.13333333333344</v>
      </c>
      <c r="H178" s="36">
        <v>688.13333333333344</v>
      </c>
      <c r="I178" s="36">
        <v>696.06666666666661</v>
      </c>
      <c r="J178" s="36">
        <v>702.13333333333344</v>
      </c>
      <c r="K178" s="31">
        <v>690</v>
      </c>
      <c r="L178" s="31">
        <v>676</v>
      </c>
      <c r="M178" s="31">
        <v>1.7161999999999999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1843.15</v>
      </c>
      <c r="D179" s="36">
        <v>1834.1833333333334</v>
      </c>
      <c r="E179" s="36">
        <v>1793.4666666666667</v>
      </c>
      <c r="F179" s="36">
        <v>1743.7833333333333</v>
      </c>
      <c r="G179" s="36">
        <v>1703.0666666666666</v>
      </c>
      <c r="H179" s="36">
        <v>1883.8666666666668</v>
      </c>
      <c r="I179" s="36">
        <v>1924.5833333333335</v>
      </c>
      <c r="J179" s="36">
        <v>1974.2666666666669</v>
      </c>
      <c r="K179" s="31">
        <v>1874.9</v>
      </c>
      <c r="L179" s="31">
        <v>1784.5</v>
      </c>
      <c r="M179" s="31">
        <v>3.7962799999999999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</v>
      </c>
      <c r="D180" s="36">
        <v>59.300000000000004</v>
      </c>
      <c r="E180" s="36">
        <v>58.20000000000001</v>
      </c>
      <c r="F180" s="36">
        <v>57.400000000000006</v>
      </c>
      <c r="G180" s="36">
        <v>56.300000000000011</v>
      </c>
      <c r="H180" s="36">
        <v>60.100000000000009</v>
      </c>
      <c r="I180" s="36">
        <v>61.2</v>
      </c>
      <c r="J180" s="36">
        <v>62.000000000000007</v>
      </c>
      <c r="K180" s="31">
        <v>60.4</v>
      </c>
      <c r="L180" s="31">
        <v>58.5</v>
      </c>
      <c r="M180" s="31">
        <v>72.664789999999996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1318.2</v>
      </c>
      <c r="D181" s="36">
        <v>1323.9833333333333</v>
      </c>
      <c r="E181" s="36">
        <v>1302.2666666666667</v>
      </c>
      <c r="F181" s="36">
        <v>1286.3333333333333</v>
      </c>
      <c r="G181" s="36">
        <v>1264.6166666666666</v>
      </c>
      <c r="H181" s="36">
        <v>1339.9166666666667</v>
      </c>
      <c r="I181" s="36">
        <v>1361.6333333333334</v>
      </c>
      <c r="J181" s="36">
        <v>1377.5666666666668</v>
      </c>
      <c r="K181" s="31">
        <v>1345.7</v>
      </c>
      <c r="L181" s="31">
        <v>1308.05</v>
      </c>
      <c r="M181" s="31">
        <v>0.19954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2041.9</v>
      </c>
      <c r="D182" s="36">
        <v>2044.95</v>
      </c>
      <c r="E182" s="36">
        <v>2018.9500000000003</v>
      </c>
      <c r="F182" s="36">
        <v>1996.0000000000002</v>
      </c>
      <c r="G182" s="36">
        <v>1970.0000000000005</v>
      </c>
      <c r="H182" s="36">
        <v>2067.9</v>
      </c>
      <c r="I182" s="36">
        <v>2093.8999999999996</v>
      </c>
      <c r="J182" s="36">
        <v>2116.85</v>
      </c>
      <c r="K182" s="31">
        <v>2070.9499999999998</v>
      </c>
      <c r="L182" s="31">
        <v>2022</v>
      </c>
      <c r="M182" s="31">
        <v>0.29318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479.4</v>
      </c>
      <c r="D183" s="36">
        <v>479.68333333333334</v>
      </c>
      <c r="E183" s="36">
        <v>476.7166666666667</v>
      </c>
      <c r="F183" s="36">
        <v>474.03333333333336</v>
      </c>
      <c r="G183" s="36">
        <v>471.06666666666672</v>
      </c>
      <c r="H183" s="36">
        <v>482.36666666666667</v>
      </c>
      <c r="I183" s="36">
        <v>485.33333333333326</v>
      </c>
      <c r="J183" s="36">
        <v>488.01666666666665</v>
      </c>
      <c r="K183" s="31">
        <v>482.65</v>
      </c>
      <c r="L183" s="31">
        <v>477</v>
      </c>
      <c r="M183" s="31">
        <v>0.72079000000000004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987.5</v>
      </c>
      <c r="D184" s="36">
        <v>985.7833333333333</v>
      </c>
      <c r="E184" s="36">
        <v>981.11666666666656</v>
      </c>
      <c r="F184" s="36">
        <v>974.73333333333323</v>
      </c>
      <c r="G184" s="36">
        <v>970.06666666666649</v>
      </c>
      <c r="H184" s="36">
        <v>992.16666666666663</v>
      </c>
      <c r="I184" s="36">
        <v>996.83333333333337</v>
      </c>
      <c r="J184" s="36">
        <v>1003.2166666666667</v>
      </c>
      <c r="K184" s="31">
        <v>990.45</v>
      </c>
      <c r="L184" s="31">
        <v>979.4</v>
      </c>
      <c r="M184" s="31">
        <v>4.7813600000000003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562.70000000000005</v>
      </c>
      <c r="D185" s="36">
        <v>560.9666666666667</v>
      </c>
      <c r="E185" s="36">
        <v>554.93333333333339</v>
      </c>
      <c r="F185" s="36">
        <v>547.16666666666674</v>
      </c>
      <c r="G185" s="36">
        <v>541.13333333333344</v>
      </c>
      <c r="H185" s="36">
        <v>568.73333333333335</v>
      </c>
      <c r="I185" s="36">
        <v>574.76666666666665</v>
      </c>
      <c r="J185" s="36">
        <v>582.5333333333333</v>
      </c>
      <c r="K185" s="31">
        <v>567</v>
      </c>
      <c r="L185" s="31">
        <v>553.20000000000005</v>
      </c>
      <c r="M185" s="31">
        <v>1.58741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1553.6</v>
      </c>
      <c r="D186" s="36">
        <v>1567.6666666666667</v>
      </c>
      <c r="E186" s="36">
        <v>1533.4333333333334</v>
      </c>
      <c r="F186" s="36">
        <v>1513.2666666666667</v>
      </c>
      <c r="G186" s="36">
        <v>1479.0333333333333</v>
      </c>
      <c r="H186" s="36">
        <v>1587.8333333333335</v>
      </c>
      <c r="I186" s="36">
        <v>1622.0666666666666</v>
      </c>
      <c r="J186" s="36">
        <v>1642.2333333333336</v>
      </c>
      <c r="K186" s="31">
        <v>1601.9</v>
      </c>
      <c r="L186" s="31">
        <v>1547.5</v>
      </c>
      <c r="M186" s="31">
        <v>5.8428300000000002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323.2</v>
      </c>
      <c r="D187" s="36">
        <v>326.34999999999997</v>
      </c>
      <c r="E187" s="36">
        <v>319.04999999999995</v>
      </c>
      <c r="F187" s="36">
        <v>314.89999999999998</v>
      </c>
      <c r="G187" s="36">
        <v>307.59999999999997</v>
      </c>
      <c r="H187" s="36">
        <v>330.49999999999994</v>
      </c>
      <c r="I187" s="36">
        <v>337.8</v>
      </c>
      <c r="J187" s="36">
        <v>341.94999999999993</v>
      </c>
      <c r="K187" s="31">
        <v>333.65</v>
      </c>
      <c r="L187" s="31">
        <v>322.2</v>
      </c>
      <c r="M187" s="31">
        <v>13.234299999999999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501.85</v>
      </c>
      <c r="D188" s="36">
        <v>504.16666666666669</v>
      </c>
      <c r="E188" s="36">
        <v>493.88333333333333</v>
      </c>
      <c r="F188" s="36">
        <v>485.91666666666663</v>
      </c>
      <c r="G188" s="36">
        <v>475.63333333333327</v>
      </c>
      <c r="H188" s="36">
        <v>512.13333333333344</v>
      </c>
      <c r="I188" s="36">
        <v>522.41666666666674</v>
      </c>
      <c r="J188" s="36">
        <v>530.38333333333344</v>
      </c>
      <c r="K188" s="31">
        <v>514.45000000000005</v>
      </c>
      <c r="L188" s="31">
        <v>496.2</v>
      </c>
      <c r="M188" s="31">
        <v>13.520759999999999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1911.5</v>
      </c>
      <c r="D189" s="36">
        <v>1915.8666666666668</v>
      </c>
      <c r="E189" s="36">
        <v>1891.7333333333336</v>
      </c>
      <c r="F189" s="36">
        <v>1871.9666666666667</v>
      </c>
      <c r="G189" s="36">
        <v>1847.8333333333335</v>
      </c>
      <c r="H189" s="36">
        <v>1935.6333333333337</v>
      </c>
      <c r="I189" s="36">
        <v>1959.7666666666669</v>
      </c>
      <c r="J189" s="36">
        <v>1979.5333333333338</v>
      </c>
      <c r="K189" s="31">
        <v>1940</v>
      </c>
      <c r="L189" s="31">
        <v>1896.1</v>
      </c>
      <c r="M189" s="31">
        <v>9.9823900000000005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789.55</v>
      </c>
      <c r="D190" s="36">
        <v>797.5333333333333</v>
      </c>
      <c r="E190" s="36">
        <v>778.01666666666665</v>
      </c>
      <c r="F190" s="36">
        <v>766.48333333333335</v>
      </c>
      <c r="G190" s="36">
        <v>746.9666666666667</v>
      </c>
      <c r="H190" s="36">
        <v>809.06666666666661</v>
      </c>
      <c r="I190" s="36">
        <v>828.58333333333326</v>
      </c>
      <c r="J190" s="36">
        <v>840.11666666666656</v>
      </c>
      <c r="K190" s="31">
        <v>817.05</v>
      </c>
      <c r="L190" s="31">
        <v>786</v>
      </c>
      <c r="M190" s="31">
        <v>2.96821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375.55</v>
      </c>
      <c r="D191" s="36">
        <v>378.16666666666669</v>
      </c>
      <c r="E191" s="36">
        <v>371.53333333333336</v>
      </c>
      <c r="F191" s="36">
        <v>367.51666666666665</v>
      </c>
      <c r="G191" s="36">
        <v>360.88333333333333</v>
      </c>
      <c r="H191" s="36">
        <v>382.18333333333339</v>
      </c>
      <c r="I191" s="36">
        <v>388.81666666666672</v>
      </c>
      <c r="J191" s="36">
        <v>392.83333333333343</v>
      </c>
      <c r="K191" s="31">
        <v>384.8</v>
      </c>
      <c r="L191" s="31">
        <v>374.15</v>
      </c>
      <c r="M191" s="31">
        <v>3.14316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2054.6999999999998</v>
      </c>
      <c r="D192" s="36">
        <v>2058.9</v>
      </c>
      <c r="E192" s="36">
        <v>2035.8500000000004</v>
      </c>
      <c r="F192" s="36">
        <v>2017.0000000000002</v>
      </c>
      <c r="G192" s="36">
        <v>1993.9500000000005</v>
      </c>
      <c r="H192" s="36">
        <v>2077.75</v>
      </c>
      <c r="I192" s="36">
        <v>2100.8000000000002</v>
      </c>
      <c r="J192" s="36">
        <v>2119.65</v>
      </c>
      <c r="K192" s="31">
        <v>2081.9499999999998</v>
      </c>
      <c r="L192" s="31">
        <v>2040.05</v>
      </c>
      <c r="M192" s="31">
        <v>0.18398999999999999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690.2</v>
      </c>
      <c r="D193" s="36">
        <v>694.88333333333333</v>
      </c>
      <c r="E193" s="36">
        <v>683.31666666666661</v>
      </c>
      <c r="F193" s="36">
        <v>676.43333333333328</v>
      </c>
      <c r="G193" s="36">
        <v>664.86666666666656</v>
      </c>
      <c r="H193" s="36">
        <v>701.76666666666665</v>
      </c>
      <c r="I193" s="36">
        <v>713.33333333333348</v>
      </c>
      <c r="J193" s="36">
        <v>720.2166666666667</v>
      </c>
      <c r="K193" s="31">
        <v>706.45</v>
      </c>
      <c r="L193" s="31">
        <v>688</v>
      </c>
      <c r="M193" s="31">
        <v>0.84845999999999999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296.8</v>
      </c>
      <c r="D194" s="36">
        <v>290.56666666666666</v>
      </c>
      <c r="E194" s="36">
        <v>281.43333333333334</v>
      </c>
      <c r="F194" s="36">
        <v>266.06666666666666</v>
      </c>
      <c r="G194" s="36">
        <v>256.93333333333334</v>
      </c>
      <c r="H194" s="36">
        <v>305.93333333333334</v>
      </c>
      <c r="I194" s="36">
        <v>315.06666666666666</v>
      </c>
      <c r="J194" s="36">
        <v>330.43333333333334</v>
      </c>
      <c r="K194" s="31">
        <v>299.7</v>
      </c>
      <c r="L194" s="31">
        <v>275.2</v>
      </c>
      <c r="M194" s="31">
        <v>26.894300000000001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3035.4</v>
      </c>
      <c r="D195" s="36">
        <v>3027.8833333333332</v>
      </c>
      <c r="E195" s="36">
        <v>3010.7666666666664</v>
      </c>
      <c r="F195" s="36">
        <v>2986.1333333333332</v>
      </c>
      <c r="G195" s="36">
        <v>2969.0166666666664</v>
      </c>
      <c r="H195" s="36">
        <v>3052.5166666666664</v>
      </c>
      <c r="I195" s="36">
        <v>3069.6333333333332</v>
      </c>
      <c r="J195" s="36">
        <v>3094.2666666666664</v>
      </c>
      <c r="K195" s="31">
        <v>3045</v>
      </c>
      <c r="L195" s="31">
        <v>3003.25</v>
      </c>
      <c r="M195" s="31">
        <v>1.1448700000000001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441.05</v>
      </c>
      <c r="D196" s="36">
        <v>442.81666666666666</v>
      </c>
      <c r="E196" s="36">
        <v>438.2833333333333</v>
      </c>
      <c r="F196" s="36">
        <v>435.51666666666665</v>
      </c>
      <c r="G196" s="36">
        <v>430.98333333333329</v>
      </c>
      <c r="H196" s="36">
        <v>445.58333333333331</v>
      </c>
      <c r="I196" s="36">
        <v>450.11666666666673</v>
      </c>
      <c r="J196" s="36">
        <v>452.88333333333333</v>
      </c>
      <c r="K196" s="31">
        <v>447.35</v>
      </c>
      <c r="L196" s="31">
        <v>440.05</v>
      </c>
      <c r="M196" s="31">
        <v>14.30589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601.54999999999995</v>
      </c>
      <c r="D197" s="36">
        <v>603.29999999999995</v>
      </c>
      <c r="E197" s="36">
        <v>595.44999999999993</v>
      </c>
      <c r="F197" s="36">
        <v>589.35</v>
      </c>
      <c r="G197" s="36">
        <v>581.5</v>
      </c>
      <c r="H197" s="36">
        <v>609.39999999999986</v>
      </c>
      <c r="I197" s="36">
        <v>617.24999999999977</v>
      </c>
      <c r="J197" s="36">
        <v>623.3499999999998</v>
      </c>
      <c r="K197" s="31">
        <v>611.15</v>
      </c>
      <c r="L197" s="31">
        <v>597.20000000000005</v>
      </c>
      <c r="M197" s="31">
        <v>6.9710999999999999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127.05</v>
      </c>
      <c r="D198" s="36">
        <v>126.98333333333333</v>
      </c>
      <c r="E198" s="36">
        <v>125.51666666666668</v>
      </c>
      <c r="F198" s="36">
        <v>123.98333333333335</v>
      </c>
      <c r="G198" s="36">
        <v>122.51666666666669</v>
      </c>
      <c r="H198" s="36">
        <v>128.51666666666665</v>
      </c>
      <c r="I198" s="36">
        <v>129.98333333333335</v>
      </c>
      <c r="J198" s="36">
        <v>131.51666666666665</v>
      </c>
      <c r="K198" s="31">
        <v>128.44999999999999</v>
      </c>
      <c r="L198" s="31">
        <v>125.45</v>
      </c>
      <c r="M198" s="31">
        <v>7.5564200000000001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168.2</v>
      </c>
      <c r="D199" s="36">
        <v>169.13333333333333</v>
      </c>
      <c r="E199" s="36">
        <v>166.66666666666666</v>
      </c>
      <c r="F199" s="36">
        <v>165.13333333333333</v>
      </c>
      <c r="G199" s="36">
        <v>162.66666666666666</v>
      </c>
      <c r="H199" s="36">
        <v>170.66666666666666</v>
      </c>
      <c r="I199" s="36">
        <v>173.13333333333335</v>
      </c>
      <c r="J199" s="36">
        <v>174.66666666666666</v>
      </c>
      <c r="K199" s="31">
        <v>171.6</v>
      </c>
      <c r="L199" s="31">
        <v>167.6</v>
      </c>
      <c r="M199" s="31">
        <v>11.96001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288.05</v>
      </c>
      <c r="D200" s="36">
        <v>290.48333333333335</v>
      </c>
      <c r="E200" s="36">
        <v>283.66666666666669</v>
      </c>
      <c r="F200" s="36">
        <v>279.28333333333336</v>
      </c>
      <c r="G200" s="36">
        <v>272.4666666666667</v>
      </c>
      <c r="H200" s="36">
        <v>294.86666666666667</v>
      </c>
      <c r="I200" s="36">
        <v>301.68333333333328</v>
      </c>
      <c r="J200" s="36">
        <v>306.06666666666666</v>
      </c>
      <c r="K200" s="31">
        <v>297.3</v>
      </c>
      <c r="L200" s="31">
        <v>286.10000000000002</v>
      </c>
      <c r="M200" s="31">
        <v>25.51942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1723</v>
      </c>
      <c r="D201" s="36">
        <v>1731.6666666666667</v>
      </c>
      <c r="E201" s="36">
        <v>1708.3333333333335</v>
      </c>
      <c r="F201" s="36">
        <v>1693.6666666666667</v>
      </c>
      <c r="G201" s="36">
        <v>1670.3333333333335</v>
      </c>
      <c r="H201" s="36">
        <v>1746.3333333333335</v>
      </c>
      <c r="I201" s="36">
        <v>1769.666666666667</v>
      </c>
      <c r="J201" s="36">
        <v>1784.3333333333335</v>
      </c>
      <c r="K201" s="31">
        <v>1755</v>
      </c>
      <c r="L201" s="31">
        <v>1717</v>
      </c>
      <c r="M201" s="31">
        <v>1.79223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922.95</v>
      </c>
      <c r="D202" s="36">
        <v>919.61666666666667</v>
      </c>
      <c r="E202" s="36">
        <v>910.58333333333337</v>
      </c>
      <c r="F202" s="36">
        <v>898.2166666666667</v>
      </c>
      <c r="G202" s="36">
        <v>889.18333333333339</v>
      </c>
      <c r="H202" s="36">
        <v>931.98333333333335</v>
      </c>
      <c r="I202" s="36">
        <v>941.01666666666665</v>
      </c>
      <c r="J202" s="36">
        <v>953.38333333333333</v>
      </c>
      <c r="K202" s="31">
        <v>928.65</v>
      </c>
      <c r="L202" s="31">
        <v>907.25</v>
      </c>
      <c r="M202" s="31">
        <v>7.1037400000000002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1413.35</v>
      </c>
      <c r="D203" s="36">
        <v>1410.25</v>
      </c>
      <c r="E203" s="36">
        <v>1400.5</v>
      </c>
      <c r="F203" s="36">
        <v>1387.65</v>
      </c>
      <c r="G203" s="36">
        <v>1377.9</v>
      </c>
      <c r="H203" s="36">
        <v>1423.1</v>
      </c>
      <c r="I203" s="36">
        <v>1432.85</v>
      </c>
      <c r="J203" s="36">
        <v>1445.6999999999998</v>
      </c>
      <c r="K203" s="31">
        <v>1420</v>
      </c>
      <c r="L203" s="31">
        <v>1397.4</v>
      </c>
      <c r="M203" s="31">
        <v>4.06806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1278</v>
      </c>
      <c r="D204" s="36">
        <v>1274.1000000000001</v>
      </c>
      <c r="E204" s="36">
        <v>1263.2000000000003</v>
      </c>
      <c r="F204" s="36">
        <v>1248.4000000000001</v>
      </c>
      <c r="G204" s="36">
        <v>1237.5000000000002</v>
      </c>
      <c r="H204" s="36">
        <v>1288.9000000000003</v>
      </c>
      <c r="I204" s="36">
        <v>1299.8000000000004</v>
      </c>
      <c r="J204" s="36">
        <v>1314.6000000000004</v>
      </c>
      <c r="K204" s="31">
        <v>1285</v>
      </c>
      <c r="L204" s="31">
        <v>1259.3</v>
      </c>
      <c r="M204" s="31">
        <v>31.126999999999999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2676.35</v>
      </c>
      <c r="D205" s="36">
        <v>2684.6333333333337</v>
      </c>
      <c r="E205" s="36">
        <v>2639.2666666666673</v>
      </c>
      <c r="F205" s="36">
        <v>2602.1833333333338</v>
      </c>
      <c r="G205" s="36">
        <v>2556.8166666666675</v>
      </c>
      <c r="H205" s="36">
        <v>2721.7166666666672</v>
      </c>
      <c r="I205" s="36">
        <v>2767.083333333333</v>
      </c>
      <c r="J205" s="36">
        <v>2804.166666666667</v>
      </c>
      <c r="K205" s="31">
        <v>2730</v>
      </c>
      <c r="L205" s="31">
        <v>2647.55</v>
      </c>
      <c r="M205" s="31">
        <v>6.5704200000000004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1553.35</v>
      </c>
      <c r="D206" s="36">
        <v>1553.1166666666668</v>
      </c>
      <c r="E206" s="36">
        <v>1537.2833333333335</v>
      </c>
      <c r="F206" s="36">
        <v>1521.2166666666667</v>
      </c>
      <c r="G206" s="36">
        <v>1505.3833333333334</v>
      </c>
      <c r="H206" s="36">
        <v>1569.1833333333336</v>
      </c>
      <c r="I206" s="36">
        <v>1585.0166666666667</v>
      </c>
      <c r="J206" s="36">
        <v>1601.0833333333337</v>
      </c>
      <c r="K206" s="31">
        <v>1568.95</v>
      </c>
      <c r="L206" s="31">
        <v>1537.05</v>
      </c>
      <c r="M206" s="31">
        <v>364.20720999999998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644.25</v>
      </c>
      <c r="D207" s="36">
        <v>646.51666666666677</v>
      </c>
      <c r="E207" s="36">
        <v>639.13333333333355</v>
      </c>
      <c r="F207" s="36">
        <v>634.01666666666677</v>
      </c>
      <c r="G207" s="36">
        <v>626.63333333333355</v>
      </c>
      <c r="H207" s="36">
        <v>651.63333333333355</v>
      </c>
      <c r="I207" s="36">
        <v>659.01666666666677</v>
      </c>
      <c r="J207" s="36">
        <v>664.13333333333355</v>
      </c>
      <c r="K207" s="31">
        <v>653.9</v>
      </c>
      <c r="L207" s="31">
        <v>641.4</v>
      </c>
      <c r="M207" s="31">
        <v>24.206029999999998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3000.95</v>
      </c>
      <c r="D208" s="36">
        <v>3017.9666666666667</v>
      </c>
      <c r="E208" s="36">
        <v>2972.9833333333336</v>
      </c>
      <c r="F208" s="36">
        <v>2945.0166666666669</v>
      </c>
      <c r="G208" s="36">
        <v>2900.0333333333338</v>
      </c>
      <c r="H208" s="36">
        <v>3045.9333333333334</v>
      </c>
      <c r="I208" s="36">
        <v>3090.9166666666661</v>
      </c>
      <c r="J208" s="36">
        <v>3118.8833333333332</v>
      </c>
      <c r="K208" s="31">
        <v>3062.95</v>
      </c>
      <c r="L208" s="31">
        <v>2990</v>
      </c>
      <c r="M208" s="31">
        <v>5.8556600000000003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73.8</v>
      </c>
      <c r="D209" s="36">
        <v>73.616666666666674</v>
      </c>
      <c r="E209" s="36">
        <v>72.733333333333348</v>
      </c>
      <c r="F209" s="36">
        <v>71.666666666666671</v>
      </c>
      <c r="G209" s="36">
        <v>70.783333333333346</v>
      </c>
      <c r="H209" s="36">
        <v>74.683333333333351</v>
      </c>
      <c r="I209" s="36">
        <v>75.566666666666677</v>
      </c>
      <c r="J209" s="36">
        <v>76.633333333333354</v>
      </c>
      <c r="K209" s="31">
        <v>74.5</v>
      </c>
      <c r="L209" s="31">
        <v>72.55</v>
      </c>
      <c r="M209" s="31">
        <v>85.693359999999998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302.3</v>
      </c>
      <c r="D210" s="36">
        <v>303.84999999999997</v>
      </c>
      <c r="E210" s="36">
        <v>298.94999999999993</v>
      </c>
      <c r="F210" s="36">
        <v>295.59999999999997</v>
      </c>
      <c r="G210" s="36">
        <v>290.69999999999993</v>
      </c>
      <c r="H210" s="36">
        <v>307.19999999999993</v>
      </c>
      <c r="I210" s="36">
        <v>312.09999999999991</v>
      </c>
      <c r="J210" s="36">
        <v>315.44999999999993</v>
      </c>
      <c r="K210" s="31">
        <v>308.75</v>
      </c>
      <c r="L210" s="31">
        <v>300.5</v>
      </c>
      <c r="M210" s="31">
        <v>1.6036900000000001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479.55</v>
      </c>
      <c r="D211" s="36">
        <v>480.8</v>
      </c>
      <c r="E211" s="36">
        <v>475.15000000000003</v>
      </c>
      <c r="F211" s="36">
        <v>470.75</v>
      </c>
      <c r="G211" s="36">
        <v>465.1</v>
      </c>
      <c r="H211" s="36">
        <v>485.20000000000005</v>
      </c>
      <c r="I211" s="36">
        <v>490.85</v>
      </c>
      <c r="J211" s="36">
        <v>495.25000000000006</v>
      </c>
      <c r="K211" s="31">
        <v>486.45</v>
      </c>
      <c r="L211" s="31">
        <v>476.4</v>
      </c>
      <c r="M211" s="31">
        <v>51.464570000000002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1006.1</v>
      </c>
      <c r="D212" s="36">
        <v>1007.6999999999999</v>
      </c>
      <c r="E212" s="36">
        <v>1000.4999999999999</v>
      </c>
      <c r="F212" s="36">
        <v>994.9</v>
      </c>
      <c r="G212" s="36">
        <v>987.69999999999993</v>
      </c>
      <c r="H212" s="36">
        <v>1013.2999999999998</v>
      </c>
      <c r="I212" s="36">
        <v>1020.4999999999999</v>
      </c>
      <c r="J212" s="36">
        <v>1026.0999999999999</v>
      </c>
      <c r="K212" s="31">
        <v>1014.9</v>
      </c>
      <c r="L212" s="31">
        <v>1002.1</v>
      </c>
      <c r="M212" s="31">
        <v>0.21890999999999999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3915.45</v>
      </c>
      <c r="D213" s="36">
        <v>3947.0166666666664</v>
      </c>
      <c r="E213" s="36">
        <v>3870.0333333333328</v>
      </c>
      <c r="F213" s="36">
        <v>3824.6166666666663</v>
      </c>
      <c r="G213" s="36">
        <v>3747.6333333333328</v>
      </c>
      <c r="H213" s="36">
        <v>3992.4333333333329</v>
      </c>
      <c r="I213" s="36">
        <v>4069.4166666666665</v>
      </c>
      <c r="J213" s="36">
        <v>4114.833333333333</v>
      </c>
      <c r="K213" s="31">
        <v>4024</v>
      </c>
      <c r="L213" s="31">
        <v>3901.6</v>
      </c>
      <c r="M213" s="31">
        <v>7.6798500000000001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154.25</v>
      </c>
      <c r="D214" s="36">
        <v>154.88333333333333</v>
      </c>
      <c r="E214" s="36">
        <v>151.06666666666666</v>
      </c>
      <c r="F214" s="36">
        <v>147.88333333333333</v>
      </c>
      <c r="G214" s="36">
        <v>144.06666666666666</v>
      </c>
      <c r="H214" s="36">
        <v>158.06666666666666</v>
      </c>
      <c r="I214" s="36">
        <v>161.88333333333333</v>
      </c>
      <c r="J214" s="36">
        <v>165.06666666666666</v>
      </c>
      <c r="K214" s="31">
        <v>158.69999999999999</v>
      </c>
      <c r="L214" s="31">
        <v>151.69999999999999</v>
      </c>
      <c r="M214" s="31">
        <v>48.269159999999999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263.45</v>
      </c>
      <c r="D215" s="36">
        <v>262</v>
      </c>
      <c r="E215" s="36">
        <v>258</v>
      </c>
      <c r="F215" s="36">
        <v>252.55</v>
      </c>
      <c r="G215" s="36">
        <v>248.55</v>
      </c>
      <c r="H215" s="36">
        <v>267.45</v>
      </c>
      <c r="I215" s="36">
        <v>271.45</v>
      </c>
      <c r="J215" s="36">
        <v>276.89999999999998</v>
      </c>
      <c r="K215" s="31">
        <v>266</v>
      </c>
      <c r="L215" s="31">
        <v>256.55</v>
      </c>
      <c r="M215" s="31">
        <v>84.718459999999993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2473.35</v>
      </c>
      <c r="D216" s="36">
        <v>2466.4166666666665</v>
      </c>
      <c r="E216" s="36">
        <v>2449.833333333333</v>
      </c>
      <c r="F216" s="36">
        <v>2426.3166666666666</v>
      </c>
      <c r="G216" s="36">
        <v>2409.7333333333331</v>
      </c>
      <c r="H216" s="36">
        <v>2489.9333333333329</v>
      </c>
      <c r="I216" s="36">
        <v>2506.516666666666</v>
      </c>
      <c r="J216" s="36">
        <v>2530.0333333333328</v>
      </c>
      <c r="K216" s="31">
        <v>2483</v>
      </c>
      <c r="L216" s="31">
        <v>2442.9</v>
      </c>
      <c r="M216" s="31">
        <v>22.237200000000001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313.39999999999998</v>
      </c>
      <c r="D217" s="36">
        <v>313.84999999999997</v>
      </c>
      <c r="E217" s="36">
        <v>311.69999999999993</v>
      </c>
      <c r="F217" s="36">
        <v>309.99999999999994</v>
      </c>
      <c r="G217" s="36">
        <v>307.84999999999991</v>
      </c>
      <c r="H217" s="36">
        <v>315.54999999999995</v>
      </c>
      <c r="I217" s="36">
        <v>317.69999999999993</v>
      </c>
      <c r="J217" s="36">
        <v>319.39999999999998</v>
      </c>
      <c r="K217" s="31">
        <v>316</v>
      </c>
      <c r="L217" s="31">
        <v>312.14999999999998</v>
      </c>
      <c r="M217" s="31">
        <v>2.3339099999999999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4179.8500000000004</v>
      </c>
      <c r="D218" s="36">
        <v>4190.583333333333</v>
      </c>
      <c r="E218" s="36">
        <v>4131.2666666666664</v>
      </c>
      <c r="F218" s="36">
        <v>4082.6833333333334</v>
      </c>
      <c r="G218" s="36">
        <v>4023.3666666666668</v>
      </c>
      <c r="H218" s="36">
        <v>4239.1666666666661</v>
      </c>
      <c r="I218" s="36">
        <v>4298.4833333333336</v>
      </c>
      <c r="J218" s="36">
        <v>4347.0666666666657</v>
      </c>
      <c r="K218" s="31">
        <v>4249.8999999999996</v>
      </c>
      <c r="L218" s="31">
        <v>4142</v>
      </c>
      <c r="M218" s="31">
        <v>0.15578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579.5</v>
      </c>
      <c r="D219" s="36">
        <v>580.4666666666667</v>
      </c>
      <c r="E219" s="36">
        <v>571.03333333333342</v>
      </c>
      <c r="F219" s="36">
        <v>562.56666666666672</v>
      </c>
      <c r="G219" s="36">
        <v>553.13333333333344</v>
      </c>
      <c r="H219" s="36">
        <v>588.93333333333339</v>
      </c>
      <c r="I219" s="36">
        <v>598.36666666666679</v>
      </c>
      <c r="J219" s="36">
        <v>606.83333333333337</v>
      </c>
      <c r="K219" s="31">
        <v>589.9</v>
      </c>
      <c r="L219" s="31">
        <v>572</v>
      </c>
      <c r="M219" s="31">
        <v>0.67834000000000005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839.1</v>
      </c>
      <c r="D220" s="36">
        <v>841.86666666666667</v>
      </c>
      <c r="E220" s="36">
        <v>832.73333333333335</v>
      </c>
      <c r="F220" s="36">
        <v>826.36666666666667</v>
      </c>
      <c r="G220" s="36">
        <v>817.23333333333335</v>
      </c>
      <c r="H220" s="36">
        <v>848.23333333333335</v>
      </c>
      <c r="I220" s="36">
        <v>857.36666666666679</v>
      </c>
      <c r="J220" s="36">
        <v>863.73333333333335</v>
      </c>
      <c r="K220" s="31">
        <v>851</v>
      </c>
      <c r="L220" s="31">
        <v>835.5</v>
      </c>
      <c r="M220" s="31">
        <v>0.46272000000000002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40201.699999999997</v>
      </c>
      <c r="D221" s="36">
        <v>40260.883333333331</v>
      </c>
      <c r="E221" s="36">
        <v>39890.816666666666</v>
      </c>
      <c r="F221" s="36">
        <v>39579.933333333334</v>
      </c>
      <c r="G221" s="36">
        <v>39209.866666666669</v>
      </c>
      <c r="H221" s="36">
        <v>40571.766666666663</v>
      </c>
      <c r="I221" s="36">
        <v>40941.833333333328</v>
      </c>
      <c r="J221" s="36">
        <v>41252.71666666666</v>
      </c>
      <c r="K221" s="31">
        <v>40630.949999999997</v>
      </c>
      <c r="L221" s="31">
        <v>39950</v>
      </c>
      <c r="M221" s="31">
        <v>0.30548999999999998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72.2</v>
      </c>
      <c r="D222" s="36">
        <v>73.116666666666674</v>
      </c>
      <c r="E222" s="36">
        <v>70.833333333333343</v>
      </c>
      <c r="F222" s="36">
        <v>69.466666666666669</v>
      </c>
      <c r="G222" s="36">
        <v>67.183333333333337</v>
      </c>
      <c r="H222" s="36">
        <v>74.483333333333348</v>
      </c>
      <c r="I222" s="36">
        <v>76.76666666666668</v>
      </c>
      <c r="J222" s="36">
        <v>78.133333333333354</v>
      </c>
      <c r="K222" s="31">
        <v>75.400000000000006</v>
      </c>
      <c r="L222" s="31">
        <v>71.75</v>
      </c>
      <c r="M222" s="31">
        <v>79.569379999999995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959.3</v>
      </c>
      <c r="D223" s="36">
        <v>966.41666666666663</v>
      </c>
      <c r="E223" s="36">
        <v>950.33333333333326</v>
      </c>
      <c r="F223" s="36">
        <v>941.36666666666667</v>
      </c>
      <c r="G223" s="36">
        <v>925.2833333333333</v>
      </c>
      <c r="H223" s="36">
        <v>975.38333333333321</v>
      </c>
      <c r="I223" s="36">
        <v>991.46666666666647</v>
      </c>
      <c r="J223" s="36">
        <v>1000.4333333333332</v>
      </c>
      <c r="K223" s="31">
        <v>982.5</v>
      </c>
      <c r="L223" s="31">
        <v>957.45</v>
      </c>
      <c r="M223" s="31">
        <v>197.42813000000001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1355.6</v>
      </c>
      <c r="D224" s="36">
        <v>1360.6833333333334</v>
      </c>
      <c r="E224" s="36">
        <v>1342.3666666666668</v>
      </c>
      <c r="F224" s="36">
        <v>1329.1333333333334</v>
      </c>
      <c r="G224" s="36">
        <v>1310.8166666666668</v>
      </c>
      <c r="H224" s="36">
        <v>1373.9166666666667</v>
      </c>
      <c r="I224" s="36">
        <v>1392.2333333333333</v>
      </c>
      <c r="J224" s="36">
        <v>1405.4666666666667</v>
      </c>
      <c r="K224" s="31">
        <v>1379</v>
      </c>
      <c r="L224" s="31">
        <v>1347.45</v>
      </c>
      <c r="M224" s="31">
        <v>3.9265500000000002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565.04999999999995</v>
      </c>
      <c r="D225" s="36">
        <v>572.7166666666667</v>
      </c>
      <c r="E225" s="36">
        <v>556.58333333333337</v>
      </c>
      <c r="F225" s="36">
        <v>548.11666666666667</v>
      </c>
      <c r="G225" s="36">
        <v>531.98333333333335</v>
      </c>
      <c r="H225" s="36">
        <v>581.18333333333339</v>
      </c>
      <c r="I225" s="36">
        <v>597.31666666666661</v>
      </c>
      <c r="J225" s="36">
        <v>605.78333333333342</v>
      </c>
      <c r="K225" s="31">
        <v>588.85</v>
      </c>
      <c r="L225" s="31">
        <v>564.25</v>
      </c>
      <c r="M225" s="31">
        <v>15.20707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617.4</v>
      </c>
      <c r="D226" s="36">
        <v>621.68333333333328</v>
      </c>
      <c r="E226" s="36">
        <v>611.06666666666661</v>
      </c>
      <c r="F226" s="36">
        <v>604.73333333333335</v>
      </c>
      <c r="G226" s="36">
        <v>594.11666666666667</v>
      </c>
      <c r="H226" s="36">
        <v>628.01666666666654</v>
      </c>
      <c r="I226" s="36">
        <v>638.6333333333331</v>
      </c>
      <c r="J226" s="36">
        <v>644.96666666666647</v>
      </c>
      <c r="K226" s="31">
        <v>632.29999999999995</v>
      </c>
      <c r="L226" s="31">
        <v>615.35</v>
      </c>
      <c r="M226" s="31">
        <v>3.9653299999999998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69.349999999999994</v>
      </c>
      <c r="D227" s="36">
        <v>70.350000000000009</v>
      </c>
      <c r="E227" s="36">
        <v>67.500000000000014</v>
      </c>
      <c r="F227" s="36">
        <v>65.650000000000006</v>
      </c>
      <c r="G227" s="36">
        <v>62.800000000000011</v>
      </c>
      <c r="H227" s="36">
        <v>72.200000000000017</v>
      </c>
      <c r="I227" s="36">
        <v>75.050000000000011</v>
      </c>
      <c r="J227" s="36">
        <v>76.90000000000002</v>
      </c>
      <c r="K227" s="31">
        <v>73.2</v>
      </c>
      <c r="L227" s="31">
        <v>68.5</v>
      </c>
      <c r="M227" s="31">
        <v>247.71731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93.4</v>
      </c>
      <c r="D228" s="36">
        <v>93.8</v>
      </c>
      <c r="E228" s="36">
        <v>92.75</v>
      </c>
      <c r="F228" s="36">
        <v>92.100000000000009</v>
      </c>
      <c r="G228" s="36">
        <v>91.050000000000011</v>
      </c>
      <c r="H228" s="36">
        <v>94.449999999999989</v>
      </c>
      <c r="I228" s="36">
        <v>95.499999999999972</v>
      </c>
      <c r="J228" s="36">
        <v>96.149999999999977</v>
      </c>
      <c r="K228" s="31">
        <v>94.85</v>
      </c>
      <c r="L228" s="31">
        <v>93.15</v>
      </c>
      <c r="M228" s="31">
        <v>255.04383999999999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126.8</v>
      </c>
      <c r="D229" s="36">
        <v>127.11666666666667</v>
      </c>
      <c r="E229" s="36">
        <v>125.68333333333334</v>
      </c>
      <c r="F229" s="36">
        <v>124.56666666666666</v>
      </c>
      <c r="G229" s="36">
        <v>123.13333333333333</v>
      </c>
      <c r="H229" s="36">
        <v>128.23333333333335</v>
      </c>
      <c r="I229" s="36">
        <v>129.66666666666669</v>
      </c>
      <c r="J229" s="36">
        <v>130.78333333333336</v>
      </c>
      <c r="K229" s="31">
        <v>128.55000000000001</v>
      </c>
      <c r="L229" s="31">
        <v>126</v>
      </c>
      <c r="M229" s="31">
        <v>68.363420000000005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920.3</v>
      </c>
      <c r="D230" s="36">
        <v>928.44999999999993</v>
      </c>
      <c r="E230" s="36">
        <v>906.89999999999986</v>
      </c>
      <c r="F230" s="36">
        <v>893.49999999999989</v>
      </c>
      <c r="G230" s="36">
        <v>871.94999999999982</v>
      </c>
      <c r="H230" s="36">
        <v>941.84999999999991</v>
      </c>
      <c r="I230" s="36">
        <v>963.39999999999986</v>
      </c>
      <c r="J230" s="36">
        <v>976.8</v>
      </c>
      <c r="K230" s="31">
        <v>950</v>
      </c>
      <c r="L230" s="31">
        <v>915.05</v>
      </c>
      <c r="M230" s="31">
        <v>0.21915000000000001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585.04999999999995</v>
      </c>
      <c r="D231" s="36">
        <v>588.38333333333333</v>
      </c>
      <c r="E231" s="36">
        <v>578.76666666666665</v>
      </c>
      <c r="F231" s="36">
        <v>572.48333333333335</v>
      </c>
      <c r="G231" s="36">
        <v>562.86666666666667</v>
      </c>
      <c r="H231" s="36">
        <v>594.66666666666663</v>
      </c>
      <c r="I231" s="36">
        <v>604.28333333333319</v>
      </c>
      <c r="J231" s="36">
        <v>610.56666666666661</v>
      </c>
      <c r="K231" s="31">
        <v>598</v>
      </c>
      <c r="L231" s="31">
        <v>582.1</v>
      </c>
      <c r="M231" s="31">
        <v>2.16181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229.7</v>
      </c>
      <c r="D232" s="36">
        <v>232.48333333333335</v>
      </c>
      <c r="E232" s="36">
        <v>225.66666666666669</v>
      </c>
      <c r="F232" s="36">
        <v>221.63333333333333</v>
      </c>
      <c r="G232" s="36">
        <v>214.81666666666666</v>
      </c>
      <c r="H232" s="36">
        <v>236.51666666666671</v>
      </c>
      <c r="I232" s="36">
        <v>243.33333333333337</v>
      </c>
      <c r="J232" s="36">
        <v>247.36666666666673</v>
      </c>
      <c r="K232" s="31">
        <v>239.3</v>
      </c>
      <c r="L232" s="31">
        <v>228.45</v>
      </c>
      <c r="M232" s="31">
        <v>33.139240000000001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189.15</v>
      </c>
      <c r="D233" s="36">
        <v>192.44999999999996</v>
      </c>
      <c r="E233" s="36">
        <v>182.89999999999992</v>
      </c>
      <c r="F233" s="36">
        <v>176.64999999999995</v>
      </c>
      <c r="G233" s="36">
        <v>167.09999999999991</v>
      </c>
      <c r="H233" s="36">
        <v>198.69999999999993</v>
      </c>
      <c r="I233" s="36">
        <v>208.24999999999994</v>
      </c>
      <c r="J233" s="36">
        <v>214.49999999999994</v>
      </c>
      <c r="K233" s="31">
        <v>202</v>
      </c>
      <c r="L233" s="31">
        <v>186.2</v>
      </c>
      <c r="M233" s="31">
        <v>179.47895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77.25</v>
      </c>
      <c r="D234" s="36">
        <v>77.86666666666666</v>
      </c>
      <c r="E234" s="36">
        <v>76.133333333333326</v>
      </c>
      <c r="F234" s="36">
        <v>75.016666666666666</v>
      </c>
      <c r="G234" s="36">
        <v>73.283333333333331</v>
      </c>
      <c r="H234" s="36">
        <v>78.98333333333332</v>
      </c>
      <c r="I234" s="36">
        <v>80.71666666666664</v>
      </c>
      <c r="J234" s="36">
        <v>81.833333333333314</v>
      </c>
      <c r="K234" s="31">
        <v>79.599999999999994</v>
      </c>
      <c r="L234" s="31">
        <v>76.75</v>
      </c>
      <c r="M234" s="31">
        <v>92.713800000000006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2987.95</v>
      </c>
      <c r="D235" s="36">
        <v>2996.2833333333333</v>
      </c>
      <c r="E235" s="36">
        <v>2963.5666666666666</v>
      </c>
      <c r="F235" s="36">
        <v>2939.1833333333334</v>
      </c>
      <c r="G235" s="36">
        <v>2906.4666666666667</v>
      </c>
      <c r="H235" s="36">
        <v>3020.6666666666665</v>
      </c>
      <c r="I235" s="36">
        <v>3053.3833333333328</v>
      </c>
      <c r="J235" s="36">
        <v>3077.7666666666664</v>
      </c>
      <c r="K235" s="31">
        <v>3029</v>
      </c>
      <c r="L235" s="31">
        <v>2971.9</v>
      </c>
      <c r="M235" s="31">
        <v>1.6491100000000001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404.9</v>
      </c>
      <c r="D236" s="36">
        <v>410.9666666666667</v>
      </c>
      <c r="E236" s="36">
        <v>394.03333333333342</v>
      </c>
      <c r="F236" s="36">
        <v>383.16666666666674</v>
      </c>
      <c r="G236" s="36">
        <v>366.23333333333346</v>
      </c>
      <c r="H236" s="36">
        <v>421.83333333333337</v>
      </c>
      <c r="I236" s="36">
        <v>438.76666666666665</v>
      </c>
      <c r="J236" s="36">
        <v>449.63333333333333</v>
      </c>
      <c r="K236" s="31">
        <v>427.9</v>
      </c>
      <c r="L236" s="31">
        <v>400.1</v>
      </c>
      <c r="M236" s="31">
        <v>53.294980000000002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131.6</v>
      </c>
      <c r="D237" s="36">
        <v>132.79999999999998</v>
      </c>
      <c r="E237" s="36">
        <v>129.79999999999995</v>
      </c>
      <c r="F237" s="36">
        <v>127.99999999999997</v>
      </c>
      <c r="G237" s="36">
        <v>124.99999999999994</v>
      </c>
      <c r="H237" s="36">
        <v>134.59999999999997</v>
      </c>
      <c r="I237" s="36">
        <v>137.60000000000002</v>
      </c>
      <c r="J237" s="36">
        <v>139.39999999999998</v>
      </c>
      <c r="K237" s="31">
        <v>135.80000000000001</v>
      </c>
      <c r="L237" s="31">
        <v>131</v>
      </c>
      <c r="M237" s="31">
        <v>83.4923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406.8</v>
      </c>
      <c r="D238" s="36">
        <v>409.5333333333333</v>
      </c>
      <c r="E238" s="36">
        <v>402.31666666666661</v>
      </c>
      <c r="F238" s="36">
        <v>397.83333333333331</v>
      </c>
      <c r="G238" s="36">
        <v>390.61666666666662</v>
      </c>
      <c r="H238" s="36">
        <v>414.01666666666659</v>
      </c>
      <c r="I238" s="36">
        <v>421.23333333333329</v>
      </c>
      <c r="J238" s="36">
        <v>425.71666666666658</v>
      </c>
      <c r="K238" s="31">
        <v>416.75</v>
      </c>
      <c r="L238" s="31">
        <v>405.05</v>
      </c>
      <c r="M238" s="31">
        <v>24.6021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92.75</v>
      </c>
      <c r="D239" s="36">
        <v>92.566666666666663</v>
      </c>
      <c r="E239" s="36">
        <v>91.98333333333332</v>
      </c>
      <c r="F239" s="36">
        <v>91.216666666666654</v>
      </c>
      <c r="G239" s="36">
        <v>90.633333333333312</v>
      </c>
      <c r="H239" s="36">
        <v>93.333333333333329</v>
      </c>
      <c r="I239" s="36">
        <v>93.916666666666671</v>
      </c>
      <c r="J239" s="36">
        <v>94.683333333333337</v>
      </c>
      <c r="K239" s="31">
        <v>93.15</v>
      </c>
      <c r="L239" s="31">
        <v>91.8</v>
      </c>
      <c r="M239" s="31">
        <v>151.73388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42.95</v>
      </c>
      <c r="D240" s="36">
        <v>44.20000000000001</v>
      </c>
      <c r="E240" s="36">
        <v>40.450000000000017</v>
      </c>
      <c r="F240" s="36">
        <v>37.95000000000001</v>
      </c>
      <c r="G240" s="36">
        <v>34.200000000000017</v>
      </c>
      <c r="H240" s="36">
        <v>46.700000000000017</v>
      </c>
      <c r="I240" s="36">
        <v>50.45</v>
      </c>
      <c r="J240" s="36">
        <v>52.950000000000017</v>
      </c>
      <c r="K240" s="31">
        <v>47.95</v>
      </c>
      <c r="L240" s="31">
        <v>41.7</v>
      </c>
      <c r="M240" s="31">
        <v>3374.6162899999999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671.3</v>
      </c>
      <c r="D241" s="36">
        <v>674.25</v>
      </c>
      <c r="E241" s="36">
        <v>665.05</v>
      </c>
      <c r="F241" s="36">
        <v>658.8</v>
      </c>
      <c r="G241" s="36">
        <v>649.59999999999991</v>
      </c>
      <c r="H241" s="36">
        <v>680.5</v>
      </c>
      <c r="I241" s="36">
        <v>689.7</v>
      </c>
      <c r="J241" s="36">
        <v>695.95</v>
      </c>
      <c r="K241" s="31">
        <v>683.45</v>
      </c>
      <c r="L241" s="31">
        <v>668</v>
      </c>
      <c r="M241" s="31">
        <v>13.46593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74.45</v>
      </c>
      <c r="D242" s="36">
        <v>75.566666666666663</v>
      </c>
      <c r="E242" s="36">
        <v>72.883333333333326</v>
      </c>
      <c r="F242" s="36">
        <v>71.316666666666663</v>
      </c>
      <c r="G242" s="36">
        <v>68.633333333333326</v>
      </c>
      <c r="H242" s="36">
        <v>77.133333333333326</v>
      </c>
      <c r="I242" s="36">
        <v>79.816666666666663</v>
      </c>
      <c r="J242" s="36">
        <v>81.383333333333326</v>
      </c>
      <c r="K242" s="31">
        <v>78.25</v>
      </c>
      <c r="L242" s="31">
        <v>74</v>
      </c>
      <c r="M242" s="31">
        <v>523.60179000000005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1540.75</v>
      </c>
      <c r="D243" s="36">
        <v>1535.9166666666667</v>
      </c>
      <c r="E243" s="36">
        <v>1525.8333333333335</v>
      </c>
      <c r="F243" s="36">
        <v>1510.9166666666667</v>
      </c>
      <c r="G243" s="36">
        <v>1500.8333333333335</v>
      </c>
      <c r="H243" s="36">
        <v>1550.8333333333335</v>
      </c>
      <c r="I243" s="36">
        <v>1560.916666666667</v>
      </c>
      <c r="J243" s="36">
        <v>1575.8333333333335</v>
      </c>
      <c r="K243" s="31">
        <v>1546</v>
      </c>
      <c r="L243" s="31">
        <v>1521</v>
      </c>
      <c r="M243" s="31">
        <v>0.25555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456.2</v>
      </c>
      <c r="D244" s="36">
        <v>458.56666666666661</v>
      </c>
      <c r="E244" s="36">
        <v>452.23333333333323</v>
      </c>
      <c r="F244" s="36">
        <v>448.26666666666665</v>
      </c>
      <c r="G244" s="36">
        <v>441.93333333333328</v>
      </c>
      <c r="H244" s="36">
        <v>462.53333333333319</v>
      </c>
      <c r="I244" s="36">
        <v>468.86666666666656</v>
      </c>
      <c r="J244" s="36">
        <v>472.83333333333314</v>
      </c>
      <c r="K244" s="31">
        <v>464.9</v>
      </c>
      <c r="L244" s="31">
        <v>454.6</v>
      </c>
      <c r="M244" s="31">
        <v>8.6219300000000008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178.5</v>
      </c>
      <c r="D245" s="36">
        <v>179.33333333333334</v>
      </c>
      <c r="E245" s="36">
        <v>175.51666666666668</v>
      </c>
      <c r="F245" s="36">
        <v>172.53333333333333</v>
      </c>
      <c r="G245" s="36">
        <v>168.71666666666667</v>
      </c>
      <c r="H245" s="36">
        <v>182.31666666666669</v>
      </c>
      <c r="I245" s="36">
        <v>186.13333333333335</v>
      </c>
      <c r="J245" s="36">
        <v>189.1166666666667</v>
      </c>
      <c r="K245" s="31">
        <v>183.15</v>
      </c>
      <c r="L245" s="31">
        <v>176.35</v>
      </c>
      <c r="M245" s="31">
        <v>65.868229999999997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1411.3</v>
      </c>
      <c r="D246" s="36">
        <v>1420.4333333333332</v>
      </c>
      <c r="E246" s="36">
        <v>1397.2166666666662</v>
      </c>
      <c r="F246" s="36">
        <v>1383.133333333333</v>
      </c>
      <c r="G246" s="36">
        <v>1359.9166666666661</v>
      </c>
      <c r="H246" s="36">
        <v>1434.5166666666664</v>
      </c>
      <c r="I246" s="36">
        <v>1457.7333333333331</v>
      </c>
      <c r="J246" s="36">
        <v>1471.8166666666666</v>
      </c>
      <c r="K246" s="31">
        <v>1443.65</v>
      </c>
      <c r="L246" s="31">
        <v>1406.35</v>
      </c>
      <c r="M246" s="31">
        <v>25.14377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17.600000000000001</v>
      </c>
      <c r="D247" s="36">
        <v>17.816666666666666</v>
      </c>
      <c r="E247" s="36">
        <v>17.283333333333331</v>
      </c>
      <c r="F247" s="36">
        <v>16.966666666666665</v>
      </c>
      <c r="G247" s="36">
        <v>16.43333333333333</v>
      </c>
      <c r="H247" s="36">
        <v>18.133333333333333</v>
      </c>
      <c r="I247" s="36">
        <v>18.666666666666671</v>
      </c>
      <c r="J247" s="36">
        <v>18.983333333333334</v>
      </c>
      <c r="K247" s="31">
        <v>18.350000000000001</v>
      </c>
      <c r="L247" s="31">
        <v>17.5</v>
      </c>
      <c r="M247" s="31">
        <v>657.17915000000005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4439.95</v>
      </c>
      <c r="D248" s="36">
        <v>4439.5499999999993</v>
      </c>
      <c r="E248" s="36">
        <v>4393.4499999999989</v>
      </c>
      <c r="F248" s="36">
        <v>4346.95</v>
      </c>
      <c r="G248" s="36">
        <v>4300.8499999999995</v>
      </c>
      <c r="H248" s="36">
        <v>4486.0499999999984</v>
      </c>
      <c r="I248" s="36">
        <v>4532.1499999999987</v>
      </c>
      <c r="J248" s="36">
        <v>4578.6499999999978</v>
      </c>
      <c r="K248" s="31">
        <v>4485.6499999999996</v>
      </c>
      <c r="L248" s="31">
        <v>4393.05</v>
      </c>
      <c r="M248" s="31">
        <v>1.74814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1501.75</v>
      </c>
      <c r="D249" s="36">
        <v>1494.1000000000001</v>
      </c>
      <c r="E249" s="36">
        <v>1483.6500000000003</v>
      </c>
      <c r="F249" s="36">
        <v>1465.5500000000002</v>
      </c>
      <c r="G249" s="36">
        <v>1455.1000000000004</v>
      </c>
      <c r="H249" s="36">
        <v>1512.2000000000003</v>
      </c>
      <c r="I249" s="36">
        <v>1522.65</v>
      </c>
      <c r="J249" s="36">
        <v>1540.7500000000002</v>
      </c>
      <c r="K249" s="31">
        <v>1504.55</v>
      </c>
      <c r="L249" s="31">
        <v>1476</v>
      </c>
      <c r="M249" s="31">
        <v>67.79195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3037.2</v>
      </c>
      <c r="D250" s="36">
        <v>3048.0166666666664</v>
      </c>
      <c r="E250" s="36">
        <v>3016.0333333333328</v>
      </c>
      <c r="F250" s="36">
        <v>2994.8666666666663</v>
      </c>
      <c r="G250" s="36">
        <v>2962.8833333333328</v>
      </c>
      <c r="H250" s="36">
        <v>3069.1833333333329</v>
      </c>
      <c r="I250" s="36">
        <v>3101.1666666666665</v>
      </c>
      <c r="J250" s="36">
        <v>3122.333333333333</v>
      </c>
      <c r="K250" s="31">
        <v>3080</v>
      </c>
      <c r="L250" s="31">
        <v>3026.85</v>
      </c>
      <c r="M250" s="31">
        <v>6.4530000000000004E-2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709.05</v>
      </c>
      <c r="D251" s="36">
        <v>713.6</v>
      </c>
      <c r="E251" s="36">
        <v>694.25</v>
      </c>
      <c r="F251" s="36">
        <v>679.44999999999993</v>
      </c>
      <c r="G251" s="36">
        <v>660.09999999999991</v>
      </c>
      <c r="H251" s="36">
        <v>728.40000000000009</v>
      </c>
      <c r="I251" s="36">
        <v>747.75000000000023</v>
      </c>
      <c r="J251" s="36">
        <v>762.55000000000018</v>
      </c>
      <c r="K251" s="31">
        <v>732.95</v>
      </c>
      <c r="L251" s="31">
        <v>698.8</v>
      </c>
      <c r="M251" s="31">
        <v>3.4725000000000001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2387.15</v>
      </c>
      <c r="D252" s="36">
        <v>2392.4833333333331</v>
      </c>
      <c r="E252" s="36">
        <v>2372.9666666666662</v>
      </c>
      <c r="F252" s="36">
        <v>2358.7833333333333</v>
      </c>
      <c r="G252" s="36">
        <v>2339.2666666666664</v>
      </c>
      <c r="H252" s="36">
        <v>2406.6666666666661</v>
      </c>
      <c r="I252" s="36">
        <v>2426.1833333333334</v>
      </c>
      <c r="J252" s="36">
        <v>2440.3666666666659</v>
      </c>
      <c r="K252" s="31">
        <v>2412</v>
      </c>
      <c r="L252" s="31">
        <v>2378.3000000000002</v>
      </c>
      <c r="M252" s="31">
        <v>7.1410600000000004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900.05</v>
      </c>
      <c r="D253" s="36">
        <v>905.06666666666661</v>
      </c>
      <c r="E253" s="36">
        <v>890.98333333333323</v>
      </c>
      <c r="F253" s="36">
        <v>881.91666666666663</v>
      </c>
      <c r="G253" s="36">
        <v>867.83333333333326</v>
      </c>
      <c r="H253" s="36">
        <v>914.13333333333321</v>
      </c>
      <c r="I253" s="36">
        <v>928.2166666666667</v>
      </c>
      <c r="J253" s="36">
        <v>937.28333333333319</v>
      </c>
      <c r="K253" s="31">
        <v>919.15</v>
      </c>
      <c r="L253" s="31">
        <v>896</v>
      </c>
      <c r="M253" s="31">
        <v>2.7399399999999998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29.5</v>
      </c>
      <c r="D254" s="36">
        <v>29.733333333333334</v>
      </c>
      <c r="E254" s="36">
        <v>28.516666666666669</v>
      </c>
      <c r="F254" s="36">
        <v>27.533333333333335</v>
      </c>
      <c r="G254" s="36">
        <v>26.31666666666667</v>
      </c>
      <c r="H254" s="36">
        <v>30.716666666666669</v>
      </c>
      <c r="I254" s="36">
        <v>31.933333333333337</v>
      </c>
      <c r="J254" s="36">
        <v>32.916666666666671</v>
      </c>
      <c r="K254" s="31">
        <v>30.95</v>
      </c>
      <c r="L254" s="31">
        <v>28.75</v>
      </c>
      <c r="M254" s="31">
        <v>289.33728000000002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447.5</v>
      </c>
      <c r="D255" s="36">
        <v>448.51666666666665</v>
      </c>
      <c r="E255" s="36">
        <v>443.48333333333329</v>
      </c>
      <c r="F255" s="36">
        <v>439.46666666666664</v>
      </c>
      <c r="G255" s="36">
        <v>434.43333333333328</v>
      </c>
      <c r="H255" s="36">
        <v>452.5333333333333</v>
      </c>
      <c r="I255" s="36">
        <v>457.56666666666661</v>
      </c>
      <c r="J255" s="36">
        <v>461.58333333333331</v>
      </c>
      <c r="K255" s="31">
        <v>453.55</v>
      </c>
      <c r="L255" s="31">
        <v>444.5</v>
      </c>
      <c r="M255" s="31">
        <v>107.1947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173.5</v>
      </c>
      <c r="D256" s="36">
        <v>176.56666666666669</v>
      </c>
      <c r="E256" s="36">
        <v>169.48333333333338</v>
      </c>
      <c r="F256" s="36">
        <v>165.4666666666667</v>
      </c>
      <c r="G256" s="36">
        <v>158.38333333333338</v>
      </c>
      <c r="H256" s="36">
        <v>180.58333333333337</v>
      </c>
      <c r="I256" s="36">
        <v>187.66666666666669</v>
      </c>
      <c r="J256" s="36">
        <v>191.68333333333337</v>
      </c>
      <c r="K256" s="31">
        <v>183.65</v>
      </c>
      <c r="L256" s="31">
        <v>172.55</v>
      </c>
      <c r="M256" s="31">
        <v>21.38204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1442.15</v>
      </c>
      <c r="D257" s="36">
        <v>1440.0166666666667</v>
      </c>
      <c r="E257" s="36">
        <v>1402.1833333333334</v>
      </c>
      <c r="F257" s="36">
        <v>1362.2166666666667</v>
      </c>
      <c r="G257" s="36">
        <v>1324.3833333333334</v>
      </c>
      <c r="H257" s="36">
        <v>1479.9833333333333</v>
      </c>
      <c r="I257" s="36">
        <v>1517.8166666666668</v>
      </c>
      <c r="J257" s="36">
        <v>1557.7833333333333</v>
      </c>
      <c r="K257" s="31">
        <v>1477.85</v>
      </c>
      <c r="L257" s="31">
        <v>1400.05</v>
      </c>
      <c r="M257" s="31">
        <v>2.8085300000000002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3209</v>
      </c>
      <c r="D258" s="36">
        <v>3213.9166666666665</v>
      </c>
      <c r="E258" s="36">
        <v>3180.1333333333332</v>
      </c>
      <c r="F258" s="36">
        <v>3151.2666666666669</v>
      </c>
      <c r="G258" s="36">
        <v>3117.4833333333336</v>
      </c>
      <c r="H258" s="36">
        <v>3242.7833333333328</v>
      </c>
      <c r="I258" s="36">
        <v>3276.5666666666666</v>
      </c>
      <c r="J258" s="36">
        <v>3305.4333333333325</v>
      </c>
      <c r="K258" s="31">
        <v>3247.7</v>
      </c>
      <c r="L258" s="31">
        <v>3185.05</v>
      </c>
      <c r="M258" s="31">
        <v>1.0158400000000001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119.95</v>
      </c>
      <c r="D259" s="36">
        <v>121.51666666666667</v>
      </c>
      <c r="E259" s="36">
        <v>118.18333333333334</v>
      </c>
      <c r="F259" s="36">
        <v>116.41666666666667</v>
      </c>
      <c r="G259" s="36">
        <v>113.08333333333334</v>
      </c>
      <c r="H259" s="36">
        <v>123.28333333333333</v>
      </c>
      <c r="I259" s="36">
        <v>126.61666666666667</v>
      </c>
      <c r="J259" s="36">
        <v>128.38333333333333</v>
      </c>
      <c r="K259" s="31">
        <v>124.85</v>
      </c>
      <c r="L259" s="31">
        <v>119.75</v>
      </c>
      <c r="M259" s="31">
        <v>25.297750000000001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1443.95</v>
      </c>
      <c r="D260" s="36">
        <v>1444.3166666666666</v>
      </c>
      <c r="E260" s="36">
        <v>1409.6333333333332</v>
      </c>
      <c r="F260" s="36">
        <v>1375.3166666666666</v>
      </c>
      <c r="G260" s="36">
        <v>1340.6333333333332</v>
      </c>
      <c r="H260" s="36">
        <v>1478.6333333333332</v>
      </c>
      <c r="I260" s="36">
        <v>1513.3166666666666</v>
      </c>
      <c r="J260" s="36">
        <v>1547.6333333333332</v>
      </c>
      <c r="K260" s="31">
        <v>1479</v>
      </c>
      <c r="L260" s="31">
        <v>1410</v>
      </c>
      <c r="M260" s="31">
        <v>0.42207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463.1</v>
      </c>
      <c r="D261" s="36">
        <v>464.45</v>
      </c>
      <c r="E261" s="36">
        <v>456.9</v>
      </c>
      <c r="F261" s="36">
        <v>450.7</v>
      </c>
      <c r="G261" s="36">
        <v>443.15</v>
      </c>
      <c r="H261" s="36">
        <v>470.65</v>
      </c>
      <c r="I261" s="36">
        <v>478.20000000000005</v>
      </c>
      <c r="J261" s="36">
        <v>484.4</v>
      </c>
      <c r="K261" s="31">
        <v>472</v>
      </c>
      <c r="L261" s="31">
        <v>458.25</v>
      </c>
      <c r="M261" s="31">
        <v>7.6675000000000004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689.05</v>
      </c>
      <c r="D262" s="36">
        <v>686.05000000000007</v>
      </c>
      <c r="E262" s="36">
        <v>681.00000000000011</v>
      </c>
      <c r="F262" s="36">
        <v>672.95</v>
      </c>
      <c r="G262" s="36">
        <v>667.90000000000009</v>
      </c>
      <c r="H262" s="36">
        <v>694.10000000000014</v>
      </c>
      <c r="I262" s="36">
        <v>699.15000000000009</v>
      </c>
      <c r="J262" s="36">
        <v>707.20000000000016</v>
      </c>
      <c r="K262" s="31">
        <v>691.1</v>
      </c>
      <c r="L262" s="31">
        <v>678</v>
      </c>
      <c r="M262" s="31">
        <v>13.74769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371.95</v>
      </c>
      <c r="D263" s="36">
        <v>371.0333333333333</v>
      </c>
      <c r="E263" s="36">
        <v>367.01666666666659</v>
      </c>
      <c r="F263" s="36">
        <v>362.08333333333331</v>
      </c>
      <c r="G263" s="36">
        <v>358.06666666666661</v>
      </c>
      <c r="H263" s="36">
        <v>375.96666666666658</v>
      </c>
      <c r="I263" s="36">
        <v>379.98333333333323</v>
      </c>
      <c r="J263" s="36">
        <v>384.91666666666657</v>
      </c>
      <c r="K263" s="31">
        <v>375.05</v>
      </c>
      <c r="L263" s="31">
        <v>366.1</v>
      </c>
      <c r="M263" s="31">
        <v>0.50734999999999997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639.5</v>
      </c>
      <c r="D264" s="36">
        <v>642.25</v>
      </c>
      <c r="E264" s="36">
        <v>634.65</v>
      </c>
      <c r="F264" s="36">
        <v>629.79999999999995</v>
      </c>
      <c r="G264" s="36">
        <v>622.19999999999993</v>
      </c>
      <c r="H264" s="36">
        <v>647.1</v>
      </c>
      <c r="I264" s="36">
        <v>654.69999999999993</v>
      </c>
      <c r="J264" s="36">
        <v>659.55000000000007</v>
      </c>
      <c r="K264" s="31">
        <v>649.85</v>
      </c>
      <c r="L264" s="31">
        <v>637.4</v>
      </c>
      <c r="M264" s="31">
        <v>0.95874000000000004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381.2</v>
      </c>
      <c r="D265" s="36">
        <v>385.25</v>
      </c>
      <c r="E265" s="36">
        <v>376.45</v>
      </c>
      <c r="F265" s="36">
        <v>371.7</v>
      </c>
      <c r="G265" s="36">
        <v>362.9</v>
      </c>
      <c r="H265" s="36">
        <v>390</v>
      </c>
      <c r="I265" s="36">
        <v>398.79999999999995</v>
      </c>
      <c r="J265" s="36">
        <v>403.55</v>
      </c>
      <c r="K265" s="31">
        <v>394.05</v>
      </c>
      <c r="L265" s="31">
        <v>380.5</v>
      </c>
      <c r="M265" s="31">
        <v>6.4589400000000001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85.65</v>
      </c>
      <c r="D266" s="36">
        <v>86.45</v>
      </c>
      <c r="E266" s="36">
        <v>83.9</v>
      </c>
      <c r="F266" s="36">
        <v>82.15</v>
      </c>
      <c r="G266" s="36">
        <v>79.600000000000009</v>
      </c>
      <c r="H266" s="36">
        <v>88.2</v>
      </c>
      <c r="I266" s="36">
        <v>90.749999999999986</v>
      </c>
      <c r="J266" s="36">
        <v>92.5</v>
      </c>
      <c r="K266" s="31">
        <v>89</v>
      </c>
      <c r="L266" s="31">
        <v>84.7</v>
      </c>
      <c r="M266" s="31">
        <v>99.878820000000005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393.8</v>
      </c>
      <c r="D267" s="36">
        <v>398.61666666666662</v>
      </c>
      <c r="E267" s="36">
        <v>385.73333333333323</v>
      </c>
      <c r="F267" s="36">
        <v>377.66666666666663</v>
      </c>
      <c r="G267" s="36">
        <v>364.78333333333325</v>
      </c>
      <c r="H267" s="36">
        <v>406.68333333333322</v>
      </c>
      <c r="I267" s="36">
        <v>419.56666666666655</v>
      </c>
      <c r="J267" s="36">
        <v>427.63333333333321</v>
      </c>
      <c r="K267" s="31">
        <v>411.5</v>
      </c>
      <c r="L267" s="31">
        <v>390.55</v>
      </c>
      <c r="M267" s="31">
        <v>32.938029999999998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778.35</v>
      </c>
      <c r="D268" s="36">
        <v>781.31666666666661</v>
      </c>
      <c r="E268" s="36">
        <v>771.03333333333319</v>
      </c>
      <c r="F268" s="36">
        <v>763.71666666666658</v>
      </c>
      <c r="G268" s="36">
        <v>753.43333333333317</v>
      </c>
      <c r="H268" s="36">
        <v>788.63333333333321</v>
      </c>
      <c r="I268" s="36">
        <v>798.91666666666652</v>
      </c>
      <c r="J268" s="36">
        <v>806.23333333333323</v>
      </c>
      <c r="K268" s="31">
        <v>791.6</v>
      </c>
      <c r="L268" s="31">
        <v>774</v>
      </c>
      <c r="M268" s="31">
        <v>28.754909999999999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535.45000000000005</v>
      </c>
      <c r="D269" s="36">
        <v>533.2833333333333</v>
      </c>
      <c r="E269" s="36">
        <v>530.16666666666663</v>
      </c>
      <c r="F269" s="36">
        <v>524.88333333333333</v>
      </c>
      <c r="G269" s="36">
        <v>521.76666666666665</v>
      </c>
      <c r="H269" s="36">
        <v>538.56666666666661</v>
      </c>
      <c r="I269" s="36">
        <v>541.68333333333339</v>
      </c>
      <c r="J269" s="36">
        <v>546.96666666666658</v>
      </c>
      <c r="K269" s="31">
        <v>536.4</v>
      </c>
      <c r="L269" s="31">
        <v>528</v>
      </c>
      <c r="M269" s="31">
        <v>13.33662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470.15</v>
      </c>
      <c r="D270" s="36">
        <v>472.43333333333334</v>
      </c>
      <c r="E270" s="36">
        <v>461.86666666666667</v>
      </c>
      <c r="F270" s="36">
        <v>453.58333333333331</v>
      </c>
      <c r="G270" s="36">
        <v>443.01666666666665</v>
      </c>
      <c r="H270" s="36">
        <v>480.7166666666667</v>
      </c>
      <c r="I270" s="36">
        <v>491.28333333333342</v>
      </c>
      <c r="J270" s="36">
        <v>499.56666666666672</v>
      </c>
      <c r="K270" s="31">
        <v>483</v>
      </c>
      <c r="L270" s="31">
        <v>464.15</v>
      </c>
      <c r="M270" s="31">
        <v>2.3562500000000002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431.5</v>
      </c>
      <c r="D271" s="36">
        <v>435.93333333333334</v>
      </c>
      <c r="E271" s="36">
        <v>425.61666666666667</v>
      </c>
      <c r="F271" s="36">
        <v>419.73333333333335</v>
      </c>
      <c r="G271" s="36">
        <v>409.41666666666669</v>
      </c>
      <c r="H271" s="36">
        <v>441.81666666666666</v>
      </c>
      <c r="I271" s="36">
        <v>452.13333333333338</v>
      </c>
      <c r="J271" s="36">
        <v>458.01666666666665</v>
      </c>
      <c r="K271" s="31">
        <v>446.25</v>
      </c>
      <c r="L271" s="31">
        <v>430.05</v>
      </c>
      <c r="M271" s="31">
        <v>0.91820999999999997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698.75</v>
      </c>
      <c r="D272" s="36">
        <v>700.05000000000007</v>
      </c>
      <c r="E272" s="36">
        <v>693.70000000000016</v>
      </c>
      <c r="F272" s="36">
        <v>688.65000000000009</v>
      </c>
      <c r="G272" s="36">
        <v>682.30000000000018</v>
      </c>
      <c r="H272" s="36">
        <v>705.10000000000014</v>
      </c>
      <c r="I272" s="36">
        <v>711.45</v>
      </c>
      <c r="J272" s="36">
        <v>716.50000000000011</v>
      </c>
      <c r="K272" s="31">
        <v>706.4</v>
      </c>
      <c r="L272" s="31">
        <v>695</v>
      </c>
      <c r="M272" s="31">
        <v>0.88405999999999996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351</v>
      </c>
      <c r="D273" s="36">
        <v>353.2833333333333</v>
      </c>
      <c r="E273" s="36">
        <v>345.21666666666658</v>
      </c>
      <c r="F273" s="36">
        <v>339.43333333333328</v>
      </c>
      <c r="G273" s="36">
        <v>331.36666666666656</v>
      </c>
      <c r="H273" s="36">
        <v>359.06666666666661</v>
      </c>
      <c r="I273" s="36">
        <v>367.13333333333333</v>
      </c>
      <c r="J273" s="36">
        <v>372.91666666666663</v>
      </c>
      <c r="K273" s="31">
        <v>361.35</v>
      </c>
      <c r="L273" s="31">
        <v>347.5</v>
      </c>
      <c r="M273" s="31">
        <v>11.84266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731.9</v>
      </c>
      <c r="D274" s="36">
        <v>730.9666666666667</v>
      </c>
      <c r="E274" s="36">
        <v>725.93333333333339</v>
      </c>
      <c r="F274" s="36">
        <v>719.9666666666667</v>
      </c>
      <c r="G274" s="36">
        <v>714.93333333333339</v>
      </c>
      <c r="H274" s="36">
        <v>736.93333333333339</v>
      </c>
      <c r="I274" s="36">
        <v>741.9666666666667</v>
      </c>
      <c r="J274" s="36">
        <v>747.93333333333339</v>
      </c>
      <c r="K274" s="31">
        <v>736</v>
      </c>
      <c r="L274" s="31">
        <v>725</v>
      </c>
      <c r="M274" s="31">
        <v>1.19198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1354.2</v>
      </c>
      <c r="D275" s="36">
        <v>1359.2666666666667</v>
      </c>
      <c r="E275" s="36">
        <v>1346.7333333333333</v>
      </c>
      <c r="F275" s="36">
        <v>1339.2666666666667</v>
      </c>
      <c r="G275" s="36">
        <v>1326.7333333333333</v>
      </c>
      <c r="H275" s="36">
        <v>1366.7333333333333</v>
      </c>
      <c r="I275" s="36">
        <v>1379.2666666666667</v>
      </c>
      <c r="J275" s="36">
        <v>1386.7333333333333</v>
      </c>
      <c r="K275" s="31">
        <v>1371.8</v>
      </c>
      <c r="L275" s="31">
        <v>1351.8</v>
      </c>
      <c r="M275" s="31">
        <v>0.43856000000000001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632.6</v>
      </c>
      <c r="D276" s="36">
        <v>638.65</v>
      </c>
      <c r="E276" s="36">
        <v>623.94999999999993</v>
      </c>
      <c r="F276" s="36">
        <v>615.29999999999995</v>
      </c>
      <c r="G276" s="36">
        <v>600.59999999999991</v>
      </c>
      <c r="H276" s="36">
        <v>647.29999999999995</v>
      </c>
      <c r="I276" s="36">
        <v>662</v>
      </c>
      <c r="J276" s="36">
        <v>670.65</v>
      </c>
      <c r="K276" s="31">
        <v>653.35</v>
      </c>
      <c r="L276" s="31">
        <v>630</v>
      </c>
      <c r="M276" s="31">
        <v>1.47448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213.1</v>
      </c>
      <c r="D277" s="36">
        <v>215.0333333333333</v>
      </c>
      <c r="E277" s="36">
        <v>209.86666666666662</v>
      </c>
      <c r="F277" s="36">
        <v>206.63333333333333</v>
      </c>
      <c r="G277" s="36">
        <v>201.46666666666664</v>
      </c>
      <c r="H277" s="36">
        <v>218.26666666666659</v>
      </c>
      <c r="I277" s="36">
        <v>223.43333333333328</v>
      </c>
      <c r="J277" s="36">
        <v>226.66666666666657</v>
      </c>
      <c r="K277" s="31">
        <v>220.2</v>
      </c>
      <c r="L277" s="31">
        <v>211.8</v>
      </c>
      <c r="M277" s="31">
        <v>35.875950000000003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326.05</v>
      </c>
      <c r="D278" s="36">
        <v>326.05</v>
      </c>
      <c r="E278" s="36">
        <v>323.55</v>
      </c>
      <c r="F278" s="36">
        <v>321.05</v>
      </c>
      <c r="G278" s="36">
        <v>318.55</v>
      </c>
      <c r="H278" s="36">
        <v>328.55</v>
      </c>
      <c r="I278" s="36">
        <v>331.05</v>
      </c>
      <c r="J278" s="36">
        <v>333.55</v>
      </c>
      <c r="K278" s="31">
        <v>328.55</v>
      </c>
      <c r="L278" s="31">
        <v>323.55</v>
      </c>
      <c r="M278" s="31">
        <v>12.019819999999999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134.30000000000001</v>
      </c>
      <c r="D279" s="36">
        <v>134.79999999999998</v>
      </c>
      <c r="E279" s="36">
        <v>132.09999999999997</v>
      </c>
      <c r="F279" s="36">
        <v>129.89999999999998</v>
      </c>
      <c r="G279" s="36">
        <v>127.19999999999996</v>
      </c>
      <c r="H279" s="36">
        <v>136.99999999999997</v>
      </c>
      <c r="I279" s="36">
        <v>139.69999999999996</v>
      </c>
      <c r="J279" s="36">
        <v>141.89999999999998</v>
      </c>
      <c r="K279" s="31">
        <v>137.5</v>
      </c>
      <c r="L279" s="31">
        <v>132.6</v>
      </c>
      <c r="M279" s="31">
        <v>38.10707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664.5</v>
      </c>
      <c r="D280" s="36">
        <v>665.08333333333337</v>
      </c>
      <c r="E280" s="36">
        <v>659.26666666666677</v>
      </c>
      <c r="F280" s="36">
        <v>654.03333333333342</v>
      </c>
      <c r="G280" s="36">
        <v>648.21666666666681</v>
      </c>
      <c r="H280" s="36">
        <v>670.31666666666672</v>
      </c>
      <c r="I280" s="36">
        <v>676.13333333333333</v>
      </c>
      <c r="J280" s="36">
        <v>681.36666666666667</v>
      </c>
      <c r="K280" s="31">
        <v>670.9</v>
      </c>
      <c r="L280" s="31">
        <v>659.85</v>
      </c>
      <c r="M280" s="31">
        <v>2.0651600000000001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2573.6</v>
      </c>
      <c r="D281" s="36">
        <v>2577.1666666666665</v>
      </c>
      <c r="E281" s="36">
        <v>2556.4333333333329</v>
      </c>
      <c r="F281" s="36">
        <v>2539.2666666666664</v>
      </c>
      <c r="G281" s="36">
        <v>2518.5333333333328</v>
      </c>
      <c r="H281" s="36">
        <v>2594.333333333333</v>
      </c>
      <c r="I281" s="36">
        <v>2615.0666666666666</v>
      </c>
      <c r="J281" s="36">
        <v>2632.2333333333331</v>
      </c>
      <c r="K281" s="31">
        <v>2597.9</v>
      </c>
      <c r="L281" s="31">
        <v>2560</v>
      </c>
      <c r="M281" s="31">
        <v>1.0661700000000001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2735.9</v>
      </c>
      <c r="D282" s="36">
        <v>2730.2333333333336</v>
      </c>
      <c r="E282" s="36">
        <v>2708.2666666666673</v>
      </c>
      <c r="F282" s="36">
        <v>2680.6333333333337</v>
      </c>
      <c r="G282" s="36">
        <v>2658.6666666666674</v>
      </c>
      <c r="H282" s="36">
        <v>2757.8666666666672</v>
      </c>
      <c r="I282" s="36">
        <v>2779.8333333333335</v>
      </c>
      <c r="J282" s="36">
        <v>2807.4666666666672</v>
      </c>
      <c r="K282" s="31">
        <v>2752.2</v>
      </c>
      <c r="L282" s="31">
        <v>2702.6</v>
      </c>
      <c r="M282" s="31">
        <v>2.435E-2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574.9</v>
      </c>
      <c r="D283" s="36">
        <v>575.95000000000005</v>
      </c>
      <c r="E283" s="36">
        <v>569.15000000000009</v>
      </c>
      <c r="F283" s="36">
        <v>563.40000000000009</v>
      </c>
      <c r="G283" s="36">
        <v>556.60000000000014</v>
      </c>
      <c r="H283" s="36">
        <v>581.70000000000005</v>
      </c>
      <c r="I283" s="36">
        <v>588.5</v>
      </c>
      <c r="J283" s="36">
        <v>594.25</v>
      </c>
      <c r="K283" s="31">
        <v>582.75</v>
      </c>
      <c r="L283" s="31">
        <v>570.20000000000005</v>
      </c>
      <c r="M283" s="31">
        <v>7.9890000000000003E-2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448.2</v>
      </c>
      <c r="D284" s="36">
        <v>454.18333333333334</v>
      </c>
      <c r="E284" s="36">
        <v>439.01666666666665</v>
      </c>
      <c r="F284" s="36">
        <v>429.83333333333331</v>
      </c>
      <c r="G284" s="36">
        <v>414.66666666666663</v>
      </c>
      <c r="H284" s="36">
        <v>463.36666666666667</v>
      </c>
      <c r="I284" s="36">
        <v>478.5333333333333</v>
      </c>
      <c r="J284" s="36">
        <v>487.7166666666667</v>
      </c>
      <c r="K284" s="31">
        <v>469.35</v>
      </c>
      <c r="L284" s="31">
        <v>445</v>
      </c>
      <c r="M284" s="31">
        <v>3.1322399999999999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274.14999999999998</v>
      </c>
      <c r="D285" s="36">
        <v>276.63333333333333</v>
      </c>
      <c r="E285" s="36">
        <v>269.51666666666665</v>
      </c>
      <c r="F285" s="36">
        <v>264.88333333333333</v>
      </c>
      <c r="G285" s="36">
        <v>257.76666666666665</v>
      </c>
      <c r="H285" s="36">
        <v>281.26666666666665</v>
      </c>
      <c r="I285" s="36">
        <v>288.38333333333333</v>
      </c>
      <c r="J285" s="36">
        <v>293.01666666666665</v>
      </c>
      <c r="K285" s="31">
        <v>283.75</v>
      </c>
      <c r="L285" s="31">
        <v>272</v>
      </c>
      <c r="M285" s="31">
        <v>5.7737299999999996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1755.7</v>
      </c>
      <c r="D286" s="36">
        <v>1765.8333333333333</v>
      </c>
      <c r="E286" s="36">
        <v>1740.8666666666666</v>
      </c>
      <c r="F286" s="36">
        <v>1726.0333333333333</v>
      </c>
      <c r="G286" s="36">
        <v>1701.0666666666666</v>
      </c>
      <c r="H286" s="36">
        <v>1780.6666666666665</v>
      </c>
      <c r="I286" s="36">
        <v>1805.6333333333332</v>
      </c>
      <c r="J286" s="36">
        <v>1820.4666666666665</v>
      </c>
      <c r="K286" s="31">
        <v>1790.8</v>
      </c>
      <c r="L286" s="31">
        <v>1751</v>
      </c>
      <c r="M286" s="31">
        <v>47.84751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1077.5999999999999</v>
      </c>
      <c r="D287" s="36">
        <v>1089.3999999999999</v>
      </c>
      <c r="E287" s="36">
        <v>1053.6999999999998</v>
      </c>
      <c r="F287" s="36">
        <v>1029.8</v>
      </c>
      <c r="G287" s="36">
        <v>994.09999999999991</v>
      </c>
      <c r="H287" s="36">
        <v>1113.2999999999997</v>
      </c>
      <c r="I287" s="36">
        <v>1149</v>
      </c>
      <c r="J287" s="36">
        <v>1172.8999999999996</v>
      </c>
      <c r="K287" s="31">
        <v>1125.0999999999999</v>
      </c>
      <c r="L287" s="31">
        <v>1065.5</v>
      </c>
      <c r="M287" s="31">
        <v>13.349309999999999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406.6</v>
      </c>
      <c r="D288" s="36">
        <v>408.59999999999997</v>
      </c>
      <c r="E288" s="36">
        <v>401.99999999999994</v>
      </c>
      <c r="F288" s="36">
        <v>397.4</v>
      </c>
      <c r="G288" s="36">
        <v>390.79999999999995</v>
      </c>
      <c r="H288" s="36">
        <v>413.19999999999993</v>
      </c>
      <c r="I288" s="36">
        <v>419.79999999999995</v>
      </c>
      <c r="J288" s="36">
        <v>424.39999999999992</v>
      </c>
      <c r="K288" s="31">
        <v>415.2</v>
      </c>
      <c r="L288" s="31">
        <v>404</v>
      </c>
      <c r="M288" s="31">
        <v>2.4613200000000002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1986.25</v>
      </c>
      <c r="D289" s="36">
        <v>1992.7166666666665</v>
      </c>
      <c r="E289" s="36">
        <v>1952.5333333333328</v>
      </c>
      <c r="F289" s="36">
        <v>1918.8166666666664</v>
      </c>
      <c r="G289" s="36">
        <v>1878.6333333333328</v>
      </c>
      <c r="H289" s="36">
        <v>2026.4333333333329</v>
      </c>
      <c r="I289" s="36">
        <v>2066.6166666666668</v>
      </c>
      <c r="J289" s="36">
        <v>2100.333333333333</v>
      </c>
      <c r="K289" s="31">
        <v>2032.9</v>
      </c>
      <c r="L289" s="31">
        <v>1959</v>
      </c>
      <c r="M289" s="31">
        <v>0.92752000000000001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3122.35</v>
      </c>
      <c r="D290" s="36">
        <v>3010.7833333333333</v>
      </c>
      <c r="E290" s="36">
        <v>2811.5666666666666</v>
      </c>
      <c r="F290" s="36">
        <v>2500.7833333333333</v>
      </c>
      <c r="G290" s="36">
        <v>2301.5666666666666</v>
      </c>
      <c r="H290" s="36">
        <v>3321.5666666666666</v>
      </c>
      <c r="I290" s="36">
        <v>3520.7833333333328</v>
      </c>
      <c r="J290" s="36">
        <v>3831.5666666666666</v>
      </c>
      <c r="K290" s="31">
        <v>3210</v>
      </c>
      <c r="L290" s="31">
        <v>2700</v>
      </c>
      <c r="M290" s="31">
        <v>12.8926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123.2</v>
      </c>
      <c r="D291" s="36">
        <v>123.81666666666666</v>
      </c>
      <c r="E291" s="36">
        <v>121.63333333333333</v>
      </c>
      <c r="F291" s="36">
        <v>120.06666666666666</v>
      </c>
      <c r="G291" s="36">
        <v>117.88333333333333</v>
      </c>
      <c r="H291" s="36">
        <v>125.38333333333333</v>
      </c>
      <c r="I291" s="36">
        <v>127.56666666666666</v>
      </c>
      <c r="J291" s="36">
        <v>129.13333333333333</v>
      </c>
      <c r="K291" s="31">
        <v>126</v>
      </c>
      <c r="L291" s="31">
        <v>122.25</v>
      </c>
      <c r="M291" s="31">
        <v>65.263300000000001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4660.25</v>
      </c>
      <c r="D292" s="36">
        <v>4641.666666666667</v>
      </c>
      <c r="E292" s="36">
        <v>4608.5333333333338</v>
      </c>
      <c r="F292" s="36">
        <v>4556.8166666666666</v>
      </c>
      <c r="G292" s="36">
        <v>4523.6833333333334</v>
      </c>
      <c r="H292" s="36">
        <v>4693.3833333333341</v>
      </c>
      <c r="I292" s="36">
        <v>4726.5166666666673</v>
      </c>
      <c r="J292" s="36">
        <v>4778.2333333333345</v>
      </c>
      <c r="K292" s="31">
        <v>4674.8</v>
      </c>
      <c r="L292" s="31">
        <v>4589.95</v>
      </c>
      <c r="M292" s="31">
        <v>1.91568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14985.3</v>
      </c>
      <c r="D293" s="36">
        <v>14886.766666666668</v>
      </c>
      <c r="E293" s="36">
        <v>14748.533333333336</v>
      </c>
      <c r="F293" s="36">
        <v>14511.766666666668</v>
      </c>
      <c r="G293" s="36">
        <v>14373.533333333336</v>
      </c>
      <c r="H293" s="36">
        <v>15123.533333333336</v>
      </c>
      <c r="I293" s="36">
        <v>15261.76666666667</v>
      </c>
      <c r="J293" s="36">
        <v>15498.533333333336</v>
      </c>
      <c r="K293" s="31">
        <v>15025</v>
      </c>
      <c r="L293" s="31">
        <v>14650</v>
      </c>
      <c r="M293" s="31">
        <v>3.7440000000000001E-2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2899.35</v>
      </c>
      <c r="D294" s="36">
        <v>2883.5</v>
      </c>
      <c r="E294" s="36">
        <v>2861.9</v>
      </c>
      <c r="F294" s="36">
        <v>2824.4500000000003</v>
      </c>
      <c r="G294" s="36">
        <v>2802.8500000000004</v>
      </c>
      <c r="H294" s="36">
        <v>2920.95</v>
      </c>
      <c r="I294" s="36">
        <v>2942.55</v>
      </c>
      <c r="J294" s="36">
        <v>2979.9999999999995</v>
      </c>
      <c r="K294" s="31">
        <v>2905.1</v>
      </c>
      <c r="L294" s="31">
        <v>2846.05</v>
      </c>
      <c r="M294" s="31">
        <v>24.447109999999999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413.85</v>
      </c>
      <c r="D295" s="36">
        <v>415.08333333333331</v>
      </c>
      <c r="E295" s="36">
        <v>411.11666666666662</v>
      </c>
      <c r="F295" s="36">
        <v>408.38333333333333</v>
      </c>
      <c r="G295" s="36">
        <v>404.41666666666663</v>
      </c>
      <c r="H295" s="36">
        <v>417.81666666666661</v>
      </c>
      <c r="I295" s="36">
        <v>421.7833333333333</v>
      </c>
      <c r="J295" s="36">
        <v>424.51666666666659</v>
      </c>
      <c r="K295" s="31">
        <v>419.05</v>
      </c>
      <c r="L295" s="31">
        <v>412.35</v>
      </c>
      <c r="M295" s="31">
        <v>4.4047099999999997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390.7</v>
      </c>
      <c r="D296" s="36">
        <v>392.7166666666667</v>
      </c>
      <c r="E296" s="36">
        <v>387.68333333333339</v>
      </c>
      <c r="F296" s="36">
        <v>384.66666666666669</v>
      </c>
      <c r="G296" s="36">
        <v>379.63333333333338</v>
      </c>
      <c r="H296" s="36">
        <v>395.73333333333341</v>
      </c>
      <c r="I296" s="36">
        <v>400.76666666666671</v>
      </c>
      <c r="J296" s="36">
        <v>403.78333333333342</v>
      </c>
      <c r="K296" s="31">
        <v>397.75</v>
      </c>
      <c r="L296" s="31">
        <v>389.7</v>
      </c>
      <c r="M296" s="31">
        <v>8.9034999999999993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286.25</v>
      </c>
      <c r="D297" s="36">
        <v>286.26666666666671</v>
      </c>
      <c r="E297" s="36">
        <v>282.58333333333343</v>
      </c>
      <c r="F297" s="36">
        <v>278.91666666666674</v>
      </c>
      <c r="G297" s="36">
        <v>275.23333333333346</v>
      </c>
      <c r="H297" s="36">
        <v>289.93333333333339</v>
      </c>
      <c r="I297" s="36">
        <v>293.61666666666667</v>
      </c>
      <c r="J297" s="36">
        <v>297.28333333333336</v>
      </c>
      <c r="K297" s="31">
        <v>289.95</v>
      </c>
      <c r="L297" s="31">
        <v>282.60000000000002</v>
      </c>
      <c r="M297" s="31">
        <v>4.4386999999999999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113</v>
      </c>
      <c r="D298" s="36">
        <v>113.55</v>
      </c>
      <c r="E298" s="36">
        <v>111.05</v>
      </c>
      <c r="F298" s="36">
        <v>109.1</v>
      </c>
      <c r="G298" s="36">
        <v>106.6</v>
      </c>
      <c r="H298" s="36">
        <v>115.5</v>
      </c>
      <c r="I298" s="36">
        <v>118</v>
      </c>
      <c r="J298" s="36">
        <v>119.95</v>
      </c>
      <c r="K298" s="31">
        <v>116.05</v>
      </c>
      <c r="L298" s="31">
        <v>111.6</v>
      </c>
      <c r="M298" s="31">
        <v>61.024700000000003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455.6</v>
      </c>
      <c r="D299" s="36">
        <v>457.38333333333338</v>
      </c>
      <c r="E299" s="36">
        <v>451.56666666666678</v>
      </c>
      <c r="F299" s="36">
        <v>447.53333333333342</v>
      </c>
      <c r="G299" s="36">
        <v>441.71666666666681</v>
      </c>
      <c r="H299" s="36">
        <v>461.41666666666674</v>
      </c>
      <c r="I299" s="36">
        <v>467.23333333333335</v>
      </c>
      <c r="J299" s="36">
        <v>471.26666666666671</v>
      </c>
      <c r="K299" s="31">
        <v>463.2</v>
      </c>
      <c r="L299" s="31">
        <v>453.35</v>
      </c>
      <c r="M299" s="31">
        <v>15.782069999999999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654.54999999999995</v>
      </c>
      <c r="D300" s="36">
        <v>656.0333333333333</v>
      </c>
      <c r="E300" s="36">
        <v>652.51666666666665</v>
      </c>
      <c r="F300" s="36">
        <v>650.48333333333335</v>
      </c>
      <c r="G300" s="36">
        <v>646.9666666666667</v>
      </c>
      <c r="H300" s="36">
        <v>658.06666666666661</v>
      </c>
      <c r="I300" s="36">
        <v>661.58333333333326</v>
      </c>
      <c r="J300" s="36">
        <v>663.61666666666656</v>
      </c>
      <c r="K300" s="31">
        <v>659.55</v>
      </c>
      <c r="L300" s="31">
        <v>654</v>
      </c>
      <c r="M300" s="31">
        <v>6.5280199999999997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5962.4</v>
      </c>
      <c r="D301" s="36">
        <v>5976.8166666666666</v>
      </c>
      <c r="E301" s="36">
        <v>5904.6333333333332</v>
      </c>
      <c r="F301" s="36">
        <v>5846.8666666666668</v>
      </c>
      <c r="G301" s="36">
        <v>5774.6833333333334</v>
      </c>
      <c r="H301" s="36">
        <v>6034.583333333333</v>
      </c>
      <c r="I301" s="36">
        <v>6106.7666666666655</v>
      </c>
      <c r="J301" s="36">
        <v>6164.5333333333328</v>
      </c>
      <c r="K301" s="31">
        <v>6049</v>
      </c>
      <c r="L301" s="31">
        <v>5919.05</v>
      </c>
      <c r="M301" s="31">
        <v>0.35135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5394.15</v>
      </c>
      <c r="D302" s="36">
        <v>5405.7166666666662</v>
      </c>
      <c r="E302" s="36">
        <v>5343.4333333333325</v>
      </c>
      <c r="F302" s="36">
        <v>5292.7166666666662</v>
      </c>
      <c r="G302" s="36">
        <v>5230.4333333333325</v>
      </c>
      <c r="H302" s="36">
        <v>5456.4333333333325</v>
      </c>
      <c r="I302" s="36">
        <v>5518.7166666666672</v>
      </c>
      <c r="J302" s="36">
        <v>5569.4333333333325</v>
      </c>
      <c r="K302" s="31">
        <v>5468</v>
      </c>
      <c r="L302" s="31">
        <v>5355</v>
      </c>
      <c r="M302" s="31">
        <v>3.1341800000000002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1127.3</v>
      </c>
      <c r="D303" s="36">
        <v>1133.3166666666666</v>
      </c>
      <c r="E303" s="36">
        <v>1116.7833333333333</v>
      </c>
      <c r="F303" s="36">
        <v>1106.2666666666667</v>
      </c>
      <c r="G303" s="36">
        <v>1089.7333333333333</v>
      </c>
      <c r="H303" s="36">
        <v>1143.8333333333333</v>
      </c>
      <c r="I303" s="36">
        <v>1160.3666666666666</v>
      </c>
      <c r="J303" s="36">
        <v>1170.8833333333332</v>
      </c>
      <c r="K303" s="31">
        <v>1149.8499999999999</v>
      </c>
      <c r="L303" s="31">
        <v>1122.8</v>
      </c>
      <c r="M303" s="31">
        <v>6.3555599999999997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1519.35</v>
      </c>
      <c r="D304" s="36">
        <v>1512.7833333333335</v>
      </c>
      <c r="E304" s="36">
        <v>1498.5666666666671</v>
      </c>
      <c r="F304" s="36">
        <v>1477.7833333333335</v>
      </c>
      <c r="G304" s="36">
        <v>1463.5666666666671</v>
      </c>
      <c r="H304" s="36">
        <v>1533.5666666666671</v>
      </c>
      <c r="I304" s="36">
        <v>1547.7833333333338</v>
      </c>
      <c r="J304" s="36">
        <v>1568.5666666666671</v>
      </c>
      <c r="K304" s="31">
        <v>1527</v>
      </c>
      <c r="L304" s="31">
        <v>1492</v>
      </c>
      <c r="M304" s="31">
        <v>0.43847000000000003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763.05</v>
      </c>
      <c r="D305" s="36">
        <v>769.06666666666661</v>
      </c>
      <c r="E305" s="36">
        <v>746.33333333333326</v>
      </c>
      <c r="F305" s="36">
        <v>729.61666666666667</v>
      </c>
      <c r="G305" s="36">
        <v>706.88333333333333</v>
      </c>
      <c r="H305" s="36">
        <v>785.78333333333319</v>
      </c>
      <c r="I305" s="36">
        <v>808.51666666666654</v>
      </c>
      <c r="J305" s="36">
        <v>825.23333333333312</v>
      </c>
      <c r="K305" s="31">
        <v>791.8</v>
      </c>
      <c r="L305" s="31">
        <v>752.35</v>
      </c>
      <c r="M305" s="31">
        <v>5.3067799999999998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1018.55</v>
      </c>
      <c r="D306" s="36">
        <v>1024.45</v>
      </c>
      <c r="E306" s="36">
        <v>1008.1000000000001</v>
      </c>
      <c r="F306" s="36">
        <v>997.65000000000009</v>
      </c>
      <c r="G306" s="36">
        <v>981.30000000000018</v>
      </c>
      <c r="H306" s="36">
        <v>1034.9000000000001</v>
      </c>
      <c r="I306" s="36">
        <v>1051.25</v>
      </c>
      <c r="J306" s="36">
        <v>1061.7</v>
      </c>
      <c r="K306" s="31">
        <v>1040.8</v>
      </c>
      <c r="L306" s="31">
        <v>1014</v>
      </c>
      <c r="M306" s="31">
        <v>3.1495500000000001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301</v>
      </c>
      <c r="D307" s="36">
        <v>304.41666666666669</v>
      </c>
      <c r="E307" s="36">
        <v>296.23333333333335</v>
      </c>
      <c r="F307" s="36">
        <v>291.46666666666664</v>
      </c>
      <c r="G307" s="36">
        <v>283.2833333333333</v>
      </c>
      <c r="H307" s="36">
        <v>309.18333333333339</v>
      </c>
      <c r="I307" s="36">
        <v>317.36666666666667</v>
      </c>
      <c r="J307" s="36">
        <v>322.13333333333344</v>
      </c>
      <c r="K307" s="31">
        <v>312.60000000000002</v>
      </c>
      <c r="L307" s="31">
        <v>299.64999999999998</v>
      </c>
      <c r="M307" s="31">
        <v>74.988429999999994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1583.25</v>
      </c>
      <c r="D308" s="36">
        <v>1604.8499999999997</v>
      </c>
      <c r="E308" s="36">
        <v>1553.4999999999993</v>
      </c>
      <c r="F308" s="36">
        <v>1523.7499999999995</v>
      </c>
      <c r="G308" s="36">
        <v>1472.3999999999992</v>
      </c>
      <c r="H308" s="36">
        <v>1634.5999999999995</v>
      </c>
      <c r="I308" s="36">
        <v>1685.9499999999998</v>
      </c>
      <c r="J308" s="36">
        <v>1715.6999999999996</v>
      </c>
      <c r="K308" s="31">
        <v>1656.2</v>
      </c>
      <c r="L308" s="31">
        <v>1575.1</v>
      </c>
      <c r="M308" s="31">
        <v>28.982659999999999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396.2</v>
      </c>
      <c r="D309" s="36">
        <v>398.81666666666666</v>
      </c>
      <c r="E309" s="36">
        <v>391.43333333333334</v>
      </c>
      <c r="F309" s="36">
        <v>386.66666666666669</v>
      </c>
      <c r="G309" s="36">
        <v>379.28333333333336</v>
      </c>
      <c r="H309" s="36">
        <v>403.58333333333331</v>
      </c>
      <c r="I309" s="36">
        <v>410.96666666666664</v>
      </c>
      <c r="J309" s="36">
        <v>415.73333333333329</v>
      </c>
      <c r="K309" s="31">
        <v>406.2</v>
      </c>
      <c r="L309" s="31">
        <v>394.05</v>
      </c>
      <c r="M309" s="31">
        <v>1.16561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565</v>
      </c>
      <c r="D310" s="36">
        <v>563.66666666666663</v>
      </c>
      <c r="E310" s="36">
        <v>557.33333333333326</v>
      </c>
      <c r="F310" s="36">
        <v>549.66666666666663</v>
      </c>
      <c r="G310" s="36">
        <v>543.33333333333326</v>
      </c>
      <c r="H310" s="36">
        <v>571.33333333333326</v>
      </c>
      <c r="I310" s="36">
        <v>577.66666666666652</v>
      </c>
      <c r="J310" s="36">
        <v>585.33333333333326</v>
      </c>
      <c r="K310" s="31">
        <v>570</v>
      </c>
      <c r="L310" s="31">
        <v>556</v>
      </c>
      <c r="M310" s="31">
        <v>1.94729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394.1</v>
      </c>
      <c r="D311" s="36">
        <v>398.39999999999992</v>
      </c>
      <c r="E311" s="36">
        <v>389.09999999999985</v>
      </c>
      <c r="F311" s="36">
        <v>384.09999999999991</v>
      </c>
      <c r="G311" s="36">
        <v>374.79999999999984</v>
      </c>
      <c r="H311" s="36">
        <v>403.39999999999986</v>
      </c>
      <c r="I311" s="36">
        <v>412.69999999999993</v>
      </c>
      <c r="J311" s="36">
        <v>417.69999999999987</v>
      </c>
      <c r="K311" s="31">
        <v>407.7</v>
      </c>
      <c r="L311" s="31">
        <v>393.4</v>
      </c>
      <c r="M311" s="31">
        <v>1.89381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137.5</v>
      </c>
      <c r="D312" s="36">
        <v>138.48333333333332</v>
      </c>
      <c r="E312" s="36">
        <v>135.56666666666663</v>
      </c>
      <c r="F312" s="36">
        <v>133.63333333333333</v>
      </c>
      <c r="G312" s="36">
        <v>130.71666666666664</v>
      </c>
      <c r="H312" s="36">
        <v>140.41666666666663</v>
      </c>
      <c r="I312" s="36">
        <v>143.33333333333331</v>
      </c>
      <c r="J312" s="36">
        <v>145.26666666666662</v>
      </c>
      <c r="K312" s="31">
        <v>141.4</v>
      </c>
      <c r="L312" s="31">
        <v>136.55000000000001</v>
      </c>
      <c r="M312" s="31">
        <v>55.561019999999999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93.45</v>
      </c>
      <c r="D313" s="36">
        <v>94.533333333333346</v>
      </c>
      <c r="E313" s="36">
        <v>92.066666666666691</v>
      </c>
      <c r="F313" s="36">
        <v>90.683333333333351</v>
      </c>
      <c r="G313" s="36">
        <v>88.216666666666697</v>
      </c>
      <c r="H313" s="36">
        <v>95.916666666666686</v>
      </c>
      <c r="I313" s="36">
        <v>98.383333333333354</v>
      </c>
      <c r="J313" s="36">
        <v>99.76666666666668</v>
      </c>
      <c r="K313" s="31">
        <v>97</v>
      </c>
      <c r="L313" s="31">
        <v>93.15</v>
      </c>
      <c r="M313" s="31">
        <v>35.808579999999999</v>
      </c>
      <c r="N313" s="1"/>
      <c r="O313" s="1"/>
    </row>
    <row r="314" spans="1:15" ht="12.75" customHeight="1">
      <c r="A314" s="33">
        <v>304</v>
      </c>
      <c r="B314" s="53" t="s">
        <v>866</v>
      </c>
      <c r="C314" s="31">
        <v>1739.8</v>
      </c>
      <c r="D314" s="36">
        <v>1729.8666666666668</v>
      </c>
      <c r="E314" s="36">
        <v>1710.9333333333336</v>
      </c>
      <c r="F314" s="36">
        <v>1682.0666666666668</v>
      </c>
      <c r="G314" s="36">
        <v>1663.1333333333337</v>
      </c>
      <c r="H314" s="36">
        <v>1758.7333333333336</v>
      </c>
      <c r="I314" s="36">
        <v>1777.666666666667</v>
      </c>
      <c r="J314" s="36">
        <v>1806.5333333333335</v>
      </c>
      <c r="K314" s="31">
        <v>1748.8</v>
      </c>
      <c r="L314" s="31">
        <v>1701</v>
      </c>
      <c r="M314" s="31">
        <v>4.7162199999999999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574.65</v>
      </c>
      <c r="D315" s="36">
        <v>573</v>
      </c>
      <c r="E315" s="36">
        <v>570.29999999999995</v>
      </c>
      <c r="F315" s="36">
        <v>565.94999999999993</v>
      </c>
      <c r="G315" s="36">
        <v>563.24999999999989</v>
      </c>
      <c r="H315" s="36">
        <v>577.35</v>
      </c>
      <c r="I315" s="36">
        <v>580.05000000000007</v>
      </c>
      <c r="J315" s="36">
        <v>584.40000000000009</v>
      </c>
      <c r="K315" s="31">
        <v>575.70000000000005</v>
      </c>
      <c r="L315" s="31">
        <v>568.65</v>
      </c>
      <c r="M315" s="31">
        <v>7.2909800000000002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10284.299999999999</v>
      </c>
      <c r="D316" s="36">
        <v>10278.6</v>
      </c>
      <c r="E316" s="36">
        <v>10212.200000000001</v>
      </c>
      <c r="F316" s="36">
        <v>10140.1</v>
      </c>
      <c r="G316" s="36">
        <v>10073.700000000001</v>
      </c>
      <c r="H316" s="36">
        <v>10350.700000000001</v>
      </c>
      <c r="I316" s="36">
        <v>10417.099999999999</v>
      </c>
      <c r="J316" s="36">
        <v>10489.2</v>
      </c>
      <c r="K316" s="31">
        <v>10345</v>
      </c>
      <c r="L316" s="31">
        <v>10206.5</v>
      </c>
      <c r="M316" s="31">
        <v>5.7725200000000001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2381.1999999999998</v>
      </c>
      <c r="D317" s="36">
        <v>2369.3666666666668</v>
      </c>
      <c r="E317" s="36">
        <v>2338.7333333333336</v>
      </c>
      <c r="F317" s="36">
        <v>2296.2666666666669</v>
      </c>
      <c r="G317" s="36">
        <v>2265.6333333333337</v>
      </c>
      <c r="H317" s="36">
        <v>2411.8333333333335</v>
      </c>
      <c r="I317" s="36">
        <v>2442.4666666666667</v>
      </c>
      <c r="J317" s="36">
        <v>2484.9333333333334</v>
      </c>
      <c r="K317" s="31">
        <v>2400</v>
      </c>
      <c r="L317" s="31">
        <v>2326.9</v>
      </c>
      <c r="M317" s="31">
        <v>0.84172999999999998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927.1</v>
      </c>
      <c r="D318" s="36">
        <v>929.58333333333337</v>
      </c>
      <c r="E318" s="36">
        <v>920.01666666666677</v>
      </c>
      <c r="F318" s="36">
        <v>912.93333333333339</v>
      </c>
      <c r="G318" s="36">
        <v>903.36666666666679</v>
      </c>
      <c r="H318" s="36">
        <v>936.66666666666674</v>
      </c>
      <c r="I318" s="36">
        <v>946.23333333333335</v>
      </c>
      <c r="J318" s="36">
        <v>953.31666666666672</v>
      </c>
      <c r="K318" s="31">
        <v>939.15</v>
      </c>
      <c r="L318" s="31">
        <v>922.5</v>
      </c>
      <c r="M318" s="31">
        <v>3.5929099999999998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556.25</v>
      </c>
      <c r="D319" s="36">
        <v>556.44999999999993</v>
      </c>
      <c r="E319" s="36">
        <v>547.34999999999991</v>
      </c>
      <c r="F319" s="36">
        <v>538.44999999999993</v>
      </c>
      <c r="G319" s="36">
        <v>529.34999999999991</v>
      </c>
      <c r="H319" s="36">
        <v>565.34999999999991</v>
      </c>
      <c r="I319" s="36">
        <v>574.45000000000005</v>
      </c>
      <c r="J319" s="36">
        <v>583.34999999999991</v>
      </c>
      <c r="K319" s="31">
        <v>565.54999999999995</v>
      </c>
      <c r="L319" s="31">
        <v>547.54999999999995</v>
      </c>
      <c r="M319" s="31">
        <v>15.52347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2207.8000000000002</v>
      </c>
      <c r="D320" s="36">
        <v>2220.7999999999997</v>
      </c>
      <c r="E320" s="36">
        <v>2169.4999999999995</v>
      </c>
      <c r="F320" s="36">
        <v>2131.1999999999998</v>
      </c>
      <c r="G320" s="36">
        <v>2079.8999999999996</v>
      </c>
      <c r="H320" s="36">
        <v>2259.0999999999995</v>
      </c>
      <c r="I320" s="36">
        <v>2310.3999999999996</v>
      </c>
      <c r="J320" s="36">
        <v>2348.6999999999994</v>
      </c>
      <c r="K320" s="31">
        <v>2272.1</v>
      </c>
      <c r="L320" s="31">
        <v>2182.5</v>
      </c>
      <c r="M320" s="31">
        <v>19.584959999999999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788.15</v>
      </c>
      <c r="D321" s="36">
        <v>792.81666666666661</v>
      </c>
      <c r="E321" s="36">
        <v>780.03333333333319</v>
      </c>
      <c r="F321" s="36">
        <v>771.91666666666663</v>
      </c>
      <c r="G321" s="36">
        <v>759.13333333333321</v>
      </c>
      <c r="H321" s="36">
        <v>800.93333333333317</v>
      </c>
      <c r="I321" s="36">
        <v>813.71666666666647</v>
      </c>
      <c r="J321" s="36">
        <v>821.83333333333314</v>
      </c>
      <c r="K321" s="31">
        <v>805.6</v>
      </c>
      <c r="L321" s="31">
        <v>784.7</v>
      </c>
      <c r="M321" s="31">
        <v>0.89529000000000003</v>
      </c>
      <c r="N321" s="1"/>
      <c r="O321" s="1"/>
    </row>
    <row r="322" spans="1:15" ht="12.75" customHeight="1">
      <c r="A322" s="33">
        <v>312</v>
      </c>
      <c r="B322" s="53" t="s">
        <v>1020</v>
      </c>
      <c r="C322" s="31">
        <v>983.75</v>
      </c>
      <c r="D322" s="36">
        <v>989.58333333333337</v>
      </c>
      <c r="E322" s="36">
        <v>970.16666666666674</v>
      </c>
      <c r="F322" s="36">
        <v>956.58333333333337</v>
      </c>
      <c r="G322" s="36">
        <v>937.16666666666674</v>
      </c>
      <c r="H322" s="36">
        <v>1003.1666666666667</v>
      </c>
      <c r="I322" s="36">
        <v>1022.5833333333335</v>
      </c>
      <c r="J322" s="36">
        <v>1036.1666666666667</v>
      </c>
      <c r="K322" s="31">
        <v>1009</v>
      </c>
      <c r="L322" s="31">
        <v>976</v>
      </c>
      <c r="M322" s="31">
        <v>0.28550999999999999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1086.4000000000001</v>
      </c>
      <c r="D323" s="36">
        <v>1087.1833333333334</v>
      </c>
      <c r="E323" s="36">
        <v>1071.4666666666667</v>
      </c>
      <c r="F323" s="36">
        <v>1056.5333333333333</v>
      </c>
      <c r="G323" s="36">
        <v>1040.8166666666666</v>
      </c>
      <c r="H323" s="36">
        <v>1102.1166666666668</v>
      </c>
      <c r="I323" s="36">
        <v>1117.8333333333335</v>
      </c>
      <c r="J323" s="36">
        <v>1132.7666666666669</v>
      </c>
      <c r="K323" s="31">
        <v>1102.9000000000001</v>
      </c>
      <c r="L323" s="31">
        <v>1072.25</v>
      </c>
      <c r="M323" s="31">
        <v>0.90659999999999996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1420.9</v>
      </c>
      <c r="D324" s="36">
        <v>1439.05</v>
      </c>
      <c r="E324" s="36">
        <v>1395.85</v>
      </c>
      <c r="F324" s="36">
        <v>1370.8</v>
      </c>
      <c r="G324" s="36">
        <v>1327.6</v>
      </c>
      <c r="H324" s="36">
        <v>1464.1</v>
      </c>
      <c r="I324" s="36">
        <v>1507.3000000000002</v>
      </c>
      <c r="J324" s="36">
        <v>1532.35</v>
      </c>
      <c r="K324" s="31">
        <v>1482.25</v>
      </c>
      <c r="L324" s="31">
        <v>1414</v>
      </c>
      <c r="M324" s="31">
        <v>5.1501299999999999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57.9</v>
      </c>
      <c r="D325" s="36">
        <v>58.5</v>
      </c>
      <c r="E325" s="36">
        <v>56.8</v>
      </c>
      <c r="F325" s="36">
        <v>55.699999999999996</v>
      </c>
      <c r="G325" s="36">
        <v>53.999999999999993</v>
      </c>
      <c r="H325" s="36">
        <v>59.6</v>
      </c>
      <c r="I325" s="36">
        <v>61.300000000000004</v>
      </c>
      <c r="J325" s="36">
        <v>62.400000000000006</v>
      </c>
      <c r="K325" s="31">
        <v>60.2</v>
      </c>
      <c r="L325" s="31">
        <v>57.4</v>
      </c>
      <c r="M325" s="31">
        <v>36.934480000000001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63.9</v>
      </c>
      <c r="D326" s="36">
        <v>64.166666666666671</v>
      </c>
      <c r="E326" s="36">
        <v>63.483333333333348</v>
      </c>
      <c r="F326" s="36">
        <v>63.066666666666677</v>
      </c>
      <c r="G326" s="36">
        <v>62.383333333333354</v>
      </c>
      <c r="H326" s="36">
        <v>64.583333333333343</v>
      </c>
      <c r="I326" s="36">
        <v>65.266666666666652</v>
      </c>
      <c r="J326" s="36">
        <v>65.683333333333337</v>
      </c>
      <c r="K326" s="31">
        <v>64.849999999999994</v>
      </c>
      <c r="L326" s="31">
        <v>63.75</v>
      </c>
      <c r="M326" s="31">
        <v>30.00224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852.65</v>
      </c>
      <c r="D327" s="36">
        <v>857.91666666666663</v>
      </c>
      <c r="E327" s="36">
        <v>845.73333333333323</v>
      </c>
      <c r="F327" s="36">
        <v>838.81666666666661</v>
      </c>
      <c r="G327" s="36">
        <v>826.63333333333321</v>
      </c>
      <c r="H327" s="36">
        <v>864.83333333333326</v>
      </c>
      <c r="I327" s="36">
        <v>877.01666666666665</v>
      </c>
      <c r="J327" s="36">
        <v>883.93333333333328</v>
      </c>
      <c r="K327" s="31">
        <v>870.1</v>
      </c>
      <c r="L327" s="31">
        <v>851</v>
      </c>
      <c r="M327" s="31">
        <v>0.77968000000000004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2488.1</v>
      </c>
      <c r="D328" s="36">
        <v>2479.8333333333335</v>
      </c>
      <c r="E328" s="36">
        <v>2464.666666666667</v>
      </c>
      <c r="F328" s="36">
        <v>2441.2333333333336</v>
      </c>
      <c r="G328" s="36">
        <v>2426.0666666666671</v>
      </c>
      <c r="H328" s="36">
        <v>2503.2666666666669</v>
      </c>
      <c r="I328" s="36">
        <v>2518.4333333333338</v>
      </c>
      <c r="J328" s="36">
        <v>2541.8666666666668</v>
      </c>
      <c r="K328" s="31">
        <v>2495</v>
      </c>
      <c r="L328" s="31">
        <v>2456.4</v>
      </c>
      <c r="M328" s="31">
        <v>1.87645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108841.65</v>
      </c>
      <c r="D329" s="36">
        <v>109038.88333333335</v>
      </c>
      <c r="E329" s="36">
        <v>108302.76666666669</v>
      </c>
      <c r="F329" s="36">
        <v>107763.88333333335</v>
      </c>
      <c r="G329" s="36">
        <v>107027.76666666669</v>
      </c>
      <c r="H329" s="36">
        <v>109577.76666666669</v>
      </c>
      <c r="I329" s="36">
        <v>110313.88333333336</v>
      </c>
      <c r="J329" s="36">
        <v>110852.76666666669</v>
      </c>
      <c r="K329" s="31">
        <v>109775</v>
      </c>
      <c r="L329" s="31">
        <v>108500</v>
      </c>
      <c r="M329" s="31">
        <v>3.6360000000000003E-2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2526.6</v>
      </c>
      <c r="D330" s="36">
        <v>2532.3166666666666</v>
      </c>
      <c r="E330" s="36">
        <v>2501.333333333333</v>
      </c>
      <c r="F330" s="36">
        <v>2476.0666666666666</v>
      </c>
      <c r="G330" s="36">
        <v>2445.083333333333</v>
      </c>
      <c r="H330" s="36">
        <v>2557.583333333333</v>
      </c>
      <c r="I330" s="36">
        <v>2588.5666666666666</v>
      </c>
      <c r="J330" s="36">
        <v>2613.833333333333</v>
      </c>
      <c r="K330" s="31">
        <v>2563.3000000000002</v>
      </c>
      <c r="L330" s="31">
        <v>2507.0500000000002</v>
      </c>
      <c r="M330" s="31">
        <v>2.4584800000000002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1749.45</v>
      </c>
      <c r="D331" s="36">
        <v>1769.4666666666665</v>
      </c>
      <c r="E331" s="36">
        <v>1719.9833333333329</v>
      </c>
      <c r="F331" s="36">
        <v>1690.5166666666664</v>
      </c>
      <c r="G331" s="36">
        <v>1641.0333333333328</v>
      </c>
      <c r="H331" s="36">
        <v>1798.9333333333329</v>
      </c>
      <c r="I331" s="36">
        <v>1848.4166666666665</v>
      </c>
      <c r="J331" s="36">
        <v>1877.883333333333</v>
      </c>
      <c r="K331" s="31">
        <v>1818.95</v>
      </c>
      <c r="L331" s="31">
        <v>1740</v>
      </c>
      <c r="M331" s="31">
        <v>15.03313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1278.5</v>
      </c>
      <c r="D332" s="36">
        <v>1285.3499999999999</v>
      </c>
      <c r="E332" s="36">
        <v>1267.9999999999998</v>
      </c>
      <c r="F332" s="36">
        <v>1257.4999999999998</v>
      </c>
      <c r="G332" s="36">
        <v>1240.1499999999996</v>
      </c>
      <c r="H332" s="36">
        <v>1295.8499999999999</v>
      </c>
      <c r="I332" s="36">
        <v>1313.2000000000003</v>
      </c>
      <c r="J332" s="36">
        <v>1323.7</v>
      </c>
      <c r="K332" s="31">
        <v>1302.7</v>
      </c>
      <c r="L332" s="31">
        <v>1274.8499999999999</v>
      </c>
      <c r="M332" s="31">
        <v>1.5438400000000001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1070.45</v>
      </c>
      <c r="D333" s="36">
        <v>1074.3499999999999</v>
      </c>
      <c r="E333" s="36">
        <v>1050.6999999999998</v>
      </c>
      <c r="F333" s="36">
        <v>1030.9499999999998</v>
      </c>
      <c r="G333" s="36">
        <v>1007.2999999999997</v>
      </c>
      <c r="H333" s="36">
        <v>1094.0999999999999</v>
      </c>
      <c r="I333" s="36">
        <v>1117.75</v>
      </c>
      <c r="J333" s="36">
        <v>1137.5</v>
      </c>
      <c r="K333" s="31">
        <v>1098</v>
      </c>
      <c r="L333" s="31">
        <v>1054.5999999999999</v>
      </c>
      <c r="M333" s="31">
        <v>3.3901400000000002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859.95</v>
      </c>
      <c r="D334" s="36">
        <v>863.79999999999984</v>
      </c>
      <c r="E334" s="36">
        <v>850.1999999999997</v>
      </c>
      <c r="F334" s="36">
        <v>840.44999999999982</v>
      </c>
      <c r="G334" s="36">
        <v>826.84999999999968</v>
      </c>
      <c r="H334" s="36">
        <v>873.54999999999973</v>
      </c>
      <c r="I334" s="36">
        <v>887.14999999999986</v>
      </c>
      <c r="J334" s="36">
        <v>896.89999999999975</v>
      </c>
      <c r="K334" s="31">
        <v>877.4</v>
      </c>
      <c r="L334" s="31">
        <v>854.05</v>
      </c>
      <c r="M334" s="31">
        <v>3.18269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94.05</v>
      </c>
      <c r="D335" s="36">
        <v>94.716666666666654</v>
      </c>
      <c r="E335" s="36">
        <v>92.933333333333309</v>
      </c>
      <c r="F335" s="36">
        <v>91.816666666666649</v>
      </c>
      <c r="G335" s="36">
        <v>90.033333333333303</v>
      </c>
      <c r="H335" s="36">
        <v>95.833333333333314</v>
      </c>
      <c r="I335" s="36">
        <v>97.616666666666646</v>
      </c>
      <c r="J335" s="36">
        <v>98.73333333333332</v>
      </c>
      <c r="K335" s="31">
        <v>96.5</v>
      </c>
      <c r="L335" s="31">
        <v>93.6</v>
      </c>
      <c r="M335" s="31">
        <v>68.431449999999998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4493.8</v>
      </c>
      <c r="D336" s="36">
        <v>4487.916666666667</v>
      </c>
      <c r="E336" s="36">
        <v>4465.8333333333339</v>
      </c>
      <c r="F336" s="36">
        <v>4437.8666666666668</v>
      </c>
      <c r="G336" s="36">
        <v>4415.7833333333338</v>
      </c>
      <c r="H336" s="36">
        <v>4515.8833333333341</v>
      </c>
      <c r="I336" s="36">
        <v>4537.9666666666681</v>
      </c>
      <c r="J336" s="36">
        <v>4565.9333333333343</v>
      </c>
      <c r="K336" s="31">
        <v>4510</v>
      </c>
      <c r="L336" s="31">
        <v>4459.95</v>
      </c>
      <c r="M336" s="31">
        <v>0.84699999999999998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861.65</v>
      </c>
      <c r="D337" s="36">
        <v>870.13333333333333</v>
      </c>
      <c r="E337" s="36">
        <v>842.66666666666663</v>
      </c>
      <c r="F337" s="36">
        <v>823.68333333333328</v>
      </c>
      <c r="G337" s="36">
        <v>796.21666666666658</v>
      </c>
      <c r="H337" s="36">
        <v>889.11666666666667</v>
      </c>
      <c r="I337" s="36">
        <v>916.58333333333337</v>
      </c>
      <c r="J337" s="36">
        <v>935.56666666666672</v>
      </c>
      <c r="K337" s="31">
        <v>897.6</v>
      </c>
      <c r="L337" s="31">
        <v>851.15</v>
      </c>
      <c r="M337" s="31">
        <v>7.9921100000000003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57.2</v>
      </c>
      <c r="D338" s="36">
        <v>58</v>
      </c>
      <c r="E338" s="36">
        <v>55.9</v>
      </c>
      <c r="F338" s="36">
        <v>54.6</v>
      </c>
      <c r="G338" s="36">
        <v>52.5</v>
      </c>
      <c r="H338" s="36">
        <v>59.3</v>
      </c>
      <c r="I338" s="36">
        <v>61.399999999999991</v>
      </c>
      <c r="J338" s="36">
        <v>62.699999999999996</v>
      </c>
      <c r="K338" s="31">
        <v>60.1</v>
      </c>
      <c r="L338" s="31">
        <v>56.7</v>
      </c>
      <c r="M338" s="31">
        <v>178.08538999999999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149.44999999999999</v>
      </c>
      <c r="D339" s="36">
        <v>150.73333333333332</v>
      </c>
      <c r="E339" s="36">
        <v>147.46666666666664</v>
      </c>
      <c r="F339" s="36">
        <v>145.48333333333332</v>
      </c>
      <c r="G339" s="36">
        <v>142.21666666666664</v>
      </c>
      <c r="H339" s="36">
        <v>152.71666666666664</v>
      </c>
      <c r="I339" s="36">
        <v>155.98333333333335</v>
      </c>
      <c r="J339" s="36">
        <v>157.96666666666664</v>
      </c>
      <c r="K339" s="31">
        <v>154</v>
      </c>
      <c r="L339" s="31">
        <v>148.75</v>
      </c>
      <c r="M339" s="31">
        <v>50.474350000000001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22533.5</v>
      </c>
      <c r="D340" s="36">
        <v>22517.816666666666</v>
      </c>
      <c r="E340" s="36">
        <v>22365.683333333331</v>
      </c>
      <c r="F340" s="36">
        <v>22197.866666666665</v>
      </c>
      <c r="G340" s="36">
        <v>22045.73333333333</v>
      </c>
      <c r="H340" s="36">
        <v>22685.633333333331</v>
      </c>
      <c r="I340" s="36">
        <v>22837.766666666663</v>
      </c>
      <c r="J340" s="36">
        <v>23005.583333333332</v>
      </c>
      <c r="K340" s="31">
        <v>22669.95</v>
      </c>
      <c r="L340" s="31">
        <v>22350</v>
      </c>
      <c r="M340" s="31">
        <v>0.46183000000000002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67.349999999999994</v>
      </c>
      <c r="D341" s="36">
        <v>67.333333333333329</v>
      </c>
      <c r="E341" s="36">
        <v>66.266666666666652</v>
      </c>
      <c r="F341" s="36">
        <v>65.183333333333323</v>
      </c>
      <c r="G341" s="36">
        <v>64.116666666666646</v>
      </c>
      <c r="H341" s="36">
        <v>68.416666666666657</v>
      </c>
      <c r="I341" s="36">
        <v>69.483333333333348</v>
      </c>
      <c r="J341" s="36">
        <v>70.566666666666663</v>
      </c>
      <c r="K341" s="31">
        <v>68.400000000000006</v>
      </c>
      <c r="L341" s="31">
        <v>66.25</v>
      </c>
      <c r="M341" s="31">
        <v>16.985510000000001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52.35</v>
      </c>
      <c r="D342" s="36">
        <v>53.166666666666664</v>
      </c>
      <c r="E342" s="36">
        <v>50.93333333333333</v>
      </c>
      <c r="F342" s="36">
        <v>49.516666666666666</v>
      </c>
      <c r="G342" s="36">
        <v>47.283333333333331</v>
      </c>
      <c r="H342" s="36">
        <v>54.583333333333329</v>
      </c>
      <c r="I342" s="36">
        <v>56.816666666666663</v>
      </c>
      <c r="J342" s="36">
        <v>58.233333333333327</v>
      </c>
      <c r="K342" s="31">
        <v>55.4</v>
      </c>
      <c r="L342" s="31">
        <v>51.75</v>
      </c>
      <c r="M342" s="31">
        <v>508.91570000000002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327.10000000000002</v>
      </c>
      <c r="D343" s="36">
        <v>327.76666666666665</v>
      </c>
      <c r="E343" s="36">
        <v>324.0333333333333</v>
      </c>
      <c r="F343" s="36">
        <v>320.96666666666664</v>
      </c>
      <c r="G343" s="36">
        <v>317.23333333333329</v>
      </c>
      <c r="H343" s="36">
        <v>330.83333333333331</v>
      </c>
      <c r="I343" s="36">
        <v>334.56666666666666</v>
      </c>
      <c r="J343" s="36">
        <v>337.63333333333333</v>
      </c>
      <c r="K343" s="31">
        <v>331.5</v>
      </c>
      <c r="L343" s="31">
        <v>324.7</v>
      </c>
      <c r="M343" s="31">
        <v>2.2911000000000001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129.30000000000001</v>
      </c>
      <c r="D344" s="36">
        <v>130.58333333333334</v>
      </c>
      <c r="E344" s="36">
        <v>127.51666666666668</v>
      </c>
      <c r="F344" s="36">
        <v>125.73333333333335</v>
      </c>
      <c r="G344" s="36">
        <v>122.66666666666669</v>
      </c>
      <c r="H344" s="36">
        <v>132.36666666666667</v>
      </c>
      <c r="I344" s="36">
        <v>135.43333333333334</v>
      </c>
      <c r="J344" s="36">
        <v>137.21666666666667</v>
      </c>
      <c r="K344" s="31">
        <v>133.65</v>
      </c>
      <c r="L344" s="31">
        <v>128.80000000000001</v>
      </c>
      <c r="M344" s="31">
        <v>8.9465800000000009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143.94999999999999</v>
      </c>
      <c r="D345" s="36">
        <v>144.81666666666666</v>
      </c>
      <c r="E345" s="36">
        <v>142.13333333333333</v>
      </c>
      <c r="F345" s="36">
        <v>140.31666666666666</v>
      </c>
      <c r="G345" s="36">
        <v>137.63333333333333</v>
      </c>
      <c r="H345" s="36">
        <v>146.63333333333333</v>
      </c>
      <c r="I345" s="36">
        <v>149.31666666666666</v>
      </c>
      <c r="J345" s="36">
        <v>151.13333333333333</v>
      </c>
      <c r="K345" s="31">
        <v>147.5</v>
      </c>
      <c r="L345" s="31">
        <v>143</v>
      </c>
      <c r="M345" s="31">
        <v>121.89559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51.9</v>
      </c>
      <c r="D346" s="36">
        <v>52.266666666666673</v>
      </c>
      <c r="E346" s="36">
        <v>51.433333333333344</v>
      </c>
      <c r="F346" s="36">
        <v>50.966666666666669</v>
      </c>
      <c r="G346" s="36">
        <v>50.13333333333334</v>
      </c>
      <c r="H346" s="36">
        <v>52.733333333333348</v>
      </c>
      <c r="I346" s="36">
        <v>53.566666666666677</v>
      </c>
      <c r="J346" s="36">
        <v>54.033333333333353</v>
      </c>
      <c r="K346" s="31">
        <v>53.1</v>
      </c>
      <c r="L346" s="31">
        <v>51.8</v>
      </c>
      <c r="M346" s="31">
        <v>49.196820000000002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237.4</v>
      </c>
      <c r="D347" s="36">
        <v>239.45000000000002</v>
      </c>
      <c r="E347" s="36">
        <v>234.00000000000003</v>
      </c>
      <c r="F347" s="36">
        <v>230.60000000000002</v>
      </c>
      <c r="G347" s="36">
        <v>225.15000000000003</v>
      </c>
      <c r="H347" s="36">
        <v>242.85000000000002</v>
      </c>
      <c r="I347" s="36">
        <v>248.3</v>
      </c>
      <c r="J347" s="36">
        <v>251.70000000000002</v>
      </c>
      <c r="K347" s="31">
        <v>244.9</v>
      </c>
      <c r="L347" s="31">
        <v>236.05</v>
      </c>
      <c r="M347" s="31">
        <v>7.0151700000000003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238.95</v>
      </c>
      <c r="D348" s="36">
        <v>239.65</v>
      </c>
      <c r="E348" s="36">
        <v>236.4</v>
      </c>
      <c r="F348" s="36">
        <v>233.85</v>
      </c>
      <c r="G348" s="36">
        <v>230.6</v>
      </c>
      <c r="H348" s="36">
        <v>242.20000000000002</v>
      </c>
      <c r="I348" s="36">
        <v>245.45000000000002</v>
      </c>
      <c r="J348" s="36">
        <v>248.00000000000003</v>
      </c>
      <c r="K348" s="31">
        <v>242.9</v>
      </c>
      <c r="L348" s="31">
        <v>237.1</v>
      </c>
      <c r="M348" s="31">
        <v>101.34737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369.05</v>
      </c>
      <c r="D349" s="36">
        <v>371.0333333333333</v>
      </c>
      <c r="E349" s="36">
        <v>360.26666666666659</v>
      </c>
      <c r="F349" s="36">
        <v>351.48333333333329</v>
      </c>
      <c r="G349" s="36">
        <v>340.71666666666658</v>
      </c>
      <c r="H349" s="36">
        <v>379.81666666666661</v>
      </c>
      <c r="I349" s="36">
        <v>390.58333333333326</v>
      </c>
      <c r="J349" s="36">
        <v>399.36666666666662</v>
      </c>
      <c r="K349" s="31">
        <v>381.8</v>
      </c>
      <c r="L349" s="31">
        <v>362.25</v>
      </c>
      <c r="M349" s="31">
        <v>10.34892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1134</v>
      </c>
      <c r="D350" s="36">
        <v>1138.0833333333333</v>
      </c>
      <c r="E350" s="36">
        <v>1123.9166666666665</v>
      </c>
      <c r="F350" s="36">
        <v>1113.8333333333333</v>
      </c>
      <c r="G350" s="36">
        <v>1099.6666666666665</v>
      </c>
      <c r="H350" s="36">
        <v>1148.1666666666665</v>
      </c>
      <c r="I350" s="36">
        <v>1162.333333333333</v>
      </c>
      <c r="J350" s="36">
        <v>1172.4166666666665</v>
      </c>
      <c r="K350" s="31">
        <v>1152.25</v>
      </c>
      <c r="L350" s="31">
        <v>1128</v>
      </c>
      <c r="M350" s="31">
        <v>2.9442300000000001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186.7</v>
      </c>
      <c r="D351" s="36">
        <v>187.06666666666669</v>
      </c>
      <c r="E351" s="36">
        <v>185.68333333333339</v>
      </c>
      <c r="F351" s="36">
        <v>184.66666666666671</v>
      </c>
      <c r="G351" s="36">
        <v>183.28333333333342</v>
      </c>
      <c r="H351" s="36">
        <v>188.08333333333337</v>
      </c>
      <c r="I351" s="36">
        <v>189.46666666666664</v>
      </c>
      <c r="J351" s="36">
        <v>190.48333333333335</v>
      </c>
      <c r="K351" s="31">
        <v>188.45</v>
      </c>
      <c r="L351" s="31">
        <v>186.05</v>
      </c>
      <c r="M351" s="31">
        <v>78.141080000000002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276.05</v>
      </c>
      <c r="D352" s="36">
        <v>277.53333333333336</v>
      </c>
      <c r="E352" s="36">
        <v>273.7166666666667</v>
      </c>
      <c r="F352" s="36">
        <v>271.38333333333333</v>
      </c>
      <c r="G352" s="36">
        <v>267.56666666666666</v>
      </c>
      <c r="H352" s="36">
        <v>279.86666666666673</v>
      </c>
      <c r="I352" s="36">
        <v>283.68333333333345</v>
      </c>
      <c r="J352" s="36">
        <v>286.01666666666677</v>
      </c>
      <c r="K352" s="31">
        <v>281.35000000000002</v>
      </c>
      <c r="L352" s="31">
        <v>275.2</v>
      </c>
      <c r="M352" s="31">
        <v>8.5337899999999998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1217.0999999999999</v>
      </c>
      <c r="D353" s="36">
        <v>1222.1000000000001</v>
      </c>
      <c r="E353" s="36">
        <v>1207.2000000000003</v>
      </c>
      <c r="F353" s="36">
        <v>1197.3000000000002</v>
      </c>
      <c r="G353" s="36">
        <v>1182.4000000000003</v>
      </c>
      <c r="H353" s="36">
        <v>1232.0000000000002</v>
      </c>
      <c r="I353" s="36">
        <v>1246.9000000000003</v>
      </c>
      <c r="J353" s="36">
        <v>1256.8000000000002</v>
      </c>
      <c r="K353" s="31">
        <v>1237</v>
      </c>
      <c r="L353" s="31">
        <v>1212.2</v>
      </c>
      <c r="M353" s="31">
        <v>2.5897199999999998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841.05</v>
      </c>
      <c r="D354" s="36">
        <v>845.0333333333333</v>
      </c>
      <c r="E354" s="36">
        <v>831.36666666666656</v>
      </c>
      <c r="F354" s="36">
        <v>821.68333333333328</v>
      </c>
      <c r="G354" s="36">
        <v>808.01666666666654</v>
      </c>
      <c r="H354" s="36">
        <v>854.71666666666658</v>
      </c>
      <c r="I354" s="36">
        <v>868.38333333333333</v>
      </c>
      <c r="J354" s="36">
        <v>878.06666666666661</v>
      </c>
      <c r="K354" s="31">
        <v>858.7</v>
      </c>
      <c r="L354" s="31">
        <v>835.35</v>
      </c>
      <c r="M354" s="31">
        <v>11.95092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4254.3999999999996</v>
      </c>
      <c r="D355" s="36">
        <v>4244.5999999999995</v>
      </c>
      <c r="E355" s="36">
        <v>4205.0499999999993</v>
      </c>
      <c r="F355" s="36">
        <v>4155.7</v>
      </c>
      <c r="G355" s="36">
        <v>4116.1499999999996</v>
      </c>
      <c r="H355" s="36">
        <v>4293.9499999999989</v>
      </c>
      <c r="I355" s="36">
        <v>4333.5</v>
      </c>
      <c r="J355" s="36">
        <v>4382.8499999999985</v>
      </c>
      <c r="K355" s="31">
        <v>4284.1499999999996</v>
      </c>
      <c r="L355" s="31">
        <v>4195.25</v>
      </c>
      <c r="M355" s="31">
        <v>0.61231000000000002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220.5</v>
      </c>
      <c r="D356" s="36">
        <v>222.13333333333333</v>
      </c>
      <c r="E356" s="36">
        <v>214.36666666666665</v>
      </c>
      <c r="F356" s="36">
        <v>208.23333333333332</v>
      </c>
      <c r="G356" s="36">
        <v>200.46666666666664</v>
      </c>
      <c r="H356" s="36">
        <v>228.26666666666665</v>
      </c>
      <c r="I356" s="36">
        <v>236.0333333333333</v>
      </c>
      <c r="J356" s="36">
        <v>242.16666666666666</v>
      </c>
      <c r="K356" s="31">
        <v>229.9</v>
      </c>
      <c r="L356" s="31">
        <v>216</v>
      </c>
      <c r="M356" s="31">
        <v>14.620939999999999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39519.9</v>
      </c>
      <c r="D357" s="36">
        <v>39732.966666666667</v>
      </c>
      <c r="E357" s="36">
        <v>39246.933333333334</v>
      </c>
      <c r="F357" s="36">
        <v>38973.966666666667</v>
      </c>
      <c r="G357" s="36">
        <v>38487.933333333334</v>
      </c>
      <c r="H357" s="36">
        <v>40005.933333333334</v>
      </c>
      <c r="I357" s="36">
        <v>40491.966666666674</v>
      </c>
      <c r="J357" s="36">
        <v>40764.933333333334</v>
      </c>
      <c r="K357" s="31">
        <v>40219</v>
      </c>
      <c r="L357" s="31">
        <v>39460</v>
      </c>
      <c r="M357" s="31">
        <v>0.19969000000000001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1285.7</v>
      </c>
      <c r="D358" s="36">
        <v>1285.7666666666667</v>
      </c>
      <c r="E358" s="36">
        <v>1272.5333333333333</v>
      </c>
      <c r="F358" s="36">
        <v>1259.3666666666666</v>
      </c>
      <c r="G358" s="36">
        <v>1246.1333333333332</v>
      </c>
      <c r="H358" s="36">
        <v>1298.9333333333334</v>
      </c>
      <c r="I358" s="36">
        <v>1312.1666666666665</v>
      </c>
      <c r="J358" s="36">
        <v>1325.3333333333335</v>
      </c>
      <c r="K358" s="31">
        <v>1299</v>
      </c>
      <c r="L358" s="31">
        <v>1272.5999999999999</v>
      </c>
      <c r="M358" s="31">
        <v>0.84328999999999998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760.8</v>
      </c>
      <c r="D359" s="36">
        <v>762.26666666666677</v>
      </c>
      <c r="E359" s="36">
        <v>749.53333333333353</v>
      </c>
      <c r="F359" s="36">
        <v>738.26666666666677</v>
      </c>
      <c r="G359" s="36">
        <v>725.53333333333353</v>
      </c>
      <c r="H359" s="36">
        <v>773.53333333333353</v>
      </c>
      <c r="I359" s="36">
        <v>786.26666666666688</v>
      </c>
      <c r="J359" s="36">
        <v>797.53333333333353</v>
      </c>
      <c r="K359" s="31">
        <v>775</v>
      </c>
      <c r="L359" s="31">
        <v>751</v>
      </c>
      <c r="M359" s="31">
        <v>7.83195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165.45</v>
      </c>
      <c r="D360" s="36">
        <v>164.91666666666666</v>
      </c>
      <c r="E360" s="36">
        <v>162.33333333333331</v>
      </c>
      <c r="F360" s="36">
        <v>159.21666666666667</v>
      </c>
      <c r="G360" s="36">
        <v>156.63333333333333</v>
      </c>
      <c r="H360" s="36">
        <v>168.0333333333333</v>
      </c>
      <c r="I360" s="36">
        <v>170.61666666666662</v>
      </c>
      <c r="J360" s="36">
        <v>173.73333333333329</v>
      </c>
      <c r="K360" s="31">
        <v>167.5</v>
      </c>
      <c r="L360" s="31">
        <v>161.80000000000001</v>
      </c>
      <c r="M360" s="31">
        <v>13.9108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5755.05</v>
      </c>
      <c r="D361" s="36">
        <v>5771.9000000000005</v>
      </c>
      <c r="E361" s="36">
        <v>5694.9500000000007</v>
      </c>
      <c r="F361" s="36">
        <v>5634.85</v>
      </c>
      <c r="G361" s="36">
        <v>5557.9000000000005</v>
      </c>
      <c r="H361" s="36">
        <v>5832.0000000000009</v>
      </c>
      <c r="I361" s="36">
        <v>5908.95</v>
      </c>
      <c r="J361" s="36">
        <v>5969.0500000000011</v>
      </c>
      <c r="K361" s="31">
        <v>5848.85</v>
      </c>
      <c r="L361" s="31">
        <v>5711.8</v>
      </c>
      <c r="M361" s="31">
        <v>3.1463000000000001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237.85</v>
      </c>
      <c r="D362" s="36">
        <v>237.35</v>
      </c>
      <c r="E362" s="36">
        <v>234.75</v>
      </c>
      <c r="F362" s="36">
        <v>231.65</v>
      </c>
      <c r="G362" s="36">
        <v>229.05</v>
      </c>
      <c r="H362" s="36">
        <v>240.45</v>
      </c>
      <c r="I362" s="36">
        <v>243.04999999999995</v>
      </c>
      <c r="J362" s="36">
        <v>246.14999999999998</v>
      </c>
      <c r="K362" s="31">
        <v>239.95</v>
      </c>
      <c r="L362" s="31">
        <v>234.25</v>
      </c>
      <c r="M362" s="31">
        <v>34.660299999999999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3831.9</v>
      </c>
      <c r="D363" s="36">
        <v>3847.9666666666667</v>
      </c>
      <c r="E363" s="36">
        <v>3785.9333333333334</v>
      </c>
      <c r="F363" s="36">
        <v>3739.9666666666667</v>
      </c>
      <c r="G363" s="36">
        <v>3677.9333333333334</v>
      </c>
      <c r="H363" s="36">
        <v>3893.9333333333334</v>
      </c>
      <c r="I363" s="36">
        <v>3955.9666666666672</v>
      </c>
      <c r="J363" s="36">
        <v>4001.9333333333334</v>
      </c>
      <c r="K363" s="31">
        <v>3910</v>
      </c>
      <c r="L363" s="31">
        <v>3802</v>
      </c>
      <c r="M363" s="31">
        <v>0.42120999999999997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1811.65</v>
      </c>
      <c r="D364" s="36">
        <v>1835.1666666666667</v>
      </c>
      <c r="E364" s="36">
        <v>1760.3333333333335</v>
      </c>
      <c r="F364" s="36">
        <v>1709.0166666666667</v>
      </c>
      <c r="G364" s="36">
        <v>1634.1833333333334</v>
      </c>
      <c r="H364" s="36">
        <v>1886.4833333333336</v>
      </c>
      <c r="I364" s="36">
        <v>1961.3166666666671</v>
      </c>
      <c r="J364" s="36">
        <v>2012.6333333333337</v>
      </c>
      <c r="K364" s="31">
        <v>1910</v>
      </c>
      <c r="L364" s="31">
        <v>1783.85</v>
      </c>
      <c r="M364" s="31">
        <v>5.5874199999999998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3445.85</v>
      </c>
      <c r="D365" s="36">
        <v>3462.2666666666664</v>
      </c>
      <c r="E365" s="36">
        <v>3423.583333333333</v>
      </c>
      <c r="F365" s="36">
        <v>3401.3166666666666</v>
      </c>
      <c r="G365" s="36">
        <v>3362.6333333333332</v>
      </c>
      <c r="H365" s="36">
        <v>3484.5333333333328</v>
      </c>
      <c r="I365" s="36">
        <v>3523.2166666666662</v>
      </c>
      <c r="J365" s="36">
        <v>3545.4833333333327</v>
      </c>
      <c r="K365" s="31">
        <v>3500.95</v>
      </c>
      <c r="L365" s="31">
        <v>3440</v>
      </c>
      <c r="M365" s="31">
        <v>3.3020800000000001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2512.85</v>
      </c>
      <c r="D366" s="36">
        <v>2505.75</v>
      </c>
      <c r="E366" s="36">
        <v>2493.1</v>
      </c>
      <c r="F366" s="36">
        <v>2473.35</v>
      </c>
      <c r="G366" s="36">
        <v>2460.6999999999998</v>
      </c>
      <c r="H366" s="36">
        <v>2525.5</v>
      </c>
      <c r="I366" s="36">
        <v>2538.1499999999996</v>
      </c>
      <c r="J366" s="36">
        <v>2557.9</v>
      </c>
      <c r="K366" s="31">
        <v>2518.4</v>
      </c>
      <c r="L366" s="31">
        <v>2486</v>
      </c>
      <c r="M366" s="31">
        <v>2.79691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1046.6500000000001</v>
      </c>
      <c r="D367" s="36">
        <v>1055.6499999999999</v>
      </c>
      <c r="E367" s="36">
        <v>1034.7999999999997</v>
      </c>
      <c r="F367" s="36">
        <v>1022.9499999999998</v>
      </c>
      <c r="G367" s="36">
        <v>1002.0999999999997</v>
      </c>
      <c r="H367" s="36">
        <v>1067.4999999999998</v>
      </c>
      <c r="I367" s="36">
        <v>1088.3499999999997</v>
      </c>
      <c r="J367" s="36">
        <v>1100.1999999999998</v>
      </c>
      <c r="K367" s="31">
        <v>1076.5</v>
      </c>
      <c r="L367" s="31">
        <v>1043.8</v>
      </c>
      <c r="M367" s="31">
        <v>9.2009600000000002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96.65</v>
      </c>
      <c r="D368" s="36">
        <v>97.883333333333326</v>
      </c>
      <c r="E368" s="36">
        <v>94.966666666666654</v>
      </c>
      <c r="F368" s="36">
        <v>93.283333333333331</v>
      </c>
      <c r="G368" s="36">
        <v>90.36666666666666</v>
      </c>
      <c r="H368" s="36">
        <v>99.566666666666649</v>
      </c>
      <c r="I368" s="36">
        <v>102.48333333333333</v>
      </c>
      <c r="J368" s="36">
        <v>104.16666666666664</v>
      </c>
      <c r="K368" s="31">
        <v>100.8</v>
      </c>
      <c r="L368" s="31">
        <v>96.2</v>
      </c>
      <c r="M368" s="31">
        <v>53.063839999999999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663.4</v>
      </c>
      <c r="D369" s="36">
        <v>668.2</v>
      </c>
      <c r="E369" s="36">
        <v>651.40000000000009</v>
      </c>
      <c r="F369" s="36">
        <v>639.40000000000009</v>
      </c>
      <c r="G369" s="36">
        <v>622.60000000000014</v>
      </c>
      <c r="H369" s="36">
        <v>680.2</v>
      </c>
      <c r="I369" s="36">
        <v>697</v>
      </c>
      <c r="J369" s="36">
        <v>709</v>
      </c>
      <c r="K369" s="31">
        <v>685</v>
      </c>
      <c r="L369" s="31">
        <v>656.2</v>
      </c>
      <c r="M369" s="31">
        <v>3.3191099999999998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368.3</v>
      </c>
      <c r="D370" s="36">
        <v>366.48333333333329</v>
      </c>
      <c r="E370" s="36">
        <v>361.96666666666658</v>
      </c>
      <c r="F370" s="36">
        <v>355.63333333333327</v>
      </c>
      <c r="G370" s="36">
        <v>351.11666666666656</v>
      </c>
      <c r="H370" s="36">
        <v>372.81666666666661</v>
      </c>
      <c r="I370" s="36">
        <v>377.33333333333337</v>
      </c>
      <c r="J370" s="36">
        <v>383.66666666666663</v>
      </c>
      <c r="K370" s="31">
        <v>371</v>
      </c>
      <c r="L370" s="31">
        <v>360.15</v>
      </c>
      <c r="M370" s="31">
        <v>2.0988199999999999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1413.65</v>
      </c>
      <c r="D371" s="36">
        <v>1422.3833333333332</v>
      </c>
      <c r="E371" s="36">
        <v>1396.7666666666664</v>
      </c>
      <c r="F371" s="36">
        <v>1379.8833333333332</v>
      </c>
      <c r="G371" s="36">
        <v>1354.2666666666664</v>
      </c>
      <c r="H371" s="36">
        <v>1439.2666666666664</v>
      </c>
      <c r="I371" s="36">
        <v>1464.8833333333332</v>
      </c>
      <c r="J371" s="36">
        <v>1481.7666666666664</v>
      </c>
      <c r="K371" s="31">
        <v>1448</v>
      </c>
      <c r="L371" s="31">
        <v>1405.5</v>
      </c>
      <c r="M371" s="31">
        <v>0.37134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5221.8500000000004</v>
      </c>
      <c r="D372" s="36">
        <v>5254.8166666666666</v>
      </c>
      <c r="E372" s="36">
        <v>5151.083333333333</v>
      </c>
      <c r="F372" s="36">
        <v>5080.3166666666666</v>
      </c>
      <c r="G372" s="36">
        <v>4976.583333333333</v>
      </c>
      <c r="H372" s="36">
        <v>5325.583333333333</v>
      </c>
      <c r="I372" s="36">
        <v>5429.3166666666666</v>
      </c>
      <c r="J372" s="36">
        <v>5500.083333333333</v>
      </c>
      <c r="K372" s="31">
        <v>5358.55</v>
      </c>
      <c r="L372" s="31">
        <v>5184.05</v>
      </c>
      <c r="M372" s="31">
        <v>7.8873499999999996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1156</v>
      </c>
      <c r="D373" s="36">
        <v>1162</v>
      </c>
      <c r="E373" s="36">
        <v>1148</v>
      </c>
      <c r="F373" s="36">
        <v>1140</v>
      </c>
      <c r="G373" s="36">
        <v>1126</v>
      </c>
      <c r="H373" s="36">
        <v>1170</v>
      </c>
      <c r="I373" s="36">
        <v>1184</v>
      </c>
      <c r="J373" s="36">
        <v>1192</v>
      </c>
      <c r="K373" s="31">
        <v>1176</v>
      </c>
      <c r="L373" s="31">
        <v>1154</v>
      </c>
      <c r="M373" s="31">
        <v>0.63531000000000004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379.5</v>
      </c>
      <c r="D374" s="36">
        <v>378.0333333333333</v>
      </c>
      <c r="E374" s="36">
        <v>374.56666666666661</v>
      </c>
      <c r="F374" s="36">
        <v>369.63333333333333</v>
      </c>
      <c r="G374" s="36">
        <v>366.16666666666663</v>
      </c>
      <c r="H374" s="36">
        <v>382.96666666666658</v>
      </c>
      <c r="I374" s="36">
        <v>386.43333333333328</v>
      </c>
      <c r="J374" s="36">
        <v>391.36666666666656</v>
      </c>
      <c r="K374" s="31">
        <v>381.5</v>
      </c>
      <c r="L374" s="31">
        <v>373.1</v>
      </c>
      <c r="M374" s="31">
        <v>11.19613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229.7</v>
      </c>
      <c r="D375" s="36">
        <v>230.4</v>
      </c>
      <c r="E375" s="36">
        <v>224.55</v>
      </c>
      <c r="F375" s="36">
        <v>219.4</v>
      </c>
      <c r="G375" s="36">
        <v>213.55</v>
      </c>
      <c r="H375" s="36">
        <v>235.55</v>
      </c>
      <c r="I375" s="36">
        <v>241.39999999999998</v>
      </c>
      <c r="J375" s="36">
        <v>246.55</v>
      </c>
      <c r="K375" s="31">
        <v>236.25</v>
      </c>
      <c r="L375" s="31">
        <v>225.25</v>
      </c>
      <c r="M375" s="31">
        <v>199.69152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201.6</v>
      </c>
      <c r="D376" s="36">
        <v>202.51666666666665</v>
      </c>
      <c r="E376" s="36">
        <v>199.48333333333329</v>
      </c>
      <c r="F376" s="36">
        <v>197.36666666666665</v>
      </c>
      <c r="G376" s="36">
        <v>194.33333333333329</v>
      </c>
      <c r="H376" s="36">
        <v>204.6333333333333</v>
      </c>
      <c r="I376" s="36">
        <v>207.66666666666666</v>
      </c>
      <c r="J376" s="36">
        <v>209.7833333333333</v>
      </c>
      <c r="K376" s="31">
        <v>205.55</v>
      </c>
      <c r="L376" s="31">
        <v>200.4</v>
      </c>
      <c r="M376" s="31">
        <v>203.32556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570.5</v>
      </c>
      <c r="D377" s="36">
        <v>573.66666666666663</v>
      </c>
      <c r="E377" s="36">
        <v>562.33333333333326</v>
      </c>
      <c r="F377" s="36">
        <v>554.16666666666663</v>
      </c>
      <c r="G377" s="36">
        <v>542.83333333333326</v>
      </c>
      <c r="H377" s="36">
        <v>581.83333333333326</v>
      </c>
      <c r="I377" s="36">
        <v>593.16666666666652</v>
      </c>
      <c r="J377" s="36">
        <v>601.33333333333326</v>
      </c>
      <c r="K377" s="31">
        <v>585</v>
      </c>
      <c r="L377" s="31">
        <v>565.5</v>
      </c>
      <c r="M377" s="31">
        <v>7.3800999999999997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604.75</v>
      </c>
      <c r="D378" s="36">
        <v>604.5</v>
      </c>
      <c r="E378" s="36">
        <v>597.35</v>
      </c>
      <c r="F378" s="36">
        <v>589.95000000000005</v>
      </c>
      <c r="G378" s="36">
        <v>582.80000000000007</v>
      </c>
      <c r="H378" s="36">
        <v>611.9</v>
      </c>
      <c r="I378" s="36">
        <v>619.05000000000007</v>
      </c>
      <c r="J378" s="36">
        <v>626.44999999999993</v>
      </c>
      <c r="K378" s="31">
        <v>611.65</v>
      </c>
      <c r="L378" s="31">
        <v>597.1</v>
      </c>
      <c r="M378" s="31">
        <v>2.1123699999999999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695.3</v>
      </c>
      <c r="D379" s="36">
        <v>699.93333333333339</v>
      </c>
      <c r="E379" s="36">
        <v>687.36666666666679</v>
      </c>
      <c r="F379" s="36">
        <v>679.43333333333339</v>
      </c>
      <c r="G379" s="36">
        <v>666.86666666666679</v>
      </c>
      <c r="H379" s="36">
        <v>707.86666666666679</v>
      </c>
      <c r="I379" s="36">
        <v>720.43333333333339</v>
      </c>
      <c r="J379" s="36">
        <v>728.36666666666679</v>
      </c>
      <c r="K379" s="31">
        <v>712.5</v>
      </c>
      <c r="L379" s="31">
        <v>692</v>
      </c>
      <c r="M379" s="31">
        <v>0.66776999999999997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128.19999999999999</v>
      </c>
      <c r="D380" s="36">
        <v>129.28333333333333</v>
      </c>
      <c r="E380" s="36">
        <v>126.56666666666666</v>
      </c>
      <c r="F380" s="36">
        <v>124.93333333333334</v>
      </c>
      <c r="G380" s="36">
        <v>122.21666666666667</v>
      </c>
      <c r="H380" s="36">
        <v>130.91666666666666</v>
      </c>
      <c r="I380" s="36">
        <v>133.6333333333333</v>
      </c>
      <c r="J380" s="36">
        <v>135.26666666666665</v>
      </c>
      <c r="K380" s="31">
        <v>132</v>
      </c>
      <c r="L380" s="31">
        <v>127.65</v>
      </c>
      <c r="M380" s="31">
        <v>2.4462899999999999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17163.349999999999</v>
      </c>
      <c r="D381" s="36">
        <v>17246.3</v>
      </c>
      <c r="E381" s="36">
        <v>17011.55</v>
      </c>
      <c r="F381" s="36">
        <v>16859.75</v>
      </c>
      <c r="G381" s="36">
        <v>16625</v>
      </c>
      <c r="H381" s="36">
        <v>17398.099999999999</v>
      </c>
      <c r="I381" s="36">
        <v>17632.849999999999</v>
      </c>
      <c r="J381" s="36">
        <v>17784.649999999998</v>
      </c>
      <c r="K381" s="31">
        <v>17481.05</v>
      </c>
      <c r="L381" s="31">
        <v>17094.5</v>
      </c>
      <c r="M381" s="31">
        <v>1.804E-2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75</v>
      </c>
      <c r="D382" s="36">
        <v>75.95</v>
      </c>
      <c r="E382" s="36">
        <v>73.600000000000009</v>
      </c>
      <c r="F382" s="36">
        <v>72.2</v>
      </c>
      <c r="G382" s="36">
        <v>69.850000000000009</v>
      </c>
      <c r="H382" s="36">
        <v>77.350000000000009</v>
      </c>
      <c r="I382" s="36">
        <v>79.7</v>
      </c>
      <c r="J382" s="36">
        <v>81.100000000000009</v>
      </c>
      <c r="K382" s="31">
        <v>78.3</v>
      </c>
      <c r="L382" s="31">
        <v>74.55</v>
      </c>
      <c r="M382" s="31">
        <v>824.46209999999996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1706.3</v>
      </c>
      <c r="D383" s="36">
        <v>1710.8333333333333</v>
      </c>
      <c r="E383" s="36">
        <v>1696.6666666666665</v>
      </c>
      <c r="F383" s="36">
        <v>1687.0333333333333</v>
      </c>
      <c r="G383" s="36">
        <v>1672.8666666666666</v>
      </c>
      <c r="H383" s="36">
        <v>1720.4666666666665</v>
      </c>
      <c r="I383" s="36">
        <v>1734.633333333333</v>
      </c>
      <c r="J383" s="36">
        <v>1744.2666666666664</v>
      </c>
      <c r="K383" s="31">
        <v>1725</v>
      </c>
      <c r="L383" s="31">
        <v>1701.2</v>
      </c>
      <c r="M383" s="31">
        <v>2.1150799999999998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423.75</v>
      </c>
      <c r="D384" s="36">
        <v>425.25</v>
      </c>
      <c r="E384" s="36">
        <v>418.5</v>
      </c>
      <c r="F384" s="36">
        <v>413.25</v>
      </c>
      <c r="G384" s="36">
        <v>406.5</v>
      </c>
      <c r="H384" s="36">
        <v>430.5</v>
      </c>
      <c r="I384" s="36">
        <v>437.25</v>
      </c>
      <c r="J384" s="36">
        <v>442.5</v>
      </c>
      <c r="K384" s="31">
        <v>432</v>
      </c>
      <c r="L384" s="31">
        <v>420</v>
      </c>
      <c r="M384" s="31">
        <v>2.76423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1186.05</v>
      </c>
      <c r="D385" s="36">
        <v>1192.8333333333333</v>
      </c>
      <c r="E385" s="36">
        <v>1171.7166666666665</v>
      </c>
      <c r="F385" s="36">
        <v>1157.3833333333332</v>
      </c>
      <c r="G385" s="36">
        <v>1136.2666666666664</v>
      </c>
      <c r="H385" s="36">
        <v>1207.1666666666665</v>
      </c>
      <c r="I385" s="36">
        <v>1228.2833333333333</v>
      </c>
      <c r="J385" s="36">
        <v>1242.6166666666666</v>
      </c>
      <c r="K385" s="31">
        <v>1213.95</v>
      </c>
      <c r="L385" s="31">
        <v>1178.5</v>
      </c>
      <c r="M385" s="31">
        <v>1.0702400000000001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158.80000000000001</v>
      </c>
      <c r="D386" s="36">
        <v>160.79999999999998</v>
      </c>
      <c r="E386" s="36">
        <v>155.99999999999997</v>
      </c>
      <c r="F386" s="36">
        <v>153.19999999999999</v>
      </c>
      <c r="G386" s="36">
        <v>148.39999999999998</v>
      </c>
      <c r="H386" s="36">
        <v>163.59999999999997</v>
      </c>
      <c r="I386" s="36">
        <v>168.39999999999998</v>
      </c>
      <c r="J386" s="36">
        <v>171.19999999999996</v>
      </c>
      <c r="K386" s="31">
        <v>165.6</v>
      </c>
      <c r="L386" s="31">
        <v>158</v>
      </c>
      <c r="M386" s="31">
        <v>179.2099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167.4</v>
      </c>
      <c r="D387" s="36">
        <v>168.56666666666669</v>
      </c>
      <c r="E387" s="36">
        <v>165.33333333333337</v>
      </c>
      <c r="F387" s="36">
        <v>163.26666666666668</v>
      </c>
      <c r="G387" s="36">
        <v>160.03333333333336</v>
      </c>
      <c r="H387" s="36">
        <v>170.63333333333338</v>
      </c>
      <c r="I387" s="36">
        <v>173.86666666666667</v>
      </c>
      <c r="J387" s="36">
        <v>175.93333333333339</v>
      </c>
      <c r="K387" s="31">
        <v>171.8</v>
      </c>
      <c r="L387" s="31">
        <v>166.5</v>
      </c>
      <c r="M387" s="31">
        <v>8.8986800000000006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1034.4000000000001</v>
      </c>
      <c r="D388" s="36">
        <v>1036.8</v>
      </c>
      <c r="E388" s="36">
        <v>1025.5999999999999</v>
      </c>
      <c r="F388" s="36">
        <v>1016.8</v>
      </c>
      <c r="G388" s="36">
        <v>1005.5999999999999</v>
      </c>
      <c r="H388" s="36">
        <v>1045.5999999999999</v>
      </c>
      <c r="I388" s="36">
        <v>1056.8000000000002</v>
      </c>
      <c r="J388" s="36">
        <v>1065.5999999999999</v>
      </c>
      <c r="K388" s="31">
        <v>1048</v>
      </c>
      <c r="L388" s="31">
        <v>1028</v>
      </c>
      <c r="M388" s="31">
        <v>1.1300399999999999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508.65</v>
      </c>
      <c r="D389" s="36">
        <v>510.83333333333331</v>
      </c>
      <c r="E389" s="36">
        <v>504.21666666666658</v>
      </c>
      <c r="F389" s="36">
        <v>499.78333333333325</v>
      </c>
      <c r="G389" s="36">
        <v>493.16666666666652</v>
      </c>
      <c r="H389" s="36">
        <v>515.26666666666665</v>
      </c>
      <c r="I389" s="36">
        <v>521.88333333333333</v>
      </c>
      <c r="J389" s="36">
        <v>526.31666666666672</v>
      </c>
      <c r="K389" s="31">
        <v>517.45000000000005</v>
      </c>
      <c r="L389" s="31">
        <v>506.4</v>
      </c>
      <c r="M389" s="31">
        <v>3.6304699999999999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222.35</v>
      </c>
      <c r="D390" s="36">
        <v>223.66666666666666</v>
      </c>
      <c r="E390" s="36">
        <v>219.58333333333331</v>
      </c>
      <c r="F390" s="36">
        <v>216.81666666666666</v>
      </c>
      <c r="G390" s="36">
        <v>212.73333333333332</v>
      </c>
      <c r="H390" s="36">
        <v>226.43333333333331</v>
      </c>
      <c r="I390" s="36">
        <v>230.51666666666662</v>
      </c>
      <c r="J390" s="36">
        <v>233.2833333333333</v>
      </c>
      <c r="K390" s="31">
        <v>227.75</v>
      </c>
      <c r="L390" s="31">
        <v>220.9</v>
      </c>
      <c r="M390" s="31">
        <v>4.5411999999999999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126.8</v>
      </c>
      <c r="D391" s="36">
        <v>127.76666666666667</v>
      </c>
      <c r="E391" s="36">
        <v>125.53333333333333</v>
      </c>
      <c r="F391" s="36">
        <v>124.26666666666667</v>
      </c>
      <c r="G391" s="36">
        <v>122.03333333333333</v>
      </c>
      <c r="H391" s="36">
        <v>129.03333333333333</v>
      </c>
      <c r="I391" s="36">
        <v>131.26666666666665</v>
      </c>
      <c r="J391" s="36">
        <v>132.53333333333333</v>
      </c>
      <c r="K391" s="31">
        <v>130</v>
      </c>
      <c r="L391" s="31">
        <v>126.5</v>
      </c>
      <c r="M391" s="31">
        <v>36.249630000000003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2598.4499999999998</v>
      </c>
      <c r="D392" s="36">
        <v>2628.9666666666667</v>
      </c>
      <c r="E392" s="36">
        <v>2559.4833333333336</v>
      </c>
      <c r="F392" s="36">
        <v>2520.5166666666669</v>
      </c>
      <c r="G392" s="36">
        <v>2451.0333333333338</v>
      </c>
      <c r="H392" s="36">
        <v>2667.9333333333334</v>
      </c>
      <c r="I392" s="36">
        <v>2737.4166666666661</v>
      </c>
      <c r="J392" s="36">
        <v>2776.3833333333332</v>
      </c>
      <c r="K392" s="31">
        <v>2698.45</v>
      </c>
      <c r="L392" s="31">
        <v>2590</v>
      </c>
      <c r="M392" s="31">
        <v>0.79732999999999998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58.75</v>
      </c>
      <c r="D393" s="36">
        <v>59.583333333333336</v>
      </c>
      <c r="E393" s="36">
        <v>56.216666666666669</v>
      </c>
      <c r="F393" s="36">
        <v>53.68333333333333</v>
      </c>
      <c r="G393" s="36">
        <v>50.316666666666663</v>
      </c>
      <c r="H393" s="36">
        <v>62.116666666666674</v>
      </c>
      <c r="I393" s="36">
        <v>65.483333333333334</v>
      </c>
      <c r="J393" s="36">
        <v>68.01666666666668</v>
      </c>
      <c r="K393" s="31">
        <v>62.95</v>
      </c>
      <c r="L393" s="31">
        <v>57.05</v>
      </c>
      <c r="M393" s="31">
        <v>112.50097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1863.85</v>
      </c>
      <c r="D394" s="36">
        <v>1881.2833333333335</v>
      </c>
      <c r="E394" s="36">
        <v>1842.5666666666671</v>
      </c>
      <c r="F394" s="36">
        <v>1821.2833333333335</v>
      </c>
      <c r="G394" s="36">
        <v>1782.5666666666671</v>
      </c>
      <c r="H394" s="36">
        <v>1902.5666666666671</v>
      </c>
      <c r="I394" s="36">
        <v>1941.2833333333338</v>
      </c>
      <c r="J394" s="36">
        <v>1962.5666666666671</v>
      </c>
      <c r="K394" s="31">
        <v>1920</v>
      </c>
      <c r="L394" s="31">
        <v>1860</v>
      </c>
      <c r="M394" s="31">
        <v>1.52477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226.35</v>
      </c>
      <c r="D395" s="36">
        <v>228.93333333333331</v>
      </c>
      <c r="E395" s="36">
        <v>222.96666666666661</v>
      </c>
      <c r="F395" s="36">
        <v>219.58333333333331</v>
      </c>
      <c r="G395" s="36">
        <v>213.61666666666662</v>
      </c>
      <c r="H395" s="36">
        <v>232.31666666666661</v>
      </c>
      <c r="I395" s="36">
        <v>238.2833333333333</v>
      </c>
      <c r="J395" s="36">
        <v>241.6666666666666</v>
      </c>
      <c r="K395" s="31">
        <v>234.9</v>
      </c>
      <c r="L395" s="31">
        <v>225.55</v>
      </c>
      <c r="M395" s="31">
        <v>104.68462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259.10000000000002</v>
      </c>
      <c r="D396" s="36">
        <v>258.2</v>
      </c>
      <c r="E396" s="36">
        <v>252.39999999999998</v>
      </c>
      <c r="F396" s="36">
        <v>245.7</v>
      </c>
      <c r="G396" s="36">
        <v>239.89999999999998</v>
      </c>
      <c r="H396" s="36">
        <v>264.89999999999998</v>
      </c>
      <c r="I396" s="36">
        <v>270.70000000000005</v>
      </c>
      <c r="J396" s="36">
        <v>277.39999999999998</v>
      </c>
      <c r="K396" s="31">
        <v>264</v>
      </c>
      <c r="L396" s="31">
        <v>251.5</v>
      </c>
      <c r="M396" s="31">
        <v>281.52219000000002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157.5</v>
      </c>
      <c r="D397" s="36">
        <v>158.73333333333332</v>
      </c>
      <c r="E397" s="36">
        <v>154.56666666666663</v>
      </c>
      <c r="F397" s="36">
        <v>151.63333333333333</v>
      </c>
      <c r="G397" s="36">
        <v>147.46666666666664</v>
      </c>
      <c r="H397" s="36">
        <v>161.66666666666663</v>
      </c>
      <c r="I397" s="36">
        <v>165.83333333333331</v>
      </c>
      <c r="J397" s="36">
        <v>168.76666666666662</v>
      </c>
      <c r="K397" s="31">
        <v>162.9</v>
      </c>
      <c r="L397" s="31">
        <v>155.80000000000001</v>
      </c>
      <c r="M397" s="31">
        <v>14.604789999999999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910.75</v>
      </c>
      <c r="D398" s="36">
        <v>906.79999999999984</v>
      </c>
      <c r="E398" s="36">
        <v>901.24999999999966</v>
      </c>
      <c r="F398" s="36">
        <v>891.74999999999977</v>
      </c>
      <c r="G398" s="36">
        <v>886.19999999999959</v>
      </c>
      <c r="H398" s="36">
        <v>916.29999999999973</v>
      </c>
      <c r="I398" s="36">
        <v>921.84999999999991</v>
      </c>
      <c r="J398" s="36">
        <v>931.3499999999998</v>
      </c>
      <c r="K398" s="31">
        <v>912.35</v>
      </c>
      <c r="L398" s="31">
        <v>897.3</v>
      </c>
      <c r="M398" s="31">
        <v>1.1205799999999999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2364.8000000000002</v>
      </c>
      <c r="D399" s="36">
        <v>2371.6333333333332</v>
      </c>
      <c r="E399" s="36">
        <v>2353.1666666666665</v>
      </c>
      <c r="F399" s="36">
        <v>2341.5333333333333</v>
      </c>
      <c r="G399" s="36">
        <v>2323.0666666666666</v>
      </c>
      <c r="H399" s="36">
        <v>2383.2666666666664</v>
      </c>
      <c r="I399" s="36">
        <v>2401.7333333333336</v>
      </c>
      <c r="J399" s="36">
        <v>2413.3666666666663</v>
      </c>
      <c r="K399" s="31">
        <v>2390.1</v>
      </c>
      <c r="L399" s="31">
        <v>2360</v>
      </c>
      <c r="M399" s="31">
        <v>61.13091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124.6</v>
      </c>
      <c r="D400" s="36">
        <v>124.43333333333334</v>
      </c>
      <c r="E400" s="36">
        <v>122.41666666666667</v>
      </c>
      <c r="F400" s="36">
        <v>120.23333333333333</v>
      </c>
      <c r="G400" s="36">
        <v>118.21666666666667</v>
      </c>
      <c r="H400" s="36">
        <v>126.61666666666667</v>
      </c>
      <c r="I400" s="36">
        <v>128.63333333333333</v>
      </c>
      <c r="J400" s="36">
        <v>130.81666666666666</v>
      </c>
      <c r="K400" s="31">
        <v>126.45</v>
      </c>
      <c r="L400" s="31">
        <v>122.25</v>
      </c>
      <c r="M400" s="31">
        <v>42.045349999999999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751.6</v>
      </c>
      <c r="D401" s="36">
        <v>758.26666666666677</v>
      </c>
      <c r="E401" s="36">
        <v>741.83333333333348</v>
      </c>
      <c r="F401" s="36">
        <v>732.06666666666672</v>
      </c>
      <c r="G401" s="36">
        <v>715.63333333333344</v>
      </c>
      <c r="H401" s="36">
        <v>768.03333333333353</v>
      </c>
      <c r="I401" s="36">
        <v>784.4666666666667</v>
      </c>
      <c r="J401" s="36">
        <v>794.23333333333358</v>
      </c>
      <c r="K401" s="31">
        <v>774.7</v>
      </c>
      <c r="L401" s="31">
        <v>748.5</v>
      </c>
      <c r="M401" s="31">
        <v>2.7428300000000001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497.95</v>
      </c>
      <c r="D402" s="36">
        <v>503.18333333333334</v>
      </c>
      <c r="E402" s="36">
        <v>489.9666666666667</v>
      </c>
      <c r="F402" s="36">
        <v>481.98333333333335</v>
      </c>
      <c r="G402" s="36">
        <v>468.76666666666671</v>
      </c>
      <c r="H402" s="36">
        <v>511.16666666666669</v>
      </c>
      <c r="I402" s="36">
        <v>524.38333333333321</v>
      </c>
      <c r="J402" s="36">
        <v>532.36666666666667</v>
      </c>
      <c r="K402" s="31">
        <v>516.4</v>
      </c>
      <c r="L402" s="31">
        <v>495.2</v>
      </c>
      <c r="M402" s="31">
        <v>9.86904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832.3</v>
      </c>
      <c r="D403" s="36">
        <v>837.11666666666667</v>
      </c>
      <c r="E403" s="36">
        <v>818.23333333333335</v>
      </c>
      <c r="F403" s="36">
        <v>804.16666666666663</v>
      </c>
      <c r="G403" s="36">
        <v>785.2833333333333</v>
      </c>
      <c r="H403" s="36">
        <v>851.18333333333339</v>
      </c>
      <c r="I403" s="36">
        <v>870.06666666666683</v>
      </c>
      <c r="J403" s="36">
        <v>884.13333333333344</v>
      </c>
      <c r="K403" s="31">
        <v>856</v>
      </c>
      <c r="L403" s="31">
        <v>823.05</v>
      </c>
      <c r="M403" s="31">
        <v>1.1297200000000001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1568.7</v>
      </c>
      <c r="D404" s="36">
        <v>1566.8999999999999</v>
      </c>
      <c r="E404" s="36">
        <v>1553.7999999999997</v>
      </c>
      <c r="F404" s="36">
        <v>1538.8999999999999</v>
      </c>
      <c r="G404" s="36">
        <v>1525.7999999999997</v>
      </c>
      <c r="H404" s="36">
        <v>1581.7999999999997</v>
      </c>
      <c r="I404" s="36">
        <v>1594.8999999999996</v>
      </c>
      <c r="J404" s="36">
        <v>1609.7999999999997</v>
      </c>
      <c r="K404" s="31">
        <v>1580</v>
      </c>
      <c r="L404" s="31">
        <v>1552</v>
      </c>
      <c r="M404" s="31">
        <v>0.91951000000000005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96.35</v>
      </c>
      <c r="D405" s="36">
        <v>96.916666666666671</v>
      </c>
      <c r="E405" s="36">
        <v>95.233333333333348</v>
      </c>
      <c r="F405" s="36">
        <v>94.116666666666674</v>
      </c>
      <c r="G405" s="36">
        <v>92.433333333333351</v>
      </c>
      <c r="H405" s="36">
        <v>98.033333333333346</v>
      </c>
      <c r="I405" s="36">
        <v>99.716666666666654</v>
      </c>
      <c r="J405" s="36">
        <v>100.83333333333334</v>
      </c>
      <c r="K405" s="31">
        <v>98.6</v>
      </c>
      <c r="L405" s="31">
        <v>95.8</v>
      </c>
      <c r="M405" s="31">
        <v>64.669160000000005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7148.35</v>
      </c>
      <c r="D406" s="36">
        <v>7130.8166666666666</v>
      </c>
      <c r="E406" s="36">
        <v>7097.7333333333336</v>
      </c>
      <c r="F406" s="36">
        <v>7047.1166666666668</v>
      </c>
      <c r="G406" s="36">
        <v>7014.0333333333338</v>
      </c>
      <c r="H406" s="36">
        <v>7181.4333333333334</v>
      </c>
      <c r="I406" s="36">
        <v>7214.5166666666673</v>
      </c>
      <c r="J406" s="36">
        <v>7265.1333333333332</v>
      </c>
      <c r="K406" s="31">
        <v>7163.9</v>
      </c>
      <c r="L406" s="31">
        <v>7080.2</v>
      </c>
      <c r="M406" s="31">
        <v>0.12598000000000001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1460.1</v>
      </c>
      <c r="D407" s="36">
        <v>1459.0833333333333</v>
      </c>
      <c r="E407" s="36">
        <v>1448.2166666666665</v>
      </c>
      <c r="F407" s="36">
        <v>1436.3333333333333</v>
      </c>
      <c r="G407" s="36">
        <v>1425.4666666666665</v>
      </c>
      <c r="H407" s="36">
        <v>1470.9666666666665</v>
      </c>
      <c r="I407" s="36">
        <v>1481.8333333333333</v>
      </c>
      <c r="J407" s="36">
        <v>1493.7166666666665</v>
      </c>
      <c r="K407" s="31">
        <v>1469.95</v>
      </c>
      <c r="L407" s="31">
        <v>1447.2</v>
      </c>
      <c r="M407" s="31">
        <v>0.27923999999999999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800</v>
      </c>
      <c r="D408" s="36">
        <v>802.2166666666667</v>
      </c>
      <c r="E408" s="36">
        <v>793.18333333333339</v>
      </c>
      <c r="F408" s="36">
        <v>786.36666666666667</v>
      </c>
      <c r="G408" s="36">
        <v>777.33333333333337</v>
      </c>
      <c r="H408" s="36">
        <v>809.03333333333342</v>
      </c>
      <c r="I408" s="36">
        <v>818.06666666666672</v>
      </c>
      <c r="J408" s="36">
        <v>824.88333333333344</v>
      </c>
      <c r="K408" s="31">
        <v>811.25</v>
      </c>
      <c r="L408" s="31">
        <v>795.4</v>
      </c>
      <c r="M408" s="31">
        <v>13.65258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1334.2</v>
      </c>
      <c r="D409" s="36">
        <v>1338.0500000000002</v>
      </c>
      <c r="E409" s="36">
        <v>1324.2000000000003</v>
      </c>
      <c r="F409" s="36">
        <v>1314.2</v>
      </c>
      <c r="G409" s="36">
        <v>1300.3500000000001</v>
      </c>
      <c r="H409" s="36">
        <v>1348.0500000000004</v>
      </c>
      <c r="I409" s="36">
        <v>1361.9000000000003</v>
      </c>
      <c r="J409" s="36">
        <v>1371.9000000000005</v>
      </c>
      <c r="K409" s="31">
        <v>1351.9</v>
      </c>
      <c r="L409" s="31">
        <v>1328.05</v>
      </c>
      <c r="M409" s="31">
        <v>7.8364099999999999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3171.2</v>
      </c>
      <c r="D410" s="36">
        <v>3156.3333333333335</v>
      </c>
      <c r="E410" s="36">
        <v>3124.8666666666668</v>
      </c>
      <c r="F410" s="36">
        <v>3078.5333333333333</v>
      </c>
      <c r="G410" s="36">
        <v>3047.0666666666666</v>
      </c>
      <c r="H410" s="36">
        <v>3202.666666666667</v>
      </c>
      <c r="I410" s="36">
        <v>3234.1333333333332</v>
      </c>
      <c r="J410" s="36">
        <v>3280.4666666666672</v>
      </c>
      <c r="K410" s="31">
        <v>3187.8</v>
      </c>
      <c r="L410" s="31">
        <v>3110</v>
      </c>
      <c r="M410" s="31">
        <v>0.54593000000000003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430.6</v>
      </c>
      <c r="D411" s="36">
        <v>431.38333333333338</v>
      </c>
      <c r="E411" s="36">
        <v>427.06666666666678</v>
      </c>
      <c r="F411" s="36">
        <v>423.53333333333342</v>
      </c>
      <c r="G411" s="36">
        <v>419.21666666666681</v>
      </c>
      <c r="H411" s="36">
        <v>434.91666666666674</v>
      </c>
      <c r="I411" s="36">
        <v>439.23333333333335</v>
      </c>
      <c r="J411" s="36">
        <v>442.76666666666671</v>
      </c>
      <c r="K411" s="31">
        <v>435.7</v>
      </c>
      <c r="L411" s="31">
        <v>427.85</v>
      </c>
      <c r="M411" s="31">
        <v>0.64066000000000001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693.65</v>
      </c>
      <c r="D412" s="36">
        <v>694.88333333333333</v>
      </c>
      <c r="E412" s="36">
        <v>683.76666666666665</v>
      </c>
      <c r="F412" s="36">
        <v>673.88333333333333</v>
      </c>
      <c r="G412" s="36">
        <v>662.76666666666665</v>
      </c>
      <c r="H412" s="36">
        <v>704.76666666666665</v>
      </c>
      <c r="I412" s="36">
        <v>715.88333333333321</v>
      </c>
      <c r="J412" s="36">
        <v>725.76666666666665</v>
      </c>
      <c r="K412" s="31">
        <v>706</v>
      </c>
      <c r="L412" s="31">
        <v>685</v>
      </c>
      <c r="M412" s="31">
        <v>0.34995999999999999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26293.599999999999</v>
      </c>
      <c r="D413" s="36">
        <v>26247.850000000002</v>
      </c>
      <c r="E413" s="36">
        <v>25995.750000000004</v>
      </c>
      <c r="F413" s="36">
        <v>25697.9</v>
      </c>
      <c r="G413" s="36">
        <v>25445.800000000003</v>
      </c>
      <c r="H413" s="36">
        <v>26545.700000000004</v>
      </c>
      <c r="I413" s="36">
        <v>26797.800000000003</v>
      </c>
      <c r="J413" s="36">
        <v>27095.650000000005</v>
      </c>
      <c r="K413" s="31">
        <v>26499.95</v>
      </c>
      <c r="L413" s="31">
        <v>25950</v>
      </c>
      <c r="M413" s="31">
        <v>0.29874000000000001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53.65</v>
      </c>
      <c r="D414" s="36">
        <v>54.266666666666673</v>
      </c>
      <c r="E414" s="36">
        <v>52.783333333333346</v>
      </c>
      <c r="F414" s="36">
        <v>51.916666666666671</v>
      </c>
      <c r="G414" s="36">
        <v>50.433333333333344</v>
      </c>
      <c r="H414" s="36">
        <v>55.133333333333347</v>
      </c>
      <c r="I414" s="36">
        <v>56.616666666666681</v>
      </c>
      <c r="J414" s="36">
        <v>57.483333333333348</v>
      </c>
      <c r="K414" s="31">
        <v>55.75</v>
      </c>
      <c r="L414" s="31">
        <v>53.4</v>
      </c>
      <c r="M414" s="31">
        <v>137.32624000000001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1900.3</v>
      </c>
      <c r="D415" s="36">
        <v>1905.1000000000001</v>
      </c>
      <c r="E415" s="36">
        <v>1886.2000000000003</v>
      </c>
      <c r="F415" s="36">
        <v>1872.1000000000001</v>
      </c>
      <c r="G415" s="36">
        <v>1853.2000000000003</v>
      </c>
      <c r="H415" s="36">
        <v>1919.2000000000003</v>
      </c>
      <c r="I415" s="36">
        <v>1938.1000000000004</v>
      </c>
      <c r="J415" s="36">
        <v>1952.2000000000003</v>
      </c>
      <c r="K415" s="31">
        <v>1924</v>
      </c>
      <c r="L415" s="31">
        <v>1891</v>
      </c>
      <c r="M415" s="31">
        <v>5.0099600000000004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431.35</v>
      </c>
      <c r="D416" s="36">
        <v>432.73333333333329</v>
      </c>
      <c r="E416" s="36">
        <v>425.51666666666659</v>
      </c>
      <c r="F416" s="36">
        <v>419.68333333333328</v>
      </c>
      <c r="G416" s="36">
        <v>412.46666666666658</v>
      </c>
      <c r="H416" s="36">
        <v>438.56666666666661</v>
      </c>
      <c r="I416" s="36">
        <v>445.7833333333333</v>
      </c>
      <c r="J416" s="36">
        <v>451.61666666666662</v>
      </c>
      <c r="K416" s="31">
        <v>439.95</v>
      </c>
      <c r="L416" s="31">
        <v>426.9</v>
      </c>
      <c r="M416" s="31">
        <v>7.4844999999999997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3740</v>
      </c>
      <c r="D417" s="36">
        <v>3760.2833333333333</v>
      </c>
      <c r="E417" s="36">
        <v>3702.7166666666667</v>
      </c>
      <c r="F417" s="36">
        <v>3665.4333333333334</v>
      </c>
      <c r="G417" s="36">
        <v>3607.8666666666668</v>
      </c>
      <c r="H417" s="36">
        <v>3797.5666666666666</v>
      </c>
      <c r="I417" s="36">
        <v>3855.1333333333332</v>
      </c>
      <c r="J417" s="36">
        <v>3892.4166666666665</v>
      </c>
      <c r="K417" s="31">
        <v>3817.85</v>
      </c>
      <c r="L417" s="31">
        <v>3723</v>
      </c>
      <c r="M417" s="31">
        <v>2.7212499999999999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71.05</v>
      </c>
      <c r="D418" s="36">
        <v>72.416666666666671</v>
      </c>
      <c r="E418" s="36">
        <v>69.38333333333334</v>
      </c>
      <c r="F418" s="36">
        <v>67.716666666666669</v>
      </c>
      <c r="G418" s="36">
        <v>64.683333333333337</v>
      </c>
      <c r="H418" s="36">
        <v>74.083333333333343</v>
      </c>
      <c r="I418" s="36">
        <v>77.116666666666674</v>
      </c>
      <c r="J418" s="36">
        <v>78.783333333333346</v>
      </c>
      <c r="K418" s="31">
        <v>75.45</v>
      </c>
      <c r="L418" s="31">
        <v>70.75</v>
      </c>
      <c r="M418" s="31">
        <v>1401.88157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5122.1000000000004</v>
      </c>
      <c r="D419" s="36">
        <v>5138.3166666666666</v>
      </c>
      <c r="E419" s="36">
        <v>5068.9833333333336</v>
      </c>
      <c r="F419" s="36">
        <v>5015.8666666666668</v>
      </c>
      <c r="G419" s="36">
        <v>4946.5333333333338</v>
      </c>
      <c r="H419" s="36">
        <v>5191.4333333333334</v>
      </c>
      <c r="I419" s="36">
        <v>5260.7666666666673</v>
      </c>
      <c r="J419" s="36">
        <v>5313.8833333333332</v>
      </c>
      <c r="K419" s="31">
        <v>5207.6499999999996</v>
      </c>
      <c r="L419" s="31">
        <v>5085.2</v>
      </c>
      <c r="M419" s="31">
        <v>0.14696999999999999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653.1</v>
      </c>
      <c r="D420" s="36">
        <v>660.16666666666663</v>
      </c>
      <c r="E420" s="36">
        <v>641.2833333333333</v>
      </c>
      <c r="F420" s="36">
        <v>629.4666666666667</v>
      </c>
      <c r="G420" s="36">
        <v>610.58333333333337</v>
      </c>
      <c r="H420" s="36">
        <v>671.98333333333323</v>
      </c>
      <c r="I420" s="36">
        <v>690.86666666666667</v>
      </c>
      <c r="J420" s="36">
        <v>702.68333333333317</v>
      </c>
      <c r="K420" s="31">
        <v>679.05</v>
      </c>
      <c r="L420" s="31">
        <v>648.35</v>
      </c>
      <c r="M420" s="31">
        <v>3.4673400000000001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4591.95</v>
      </c>
      <c r="D421" s="36">
        <v>4584.6166666666668</v>
      </c>
      <c r="E421" s="36">
        <v>4559.2333333333336</v>
      </c>
      <c r="F421" s="36">
        <v>4526.5166666666664</v>
      </c>
      <c r="G421" s="36">
        <v>4501.1333333333332</v>
      </c>
      <c r="H421" s="36">
        <v>4617.3333333333339</v>
      </c>
      <c r="I421" s="36">
        <v>4642.7166666666672</v>
      </c>
      <c r="J421" s="36">
        <v>4675.4333333333343</v>
      </c>
      <c r="K421" s="31">
        <v>4610</v>
      </c>
      <c r="L421" s="31">
        <v>4551.8999999999996</v>
      </c>
      <c r="M421" s="31">
        <v>0.20782999999999999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590.95000000000005</v>
      </c>
      <c r="D422" s="36">
        <v>598.08333333333337</v>
      </c>
      <c r="E422" s="36">
        <v>578.16666666666674</v>
      </c>
      <c r="F422" s="36">
        <v>565.38333333333333</v>
      </c>
      <c r="G422" s="36">
        <v>545.4666666666667</v>
      </c>
      <c r="H422" s="36">
        <v>610.86666666666679</v>
      </c>
      <c r="I422" s="36">
        <v>630.78333333333353</v>
      </c>
      <c r="J422" s="36">
        <v>643.56666666666683</v>
      </c>
      <c r="K422" s="31">
        <v>618</v>
      </c>
      <c r="L422" s="31">
        <v>585.29999999999995</v>
      </c>
      <c r="M422" s="31">
        <v>18.67914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1079.2</v>
      </c>
      <c r="D423" s="36">
        <v>1077.95</v>
      </c>
      <c r="E423" s="36">
        <v>1069.25</v>
      </c>
      <c r="F423" s="36">
        <v>1059.3</v>
      </c>
      <c r="G423" s="36">
        <v>1050.5999999999999</v>
      </c>
      <c r="H423" s="36">
        <v>1087.9000000000001</v>
      </c>
      <c r="I423" s="36">
        <v>1096.6000000000004</v>
      </c>
      <c r="J423" s="36">
        <v>1106.5500000000002</v>
      </c>
      <c r="K423" s="31">
        <v>1086.6500000000001</v>
      </c>
      <c r="L423" s="31">
        <v>1068</v>
      </c>
      <c r="M423" s="31">
        <v>1.2866899999999999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2315.65</v>
      </c>
      <c r="D424" s="36">
        <v>2318.8666666666668</v>
      </c>
      <c r="E424" s="36">
        <v>2300.7833333333338</v>
      </c>
      <c r="F424" s="36">
        <v>2285.916666666667</v>
      </c>
      <c r="G424" s="36">
        <v>2267.8333333333339</v>
      </c>
      <c r="H424" s="36">
        <v>2333.7333333333336</v>
      </c>
      <c r="I424" s="36">
        <v>2351.8166666666666</v>
      </c>
      <c r="J424" s="36">
        <v>2366.6833333333334</v>
      </c>
      <c r="K424" s="31">
        <v>2336.9499999999998</v>
      </c>
      <c r="L424" s="31">
        <v>2304</v>
      </c>
      <c r="M424" s="31">
        <v>3.35304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604.85</v>
      </c>
      <c r="D425" s="36">
        <v>611.11666666666667</v>
      </c>
      <c r="E425" s="36">
        <v>595.23333333333335</v>
      </c>
      <c r="F425" s="36">
        <v>585.61666666666667</v>
      </c>
      <c r="G425" s="36">
        <v>569.73333333333335</v>
      </c>
      <c r="H425" s="36">
        <v>620.73333333333335</v>
      </c>
      <c r="I425" s="36">
        <v>636.61666666666679</v>
      </c>
      <c r="J425" s="36">
        <v>646.23333333333335</v>
      </c>
      <c r="K425" s="31">
        <v>627</v>
      </c>
      <c r="L425" s="31">
        <v>601.5</v>
      </c>
      <c r="M425" s="31">
        <v>8.3638600000000007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588.15</v>
      </c>
      <c r="D426" s="36">
        <v>593.13333333333333</v>
      </c>
      <c r="E426" s="36">
        <v>579.66666666666663</v>
      </c>
      <c r="F426" s="36">
        <v>571.18333333333328</v>
      </c>
      <c r="G426" s="36">
        <v>557.71666666666658</v>
      </c>
      <c r="H426" s="36">
        <v>601.61666666666667</v>
      </c>
      <c r="I426" s="36">
        <v>615.08333333333337</v>
      </c>
      <c r="J426" s="36">
        <v>623.56666666666672</v>
      </c>
      <c r="K426" s="31">
        <v>606.6</v>
      </c>
      <c r="L426" s="31">
        <v>584.65</v>
      </c>
      <c r="M426" s="31">
        <v>234.53424999999999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94.35</v>
      </c>
      <c r="D427" s="36">
        <v>94.84999999999998</v>
      </c>
      <c r="E427" s="36">
        <v>93.599999999999966</v>
      </c>
      <c r="F427" s="36">
        <v>92.84999999999998</v>
      </c>
      <c r="G427" s="36">
        <v>91.599999999999966</v>
      </c>
      <c r="H427" s="36">
        <v>95.599999999999966</v>
      </c>
      <c r="I427" s="36">
        <v>96.85</v>
      </c>
      <c r="J427" s="36">
        <v>97.599999999999966</v>
      </c>
      <c r="K427" s="31">
        <v>96.1</v>
      </c>
      <c r="L427" s="31">
        <v>94.1</v>
      </c>
      <c r="M427" s="31">
        <v>125.85171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361.2</v>
      </c>
      <c r="D428" s="36">
        <v>362.36666666666662</v>
      </c>
      <c r="E428" s="36">
        <v>355.53333333333325</v>
      </c>
      <c r="F428" s="36">
        <v>349.86666666666662</v>
      </c>
      <c r="G428" s="36">
        <v>343.03333333333325</v>
      </c>
      <c r="H428" s="36">
        <v>368.03333333333325</v>
      </c>
      <c r="I428" s="36">
        <v>374.86666666666662</v>
      </c>
      <c r="J428" s="36">
        <v>380.53333333333325</v>
      </c>
      <c r="K428" s="31">
        <v>369.2</v>
      </c>
      <c r="L428" s="31">
        <v>356.7</v>
      </c>
      <c r="M428" s="31">
        <v>1.4945299999999999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161</v>
      </c>
      <c r="D429" s="36">
        <v>162</v>
      </c>
      <c r="E429" s="36">
        <v>159</v>
      </c>
      <c r="F429" s="36">
        <v>157</v>
      </c>
      <c r="G429" s="36">
        <v>154</v>
      </c>
      <c r="H429" s="36">
        <v>164</v>
      </c>
      <c r="I429" s="36">
        <v>167</v>
      </c>
      <c r="J429" s="36">
        <v>169</v>
      </c>
      <c r="K429" s="31">
        <v>165</v>
      </c>
      <c r="L429" s="31">
        <v>160</v>
      </c>
      <c r="M429" s="31">
        <v>7.9077000000000002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422.9</v>
      </c>
      <c r="D430" s="36">
        <v>423.84999999999997</v>
      </c>
      <c r="E430" s="36">
        <v>418.99999999999994</v>
      </c>
      <c r="F430" s="36">
        <v>415.09999999999997</v>
      </c>
      <c r="G430" s="36">
        <v>410.24999999999994</v>
      </c>
      <c r="H430" s="36">
        <v>427.74999999999994</v>
      </c>
      <c r="I430" s="36">
        <v>432.59999999999997</v>
      </c>
      <c r="J430" s="36">
        <v>436.49999999999994</v>
      </c>
      <c r="K430" s="31">
        <v>428.7</v>
      </c>
      <c r="L430" s="31">
        <v>419.95</v>
      </c>
      <c r="M430" s="31">
        <v>1.9372400000000001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227.6</v>
      </c>
      <c r="D431" s="36">
        <v>229.13333333333335</v>
      </c>
      <c r="E431" s="36">
        <v>224.51666666666671</v>
      </c>
      <c r="F431" s="36">
        <v>221.43333333333337</v>
      </c>
      <c r="G431" s="36">
        <v>216.81666666666672</v>
      </c>
      <c r="H431" s="36">
        <v>232.2166666666667</v>
      </c>
      <c r="I431" s="36">
        <v>236.83333333333331</v>
      </c>
      <c r="J431" s="36">
        <v>239.91666666666669</v>
      </c>
      <c r="K431" s="31">
        <v>233.75</v>
      </c>
      <c r="L431" s="31">
        <v>226.05</v>
      </c>
      <c r="M431" s="31">
        <v>3.3479899999999998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1146.1500000000001</v>
      </c>
      <c r="D432" s="36">
        <v>1148.0833333333335</v>
      </c>
      <c r="E432" s="36">
        <v>1139.2166666666669</v>
      </c>
      <c r="F432" s="36">
        <v>1132.2833333333335</v>
      </c>
      <c r="G432" s="36">
        <v>1123.416666666667</v>
      </c>
      <c r="H432" s="36">
        <v>1155.0166666666669</v>
      </c>
      <c r="I432" s="36">
        <v>1163.8833333333337</v>
      </c>
      <c r="J432" s="36">
        <v>1170.8166666666668</v>
      </c>
      <c r="K432" s="31">
        <v>1156.95</v>
      </c>
      <c r="L432" s="31">
        <v>1141.1500000000001</v>
      </c>
      <c r="M432" s="31">
        <v>20.889340000000001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587.25</v>
      </c>
      <c r="D433" s="36">
        <v>590.15</v>
      </c>
      <c r="E433" s="36">
        <v>582.29999999999995</v>
      </c>
      <c r="F433" s="36">
        <v>577.35</v>
      </c>
      <c r="G433" s="36">
        <v>569.5</v>
      </c>
      <c r="H433" s="36">
        <v>595.09999999999991</v>
      </c>
      <c r="I433" s="36">
        <v>602.95000000000005</v>
      </c>
      <c r="J433" s="36">
        <v>607.89999999999986</v>
      </c>
      <c r="K433" s="31">
        <v>598</v>
      </c>
      <c r="L433" s="31">
        <v>585.20000000000005</v>
      </c>
      <c r="M433" s="31">
        <v>4.7618499999999999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2916.05</v>
      </c>
      <c r="D434" s="36">
        <v>2916.6166666666668</v>
      </c>
      <c r="E434" s="36">
        <v>2867.6833333333334</v>
      </c>
      <c r="F434" s="36">
        <v>2819.3166666666666</v>
      </c>
      <c r="G434" s="36">
        <v>2770.3833333333332</v>
      </c>
      <c r="H434" s="36">
        <v>2964.9833333333336</v>
      </c>
      <c r="I434" s="36">
        <v>3013.916666666667</v>
      </c>
      <c r="J434" s="36">
        <v>3062.2833333333338</v>
      </c>
      <c r="K434" s="31">
        <v>2965.55</v>
      </c>
      <c r="L434" s="31">
        <v>2868.25</v>
      </c>
      <c r="M434" s="31">
        <v>1.04349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1201.3499999999999</v>
      </c>
      <c r="D435" s="36">
        <v>1206.6166666666666</v>
      </c>
      <c r="E435" s="36">
        <v>1180.1833333333332</v>
      </c>
      <c r="F435" s="36">
        <v>1159.0166666666667</v>
      </c>
      <c r="G435" s="36">
        <v>1132.5833333333333</v>
      </c>
      <c r="H435" s="36">
        <v>1227.7833333333331</v>
      </c>
      <c r="I435" s="36">
        <v>1254.2166666666665</v>
      </c>
      <c r="J435" s="36">
        <v>1275.383333333333</v>
      </c>
      <c r="K435" s="31">
        <v>1233.05</v>
      </c>
      <c r="L435" s="31">
        <v>1185.45</v>
      </c>
      <c r="M435" s="31">
        <v>0.45117000000000002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435.15</v>
      </c>
      <c r="D436" s="36">
        <v>431.68333333333334</v>
      </c>
      <c r="E436" s="36">
        <v>424.4666666666667</v>
      </c>
      <c r="F436" s="36">
        <v>413.78333333333336</v>
      </c>
      <c r="G436" s="36">
        <v>406.56666666666672</v>
      </c>
      <c r="H436" s="36">
        <v>442.36666666666667</v>
      </c>
      <c r="I436" s="36">
        <v>449.58333333333326</v>
      </c>
      <c r="J436" s="36">
        <v>460.26666666666665</v>
      </c>
      <c r="K436" s="31">
        <v>438.9</v>
      </c>
      <c r="L436" s="31">
        <v>421</v>
      </c>
      <c r="M436" s="31">
        <v>4.7966600000000001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411.1</v>
      </c>
      <c r="D437" s="36">
        <v>413.36666666666662</v>
      </c>
      <c r="E437" s="36">
        <v>405.73333333333323</v>
      </c>
      <c r="F437" s="36">
        <v>400.36666666666662</v>
      </c>
      <c r="G437" s="36">
        <v>392.73333333333323</v>
      </c>
      <c r="H437" s="36">
        <v>418.73333333333323</v>
      </c>
      <c r="I437" s="36">
        <v>426.36666666666656</v>
      </c>
      <c r="J437" s="36">
        <v>431.73333333333323</v>
      </c>
      <c r="K437" s="31">
        <v>421</v>
      </c>
      <c r="L437" s="31">
        <v>408</v>
      </c>
      <c r="M437" s="31">
        <v>1.15005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4076.75</v>
      </c>
      <c r="D438" s="36">
        <v>4093.4666666666667</v>
      </c>
      <c r="E438" s="36">
        <v>4018.2833333333338</v>
      </c>
      <c r="F438" s="36">
        <v>3959.8166666666671</v>
      </c>
      <c r="G438" s="36">
        <v>3884.6333333333341</v>
      </c>
      <c r="H438" s="36">
        <v>4151.9333333333334</v>
      </c>
      <c r="I438" s="36">
        <v>4227.1166666666668</v>
      </c>
      <c r="J438" s="36">
        <v>4285.583333333333</v>
      </c>
      <c r="K438" s="31">
        <v>4168.6499999999996</v>
      </c>
      <c r="L438" s="31">
        <v>4035</v>
      </c>
      <c r="M438" s="31">
        <v>1.8900699999999999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536.20000000000005</v>
      </c>
      <c r="D439" s="36">
        <v>537.48333333333335</v>
      </c>
      <c r="E439" s="36">
        <v>529.9666666666667</v>
      </c>
      <c r="F439" s="36">
        <v>523.73333333333335</v>
      </c>
      <c r="G439" s="36">
        <v>516.2166666666667</v>
      </c>
      <c r="H439" s="36">
        <v>543.7166666666667</v>
      </c>
      <c r="I439" s="36">
        <v>551.23333333333335</v>
      </c>
      <c r="J439" s="36">
        <v>557.4666666666667</v>
      </c>
      <c r="K439" s="31">
        <v>545</v>
      </c>
      <c r="L439" s="31">
        <v>531.25</v>
      </c>
      <c r="M439" s="31">
        <v>2.4032499999999999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25.5</v>
      </c>
      <c r="D440" s="36">
        <v>25.633333333333336</v>
      </c>
      <c r="E440" s="36">
        <v>25.016666666666673</v>
      </c>
      <c r="F440" s="36">
        <v>24.533333333333335</v>
      </c>
      <c r="G440" s="36">
        <v>23.916666666666671</v>
      </c>
      <c r="H440" s="36">
        <v>26.116666666666674</v>
      </c>
      <c r="I440" s="36">
        <v>26.733333333333341</v>
      </c>
      <c r="J440" s="36">
        <v>27.216666666666676</v>
      </c>
      <c r="K440" s="31">
        <v>26.25</v>
      </c>
      <c r="L440" s="31">
        <v>25.15</v>
      </c>
      <c r="M440" s="31">
        <v>1664.3889300000001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296.64999999999998</v>
      </c>
      <c r="D441" s="36">
        <v>295.08333333333331</v>
      </c>
      <c r="E441" s="36">
        <v>290.26666666666665</v>
      </c>
      <c r="F441" s="36">
        <v>283.88333333333333</v>
      </c>
      <c r="G441" s="36">
        <v>279.06666666666666</v>
      </c>
      <c r="H441" s="36">
        <v>301.46666666666664</v>
      </c>
      <c r="I441" s="36">
        <v>306.28333333333336</v>
      </c>
      <c r="J441" s="36">
        <v>312.66666666666663</v>
      </c>
      <c r="K441" s="31">
        <v>299.89999999999998</v>
      </c>
      <c r="L441" s="31">
        <v>288.7</v>
      </c>
      <c r="M441" s="31">
        <v>9.4550300000000007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777.65</v>
      </c>
      <c r="D442" s="36">
        <v>787.04999999999984</v>
      </c>
      <c r="E442" s="36">
        <v>765.79999999999973</v>
      </c>
      <c r="F442" s="36">
        <v>753.94999999999993</v>
      </c>
      <c r="G442" s="36">
        <v>732.69999999999982</v>
      </c>
      <c r="H442" s="36">
        <v>798.89999999999964</v>
      </c>
      <c r="I442" s="36">
        <v>820.14999999999986</v>
      </c>
      <c r="J442" s="36">
        <v>831.99999999999955</v>
      </c>
      <c r="K442" s="31">
        <v>808.3</v>
      </c>
      <c r="L442" s="31">
        <v>775.2</v>
      </c>
      <c r="M442" s="31">
        <v>14.000640000000001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546.85</v>
      </c>
      <c r="D443" s="36">
        <v>552.93333333333339</v>
      </c>
      <c r="E443" s="36">
        <v>539.06666666666683</v>
      </c>
      <c r="F443" s="36">
        <v>531.28333333333342</v>
      </c>
      <c r="G443" s="36">
        <v>517.41666666666686</v>
      </c>
      <c r="H443" s="36">
        <v>560.71666666666681</v>
      </c>
      <c r="I443" s="36">
        <v>574.58333333333337</v>
      </c>
      <c r="J443" s="36">
        <v>582.36666666666679</v>
      </c>
      <c r="K443" s="31">
        <v>566.79999999999995</v>
      </c>
      <c r="L443" s="31">
        <v>545.15</v>
      </c>
      <c r="M443" s="31">
        <v>2.8909400000000001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1032.5999999999999</v>
      </c>
      <c r="D444" s="36">
        <v>1041.2166666666665</v>
      </c>
      <c r="E444" s="36">
        <v>1012.4333333333329</v>
      </c>
      <c r="F444" s="36">
        <v>992.26666666666642</v>
      </c>
      <c r="G444" s="36">
        <v>963.48333333333289</v>
      </c>
      <c r="H444" s="36">
        <v>1061.383333333333</v>
      </c>
      <c r="I444" s="36">
        <v>1090.1666666666663</v>
      </c>
      <c r="J444" s="36">
        <v>1110.333333333333</v>
      </c>
      <c r="K444" s="31">
        <v>1070</v>
      </c>
      <c r="L444" s="31">
        <v>1021.05</v>
      </c>
      <c r="M444" s="31">
        <v>7.6124400000000003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1034.8</v>
      </c>
      <c r="D445" s="36">
        <v>1038.45</v>
      </c>
      <c r="E445" s="36">
        <v>1026.45</v>
      </c>
      <c r="F445" s="36">
        <v>1018.0999999999999</v>
      </c>
      <c r="G445" s="36">
        <v>1006.0999999999999</v>
      </c>
      <c r="H445" s="36">
        <v>1046.8000000000002</v>
      </c>
      <c r="I445" s="36">
        <v>1058.8000000000002</v>
      </c>
      <c r="J445" s="36">
        <v>1067.1500000000003</v>
      </c>
      <c r="K445" s="31">
        <v>1050.45</v>
      </c>
      <c r="L445" s="31">
        <v>1030.0999999999999</v>
      </c>
      <c r="M445" s="31">
        <v>6.1852600000000004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1874.65</v>
      </c>
      <c r="D446" s="36">
        <v>1884.9333333333334</v>
      </c>
      <c r="E446" s="36">
        <v>1860.2166666666667</v>
      </c>
      <c r="F446" s="36">
        <v>1845.7833333333333</v>
      </c>
      <c r="G446" s="36">
        <v>1821.0666666666666</v>
      </c>
      <c r="H446" s="36">
        <v>1899.3666666666668</v>
      </c>
      <c r="I446" s="36">
        <v>1924.0833333333335</v>
      </c>
      <c r="J446" s="36">
        <v>1938.5166666666669</v>
      </c>
      <c r="K446" s="31">
        <v>1909.65</v>
      </c>
      <c r="L446" s="31">
        <v>1870.5</v>
      </c>
      <c r="M446" s="31">
        <v>6.2405900000000001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3585.3</v>
      </c>
      <c r="D447" s="36">
        <v>3572.7666666666664</v>
      </c>
      <c r="E447" s="36">
        <v>3540.5333333333328</v>
      </c>
      <c r="F447" s="36">
        <v>3495.7666666666664</v>
      </c>
      <c r="G447" s="36">
        <v>3463.5333333333328</v>
      </c>
      <c r="H447" s="36">
        <v>3617.5333333333328</v>
      </c>
      <c r="I447" s="36">
        <v>3649.7666666666664</v>
      </c>
      <c r="J447" s="36">
        <v>3694.5333333333328</v>
      </c>
      <c r="K447" s="31">
        <v>3605</v>
      </c>
      <c r="L447" s="31">
        <v>3528</v>
      </c>
      <c r="M447" s="31">
        <v>20.04073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871</v>
      </c>
      <c r="D448" s="36">
        <v>868.73333333333323</v>
      </c>
      <c r="E448" s="36">
        <v>863.46666666666647</v>
      </c>
      <c r="F448" s="36">
        <v>855.93333333333328</v>
      </c>
      <c r="G448" s="36">
        <v>850.66666666666652</v>
      </c>
      <c r="H448" s="36">
        <v>876.26666666666642</v>
      </c>
      <c r="I448" s="36">
        <v>881.53333333333308</v>
      </c>
      <c r="J448" s="36">
        <v>889.06666666666638</v>
      </c>
      <c r="K448" s="31">
        <v>874</v>
      </c>
      <c r="L448" s="31">
        <v>861.2</v>
      </c>
      <c r="M448" s="31">
        <v>11.65593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7285.95</v>
      </c>
      <c r="D449" s="36">
        <v>7270.3166666666666</v>
      </c>
      <c r="E449" s="36">
        <v>7237.6333333333332</v>
      </c>
      <c r="F449" s="36">
        <v>7189.3166666666666</v>
      </c>
      <c r="G449" s="36">
        <v>7156.6333333333332</v>
      </c>
      <c r="H449" s="36">
        <v>7318.6333333333332</v>
      </c>
      <c r="I449" s="36">
        <v>7351.3166666666657</v>
      </c>
      <c r="J449" s="36">
        <v>7399.6333333333332</v>
      </c>
      <c r="K449" s="31">
        <v>7303</v>
      </c>
      <c r="L449" s="31">
        <v>7222</v>
      </c>
      <c r="M449" s="31">
        <v>0.64624000000000004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2632.05</v>
      </c>
      <c r="D450" s="36">
        <v>2658.7166666666667</v>
      </c>
      <c r="E450" s="36">
        <v>2593.3833333333332</v>
      </c>
      <c r="F450" s="36">
        <v>2554.7166666666667</v>
      </c>
      <c r="G450" s="36">
        <v>2489.3833333333332</v>
      </c>
      <c r="H450" s="36">
        <v>2697.3833333333332</v>
      </c>
      <c r="I450" s="36">
        <v>2762.7166666666662</v>
      </c>
      <c r="J450" s="36">
        <v>2801.3833333333332</v>
      </c>
      <c r="K450" s="31">
        <v>2724.05</v>
      </c>
      <c r="L450" s="31">
        <v>2620.0500000000002</v>
      </c>
      <c r="M450" s="31">
        <v>1.77315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421.35</v>
      </c>
      <c r="D451" s="36">
        <v>424.41666666666669</v>
      </c>
      <c r="E451" s="36">
        <v>415.93333333333339</v>
      </c>
      <c r="F451" s="36">
        <v>410.51666666666671</v>
      </c>
      <c r="G451" s="36">
        <v>402.03333333333342</v>
      </c>
      <c r="H451" s="36">
        <v>429.83333333333337</v>
      </c>
      <c r="I451" s="36">
        <v>438.31666666666661</v>
      </c>
      <c r="J451" s="36">
        <v>443.73333333333335</v>
      </c>
      <c r="K451" s="31">
        <v>432.9</v>
      </c>
      <c r="L451" s="31">
        <v>419</v>
      </c>
      <c r="M451" s="31">
        <v>31.02589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627.04999999999995</v>
      </c>
      <c r="D452" s="36">
        <v>630.91666666666663</v>
      </c>
      <c r="E452" s="36">
        <v>620.13333333333321</v>
      </c>
      <c r="F452" s="36">
        <v>613.21666666666658</v>
      </c>
      <c r="G452" s="36">
        <v>602.43333333333317</v>
      </c>
      <c r="H452" s="36">
        <v>637.83333333333326</v>
      </c>
      <c r="I452" s="36">
        <v>648.61666666666679</v>
      </c>
      <c r="J452" s="36">
        <v>655.5333333333333</v>
      </c>
      <c r="K452" s="31">
        <v>641.70000000000005</v>
      </c>
      <c r="L452" s="31">
        <v>624</v>
      </c>
      <c r="M452" s="31">
        <v>92.668539999999993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256.64999999999998</v>
      </c>
      <c r="D453" s="36">
        <v>258.23333333333335</v>
      </c>
      <c r="E453" s="36">
        <v>254.4666666666667</v>
      </c>
      <c r="F453" s="36">
        <v>252.28333333333336</v>
      </c>
      <c r="G453" s="36">
        <v>248.51666666666671</v>
      </c>
      <c r="H453" s="36">
        <v>260.41666666666669</v>
      </c>
      <c r="I453" s="36">
        <v>264.18333333333334</v>
      </c>
      <c r="J453" s="36">
        <v>266.36666666666667</v>
      </c>
      <c r="K453" s="31">
        <v>262</v>
      </c>
      <c r="L453" s="31">
        <v>256.05</v>
      </c>
      <c r="M453" s="31">
        <v>79.486559999999997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127.8</v>
      </c>
      <c r="D454" s="36">
        <v>128.08333333333334</v>
      </c>
      <c r="E454" s="36">
        <v>126.91666666666669</v>
      </c>
      <c r="F454" s="36">
        <v>126.03333333333335</v>
      </c>
      <c r="G454" s="36">
        <v>124.86666666666669</v>
      </c>
      <c r="H454" s="36">
        <v>128.9666666666667</v>
      </c>
      <c r="I454" s="36">
        <v>130.13333333333338</v>
      </c>
      <c r="J454" s="36">
        <v>131.01666666666668</v>
      </c>
      <c r="K454" s="31">
        <v>129.25</v>
      </c>
      <c r="L454" s="31">
        <v>127.2</v>
      </c>
      <c r="M454" s="31">
        <v>298.26091000000002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98.55</v>
      </c>
      <c r="D455" s="36">
        <v>99.483333333333334</v>
      </c>
      <c r="E455" s="36">
        <v>96.816666666666663</v>
      </c>
      <c r="F455" s="36">
        <v>95.083333333333329</v>
      </c>
      <c r="G455" s="36">
        <v>92.416666666666657</v>
      </c>
      <c r="H455" s="36">
        <v>101.21666666666667</v>
      </c>
      <c r="I455" s="36">
        <v>103.88333333333333</v>
      </c>
      <c r="J455" s="36">
        <v>105.61666666666667</v>
      </c>
      <c r="K455" s="31">
        <v>102.15</v>
      </c>
      <c r="L455" s="31">
        <v>97.75</v>
      </c>
      <c r="M455" s="31">
        <v>83.160780000000003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1468.9</v>
      </c>
      <c r="D456" s="36">
        <v>1478.8</v>
      </c>
      <c r="E456" s="36">
        <v>1451.1</v>
      </c>
      <c r="F456" s="36">
        <v>1433.3</v>
      </c>
      <c r="G456" s="36">
        <v>1405.6</v>
      </c>
      <c r="H456" s="36">
        <v>1496.6</v>
      </c>
      <c r="I456" s="36">
        <v>1524.3000000000002</v>
      </c>
      <c r="J456" s="36">
        <v>1542.1</v>
      </c>
      <c r="K456" s="31">
        <v>1506.5</v>
      </c>
      <c r="L456" s="31">
        <v>1461</v>
      </c>
      <c r="M456" s="31">
        <v>0.49384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365.1</v>
      </c>
      <c r="D457" s="36">
        <v>368.84999999999997</v>
      </c>
      <c r="E457" s="36">
        <v>358.74999999999994</v>
      </c>
      <c r="F457" s="36">
        <v>352.4</v>
      </c>
      <c r="G457" s="36">
        <v>342.29999999999995</v>
      </c>
      <c r="H457" s="36">
        <v>375.19999999999993</v>
      </c>
      <c r="I457" s="36">
        <v>385.29999999999995</v>
      </c>
      <c r="J457" s="36">
        <v>391.64999999999992</v>
      </c>
      <c r="K457" s="31">
        <v>378.95</v>
      </c>
      <c r="L457" s="31">
        <v>362.5</v>
      </c>
      <c r="M457" s="31">
        <v>2.4174600000000002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2532.5</v>
      </c>
      <c r="D458" s="36">
        <v>2541.6333333333332</v>
      </c>
      <c r="E458" s="36">
        <v>2503.3166666666666</v>
      </c>
      <c r="F458" s="36">
        <v>2474.1333333333332</v>
      </c>
      <c r="G458" s="36">
        <v>2435.8166666666666</v>
      </c>
      <c r="H458" s="36">
        <v>2570.8166666666666</v>
      </c>
      <c r="I458" s="36">
        <v>2609.1333333333332</v>
      </c>
      <c r="J458" s="36">
        <v>2638.3166666666666</v>
      </c>
      <c r="K458" s="31">
        <v>2579.9499999999998</v>
      </c>
      <c r="L458" s="31">
        <v>2512.4499999999998</v>
      </c>
      <c r="M458" s="31">
        <v>0.10894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1291.6500000000001</v>
      </c>
      <c r="D459" s="36">
        <v>1284.5166666666667</v>
      </c>
      <c r="E459" s="36">
        <v>1273.0333333333333</v>
      </c>
      <c r="F459" s="36">
        <v>1254.4166666666667</v>
      </c>
      <c r="G459" s="36">
        <v>1242.9333333333334</v>
      </c>
      <c r="H459" s="36">
        <v>1303.1333333333332</v>
      </c>
      <c r="I459" s="36">
        <v>1314.6166666666663</v>
      </c>
      <c r="J459" s="36">
        <v>1333.2333333333331</v>
      </c>
      <c r="K459" s="31">
        <v>1296</v>
      </c>
      <c r="L459" s="31">
        <v>1265.9000000000001</v>
      </c>
      <c r="M459" s="31">
        <v>29.602499999999999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824.45</v>
      </c>
      <c r="D460" s="36">
        <v>831.48333333333323</v>
      </c>
      <c r="E460" s="36">
        <v>812.96666666666647</v>
      </c>
      <c r="F460" s="36">
        <v>801.48333333333323</v>
      </c>
      <c r="G460" s="36">
        <v>782.96666666666647</v>
      </c>
      <c r="H460" s="36">
        <v>842.96666666666647</v>
      </c>
      <c r="I460" s="36">
        <v>861.48333333333312</v>
      </c>
      <c r="J460" s="36">
        <v>872.96666666666647</v>
      </c>
      <c r="K460" s="31">
        <v>850</v>
      </c>
      <c r="L460" s="31">
        <v>820</v>
      </c>
      <c r="M460" s="31">
        <v>3.78565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139</v>
      </c>
      <c r="D461" s="36">
        <v>141.45000000000002</v>
      </c>
      <c r="E461" s="36">
        <v>135.60000000000002</v>
      </c>
      <c r="F461" s="36">
        <v>132.20000000000002</v>
      </c>
      <c r="G461" s="36">
        <v>126.35000000000002</v>
      </c>
      <c r="H461" s="36">
        <v>144.85000000000002</v>
      </c>
      <c r="I461" s="36">
        <v>150.69999999999999</v>
      </c>
      <c r="J461" s="36">
        <v>154.10000000000002</v>
      </c>
      <c r="K461" s="31">
        <v>147.30000000000001</v>
      </c>
      <c r="L461" s="31">
        <v>138.05000000000001</v>
      </c>
      <c r="M461" s="31">
        <v>20.366579999999999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866.85</v>
      </c>
      <c r="D462" s="36">
        <v>869.79999999999984</v>
      </c>
      <c r="E462" s="36">
        <v>860.84999999999968</v>
      </c>
      <c r="F462" s="36">
        <v>854.8499999999998</v>
      </c>
      <c r="G462" s="36">
        <v>845.89999999999964</v>
      </c>
      <c r="H462" s="36">
        <v>875.79999999999973</v>
      </c>
      <c r="I462" s="36">
        <v>884.74999999999977</v>
      </c>
      <c r="J462" s="36">
        <v>890.74999999999977</v>
      </c>
      <c r="K462" s="31">
        <v>878.75</v>
      </c>
      <c r="L462" s="31">
        <v>863.8</v>
      </c>
      <c r="M462" s="31">
        <v>1.60808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2862.85</v>
      </c>
      <c r="D463" s="36">
        <v>2872.6166666666668</v>
      </c>
      <c r="E463" s="36">
        <v>2830.2333333333336</v>
      </c>
      <c r="F463" s="36">
        <v>2797.6166666666668</v>
      </c>
      <c r="G463" s="36">
        <v>2755.2333333333336</v>
      </c>
      <c r="H463" s="36">
        <v>2905.2333333333336</v>
      </c>
      <c r="I463" s="36">
        <v>2947.6166666666668</v>
      </c>
      <c r="J463" s="36">
        <v>2980.2333333333336</v>
      </c>
      <c r="K463" s="31">
        <v>2915</v>
      </c>
      <c r="L463" s="31">
        <v>2840</v>
      </c>
      <c r="M463" s="31">
        <v>0.24338000000000001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3102.4</v>
      </c>
      <c r="D464" s="36">
        <v>3116.2833333333333</v>
      </c>
      <c r="E464" s="36">
        <v>3077.1166666666668</v>
      </c>
      <c r="F464" s="36">
        <v>3051.8333333333335</v>
      </c>
      <c r="G464" s="36">
        <v>3012.666666666667</v>
      </c>
      <c r="H464" s="36">
        <v>3141.5666666666666</v>
      </c>
      <c r="I464" s="36">
        <v>3180.7333333333336</v>
      </c>
      <c r="J464" s="36">
        <v>3206.0166666666664</v>
      </c>
      <c r="K464" s="31">
        <v>3155.45</v>
      </c>
      <c r="L464" s="31">
        <v>3091</v>
      </c>
      <c r="M464" s="31">
        <v>1.39158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3304.5</v>
      </c>
      <c r="D465" s="36">
        <v>3304.2666666666664</v>
      </c>
      <c r="E465" s="36">
        <v>3286.0333333333328</v>
      </c>
      <c r="F465" s="36">
        <v>3267.5666666666666</v>
      </c>
      <c r="G465" s="36">
        <v>3249.333333333333</v>
      </c>
      <c r="H465" s="36">
        <v>3322.7333333333327</v>
      </c>
      <c r="I465" s="36">
        <v>3340.9666666666662</v>
      </c>
      <c r="J465" s="36">
        <v>3359.4333333333325</v>
      </c>
      <c r="K465" s="31">
        <v>3322.5</v>
      </c>
      <c r="L465" s="31">
        <v>3285.8</v>
      </c>
      <c r="M465" s="31">
        <v>10.91384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1874.4</v>
      </c>
      <c r="D466" s="36">
        <v>1875.1499999999999</v>
      </c>
      <c r="E466" s="36">
        <v>1862.7499999999998</v>
      </c>
      <c r="F466" s="36">
        <v>1851.1</v>
      </c>
      <c r="G466" s="36">
        <v>1838.6999999999998</v>
      </c>
      <c r="H466" s="36">
        <v>1886.7999999999997</v>
      </c>
      <c r="I466" s="36">
        <v>1899.1999999999998</v>
      </c>
      <c r="J466" s="36">
        <v>1910.8499999999997</v>
      </c>
      <c r="K466" s="31">
        <v>1887.55</v>
      </c>
      <c r="L466" s="31">
        <v>1863.5</v>
      </c>
      <c r="M466" s="31">
        <v>3.8600400000000001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718</v>
      </c>
      <c r="D467" s="36">
        <v>717.18333333333339</v>
      </c>
      <c r="E467" s="36">
        <v>712.41666666666674</v>
      </c>
      <c r="F467" s="36">
        <v>706.83333333333337</v>
      </c>
      <c r="G467" s="36">
        <v>702.06666666666672</v>
      </c>
      <c r="H467" s="36">
        <v>722.76666666666677</v>
      </c>
      <c r="I467" s="36">
        <v>727.53333333333342</v>
      </c>
      <c r="J467" s="36">
        <v>733.11666666666679</v>
      </c>
      <c r="K467" s="31">
        <v>721.95</v>
      </c>
      <c r="L467" s="31">
        <v>711.6</v>
      </c>
      <c r="M467" s="31">
        <v>1.2631600000000001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792.25</v>
      </c>
      <c r="D468" s="36">
        <v>810.4</v>
      </c>
      <c r="E468" s="36">
        <v>752.84999999999991</v>
      </c>
      <c r="F468" s="36">
        <v>713.44999999999993</v>
      </c>
      <c r="G468" s="36">
        <v>655.89999999999986</v>
      </c>
      <c r="H468" s="36">
        <v>849.8</v>
      </c>
      <c r="I468" s="36">
        <v>907.34999999999991</v>
      </c>
      <c r="J468" s="36">
        <v>946.75</v>
      </c>
      <c r="K468" s="31">
        <v>867.95</v>
      </c>
      <c r="L468" s="31">
        <v>771</v>
      </c>
      <c r="M468" s="31">
        <v>4.4173099999999996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2058.1999999999998</v>
      </c>
      <c r="D469" s="36">
        <v>2068.4333333333329</v>
      </c>
      <c r="E469" s="36">
        <v>2024.8666666666659</v>
      </c>
      <c r="F469" s="36">
        <v>1991.5333333333328</v>
      </c>
      <c r="G469" s="36">
        <v>1947.9666666666658</v>
      </c>
      <c r="H469" s="36">
        <v>2101.766666666666</v>
      </c>
      <c r="I469" s="36">
        <v>2145.3333333333326</v>
      </c>
      <c r="J469" s="36">
        <v>2178.6666666666661</v>
      </c>
      <c r="K469" s="31">
        <v>2112</v>
      </c>
      <c r="L469" s="31">
        <v>2035.1</v>
      </c>
      <c r="M469" s="31">
        <v>2.9827900000000001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37.950000000000003</v>
      </c>
      <c r="D470" s="36">
        <v>38.333333333333336</v>
      </c>
      <c r="E470" s="36">
        <v>37.466666666666669</v>
      </c>
      <c r="F470" s="36">
        <v>36.983333333333334</v>
      </c>
      <c r="G470" s="36">
        <v>36.116666666666667</v>
      </c>
      <c r="H470" s="36">
        <v>38.81666666666667</v>
      </c>
      <c r="I470" s="36">
        <v>39.68333333333333</v>
      </c>
      <c r="J470" s="36">
        <v>40.166666666666671</v>
      </c>
      <c r="K470" s="31">
        <v>39.200000000000003</v>
      </c>
      <c r="L470" s="31">
        <v>37.85</v>
      </c>
      <c r="M470" s="31">
        <v>118.67478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368.4</v>
      </c>
      <c r="D471" s="36">
        <v>374.11666666666662</v>
      </c>
      <c r="E471" s="36">
        <v>360.28333333333325</v>
      </c>
      <c r="F471" s="36">
        <v>352.16666666666663</v>
      </c>
      <c r="G471" s="36">
        <v>338.33333333333326</v>
      </c>
      <c r="H471" s="36">
        <v>382.23333333333323</v>
      </c>
      <c r="I471" s="36">
        <v>396.06666666666661</v>
      </c>
      <c r="J471" s="36">
        <v>404.18333333333322</v>
      </c>
      <c r="K471" s="31">
        <v>387.95</v>
      </c>
      <c r="L471" s="31">
        <v>366</v>
      </c>
      <c r="M471" s="31">
        <v>13.15049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419.1</v>
      </c>
      <c r="D472" s="36">
        <v>424.91666666666669</v>
      </c>
      <c r="E472" s="36">
        <v>412.18333333333339</v>
      </c>
      <c r="F472" s="36">
        <v>405.26666666666671</v>
      </c>
      <c r="G472" s="36">
        <v>392.53333333333342</v>
      </c>
      <c r="H472" s="36">
        <v>431.83333333333337</v>
      </c>
      <c r="I472" s="36">
        <v>444.56666666666661</v>
      </c>
      <c r="J472" s="36">
        <v>451.48333333333335</v>
      </c>
      <c r="K472" s="31">
        <v>437.65</v>
      </c>
      <c r="L472" s="31">
        <v>418</v>
      </c>
      <c r="M472" s="31">
        <v>6.9742899999999999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781.2</v>
      </c>
      <c r="D473" s="36">
        <v>786.1</v>
      </c>
      <c r="E473" s="36">
        <v>772.1</v>
      </c>
      <c r="F473" s="36">
        <v>763</v>
      </c>
      <c r="G473" s="36">
        <v>749</v>
      </c>
      <c r="H473" s="36">
        <v>795.2</v>
      </c>
      <c r="I473" s="36">
        <v>809.2</v>
      </c>
      <c r="J473" s="36">
        <v>818.30000000000007</v>
      </c>
      <c r="K473" s="31">
        <v>800.1</v>
      </c>
      <c r="L473" s="31">
        <v>777</v>
      </c>
      <c r="M473" s="31">
        <v>1.33971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3284</v>
      </c>
      <c r="D474" s="36">
        <v>3314.3333333333335</v>
      </c>
      <c r="E474" s="36">
        <v>3243.666666666667</v>
      </c>
      <c r="F474" s="36">
        <v>3203.3333333333335</v>
      </c>
      <c r="G474" s="36">
        <v>3132.666666666667</v>
      </c>
      <c r="H474" s="36">
        <v>3354.666666666667</v>
      </c>
      <c r="I474" s="36">
        <v>3425.3333333333339</v>
      </c>
      <c r="J474" s="36">
        <v>3465.666666666667</v>
      </c>
      <c r="K474" s="31">
        <v>3385</v>
      </c>
      <c r="L474" s="31">
        <v>3274</v>
      </c>
      <c r="M474" s="31">
        <v>2.4366099999999999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45.9</v>
      </c>
      <c r="D475" s="36">
        <v>46.266666666666673</v>
      </c>
      <c r="E475" s="36">
        <v>45.183333333333344</v>
      </c>
      <c r="F475" s="36">
        <v>44.466666666666669</v>
      </c>
      <c r="G475" s="36">
        <v>43.38333333333334</v>
      </c>
      <c r="H475" s="36">
        <v>46.983333333333348</v>
      </c>
      <c r="I475" s="36">
        <v>48.066666666666677</v>
      </c>
      <c r="J475" s="36">
        <v>48.783333333333353</v>
      </c>
      <c r="K475" s="31">
        <v>47.35</v>
      </c>
      <c r="L475" s="31">
        <v>45.55</v>
      </c>
      <c r="M475" s="31">
        <v>132.75067000000001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1498.9</v>
      </c>
      <c r="D476" s="36">
        <v>1500.3333333333333</v>
      </c>
      <c r="E476" s="36">
        <v>1490.6666666666665</v>
      </c>
      <c r="F476" s="36">
        <v>1482.4333333333332</v>
      </c>
      <c r="G476" s="36">
        <v>1472.7666666666664</v>
      </c>
      <c r="H476" s="36">
        <v>1508.5666666666666</v>
      </c>
      <c r="I476" s="36">
        <v>1518.2333333333331</v>
      </c>
      <c r="J476" s="36">
        <v>1526.4666666666667</v>
      </c>
      <c r="K476" s="31">
        <v>1510</v>
      </c>
      <c r="L476" s="31">
        <v>1492.1</v>
      </c>
      <c r="M476" s="31">
        <v>5.4205899999999998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41.6</v>
      </c>
      <c r="D477" s="36">
        <v>43.016666666666673</v>
      </c>
      <c r="E477" s="36">
        <v>39.683333333333344</v>
      </c>
      <c r="F477" s="36">
        <v>37.766666666666673</v>
      </c>
      <c r="G477" s="36">
        <v>34.433333333333344</v>
      </c>
      <c r="H477" s="36">
        <v>44.933333333333344</v>
      </c>
      <c r="I477" s="36">
        <v>48.266666666666673</v>
      </c>
      <c r="J477" s="36">
        <v>50.183333333333344</v>
      </c>
      <c r="K477" s="31">
        <v>46.35</v>
      </c>
      <c r="L477" s="31">
        <v>41.1</v>
      </c>
      <c r="M477" s="31">
        <v>1121.91491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436.3</v>
      </c>
      <c r="D478" s="36">
        <v>438.23333333333335</v>
      </c>
      <c r="E478" s="36">
        <v>429.81666666666672</v>
      </c>
      <c r="F478" s="36">
        <v>423.33333333333337</v>
      </c>
      <c r="G478" s="36">
        <v>414.91666666666674</v>
      </c>
      <c r="H478" s="36">
        <v>444.7166666666667</v>
      </c>
      <c r="I478" s="36">
        <v>453.13333333333333</v>
      </c>
      <c r="J478" s="36">
        <v>459.61666666666667</v>
      </c>
      <c r="K478" s="31">
        <v>446.65</v>
      </c>
      <c r="L478" s="31">
        <v>431.75</v>
      </c>
      <c r="M478" s="31">
        <v>1.1572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8313.5499999999993</v>
      </c>
      <c r="D479" s="36">
        <v>8346.0666666666657</v>
      </c>
      <c r="E479" s="36">
        <v>8254.1333333333314</v>
      </c>
      <c r="F479" s="36">
        <v>8194.7166666666653</v>
      </c>
      <c r="G479" s="36">
        <v>8102.783333333331</v>
      </c>
      <c r="H479" s="36">
        <v>8405.4833333333318</v>
      </c>
      <c r="I479" s="36">
        <v>8497.4166666666661</v>
      </c>
      <c r="J479" s="36">
        <v>8556.8333333333321</v>
      </c>
      <c r="K479" s="31">
        <v>8438</v>
      </c>
      <c r="L479" s="31">
        <v>8286.65</v>
      </c>
      <c r="M479" s="31">
        <v>3.93954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96.4</v>
      </c>
      <c r="D480" s="36">
        <v>97.733333333333334</v>
      </c>
      <c r="E480" s="36">
        <v>94.166666666666671</v>
      </c>
      <c r="F480" s="36">
        <v>91.933333333333337</v>
      </c>
      <c r="G480" s="36">
        <v>88.366666666666674</v>
      </c>
      <c r="H480" s="36">
        <v>99.966666666666669</v>
      </c>
      <c r="I480" s="36">
        <v>103.53333333333333</v>
      </c>
      <c r="J480" s="36">
        <v>105.76666666666667</v>
      </c>
      <c r="K480" s="31">
        <v>101.3</v>
      </c>
      <c r="L480" s="31">
        <v>95.5</v>
      </c>
      <c r="M480" s="31">
        <v>529.93911000000003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1571.4</v>
      </c>
      <c r="D481" s="36">
        <v>1577.4666666666665</v>
      </c>
      <c r="E481" s="36">
        <v>1559.9333333333329</v>
      </c>
      <c r="F481" s="36">
        <v>1548.4666666666665</v>
      </c>
      <c r="G481" s="36">
        <v>1530.9333333333329</v>
      </c>
      <c r="H481" s="36">
        <v>1588.9333333333329</v>
      </c>
      <c r="I481" s="36">
        <v>1606.4666666666662</v>
      </c>
      <c r="J481" s="31">
        <v>1617.9333333333329</v>
      </c>
      <c r="K481" s="31">
        <v>1595</v>
      </c>
      <c r="L481" s="31">
        <v>1566</v>
      </c>
      <c r="M481" s="53">
        <v>1.2131700000000001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1018.5</v>
      </c>
      <c r="D482" s="36">
        <v>1021.4333333333334</v>
      </c>
      <c r="E482" s="36">
        <v>1004.8666666666668</v>
      </c>
      <c r="F482" s="36">
        <v>991.23333333333335</v>
      </c>
      <c r="G482" s="36">
        <v>974.66666666666674</v>
      </c>
      <c r="H482" s="36">
        <v>1035.0666666666668</v>
      </c>
      <c r="I482" s="36">
        <v>1051.6333333333334</v>
      </c>
      <c r="J482" s="31">
        <v>1065.2666666666669</v>
      </c>
      <c r="K482" s="31">
        <v>1038</v>
      </c>
      <c r="L482" s="31">
        <v>1007.8</v>
      </c>
      <c r="M482" s="53">
        <v>10.00226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604.75</v>
      </c>
      <c r="D483" s="36">
        <v>606.51666666666665</v>
      </c>
      <c r="E483" s="36">
        <v>598.23333333333335</v>
      </c>
      <c r="F483" s="36">
        <v>591.7166666666667</v>
      </c>
      <c r="G483" s="36">
        <v>583.43333333333339</v>
      </c>
      <c r="H483" s="36">
        <v>613.0333333333333</v>
      </c>
      <c r="I483" s="36">
        <v>621.31666666666661</v>
      </c>
      <c r="J483" s="36">
        <v>627.83333333333326</v>
      </c>
      <c r="K483" s="31">
        <v>614.79999999999995</v>
      </c>
      <c r="L483" s="31">
        <v>600</v>
      </c>
      <c r="M483" s="31">
        <v>3.6788500000000002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625.04999999999995</v>
      </c>
      <c r="D484" s="36">
        <v>627.38333333333333</v>
      </c>
      <c r="E484" s="36">
        <v>619.76666666666665</v>
      </c>
      <c r="F484" s="36">
        <v>614.48333333333335</v>
      </c>
      <c r="G484" s="36">
        <v>606.86666666666667</v>
      </c>
      <c r="H484" s="36">
        <v>632.66666666666663</v>
      </c>
      <c r="I484" s="36">
        <v>640.28333333333319</v>
      </c>
      <c r="J484" s="31">
        <v>645.56666666666661</v>
      </c>
      <c r="K484" s="31">
        <v>635</v>
      </c>
      <c r="L484" s="31">
        <v>622.1</v>
      </c>
      <c r="M484" s="53">
        <v>39.254179999999998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778.45</v>
      </c>
      <c r="D485" s="36">
        <v>783.15</v>
      </c>
      <c r="E485" s="36">
        <v>766.3</v>
      </c>
      <c r="F485" s="36">
        <v>754.15</v>
      </c>
      <c r="G485" s="36">
        <v>737.3</v>
      </c>
      <c r="H485" s="36">
        <v>795.3</v>
      </c>
      <c r="I485" s="36">
        <v>812.15000000000009</v>
      </c>
      <c r="J485" s="36">
        <v>824.3</v>
      </c>
      <c r="K485" s="31">
        <v>800</v>
      </c>
      <c r="L485" s="31">
        <v>771</v>
      </c>
      <c r="M485" s="31">
        <v>0.69052999999999998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666.9</v>
      </c>
      <c r="D486" s="36">
        <v>670.31666666666661</v>
      </c>
      <c r="E486" s="36">
        <v>656.68333333333317</v>
      </c>
      <c r="F486" s="36">
        <v>646.46666666666658</v>
      </c>
      <c r="G486" s="36">
        <v>632.83333333333314</v>
      </c>
      <c r="H486" s="36">
        <v>680.53333333333319</v>
      </c>
      <c r="I486" s="36">
        <v>694.16666666666663</v>
      </c>
      <c r="J486" s="36">
        <v>704.38333333333321</v>
      </c>
      <c r="K486" s="31">
        <v>683.95</v>
      </c>
      <c r="L486" s="31">
        <v>660.1</v>
      </c>
      <c r="M486" s="31">
        <v>5.8817399999999997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422.65</v>
      </c>
      <c r="D487" s="36">
        <v>426.56666666666661</v>
      </c>
      <c r="E487" s="36">
        <v>416.18333333333322</v>
      </c>
      <c r="F487" s="36">
        <v>409.71666666666664</v>
      </c>
      <c r="G487" s="36">
        <v>399.33333333333326</v>
      </c>
      <c r="H487" s="36">
        <v>433.03333333333319</v>
      </c>
      <c r="I487" s="36">
        <v>443.41666666666663</v>
      </c>
      <c r="J487" s="36">
        <v>449.88333333333316</v>
      </c>
      <c r="K487" s="31">
        <v>436.95</v>
      </c>
      <c r="L487" s="31">
        <v>420.1</v>
      </c>
      <c r="M487" s="31">
        <v>1.9700800000000001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387.35</v>
      </c>
      <c r="D488" s="36">
        <v>390.51666666666665</v>
      </c>
      <c r="E488" s="36">
        <v>381.38333333333333</v>
      </c>
      <c r="F488" s="36">
        <v>375.41666666666669</v>
      </c>
      <c r="G488" s="36">
        <v>366.28333333333336</v>
      </c>
      <c r="H488" s="36">
        <v>396.48333333333329</v>
      </c>
      <c r="I488" s="36">
        <v>405.61666666666662</v>
      </c>
      <c r="J488" s="36">
        <v>411.58333333333326</v>
      </c>
      <c r="K488" s="31">
        <v>399.65</v>
      </c>
      <c r="L488" s="31">
        <v>384.55</v>
      </c>
      <c r="M488" s="31">
        <v>1.4539599999999999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485.45</v>
      </c>
      <c r="D489" s="36">
        <v>493.98333333333329</v>
      </c>
      <c r="E489" s="36">
        <v>474.06666666666661</v>
      </c>
      <c r="F489" s="36">
        <v>462.68333333333334</v>
      </c>
      <c r="G489" s="36">
        <v>442.76666666666665</v>
      </c>
      <c r="H489" s="36">
        <v>505.36666666666656</v>
      </c>
      <c r="I489" s="36">
        <v>525.28333333333319</v>
      </c>
      <c r="J489" s="36">
        <v>536.66666666666652</v>
      </c>
      <c r="K489" s="31">
        <v>513.9</v>
      </c>
      <c r="L489" s="31">
        <v>482.6</v>
      </c>
      <c r="M489" s="31">
        <v>21.13373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914.5</v>
      </c>
      <c r="D490" s="36">
        <v>907.76666666666677</v>
      </c>
      <c r="E490" s="36">
        <v>898.53333333333353</v>
      </c>
      <c r="F490" s="36">
        <v>882.56666666666672</v>
      </c>
      <c r="G490" s="36">
        <v>873.33333333333348</v>
      </c>
      <c r="H490" s="36">
        <v>923.73333333333358</v>
      </c>
      <c r="I490" s="36">
        <v>932.96666666666692</v>
      </c>
      <c r="J490" s="36">
        <v>948.93333333333362</v>
      </c>
      <c r="K490" s="31">
        <v>917</v>
      </c>
      <c r="L490" s="31">
        <v>891.8</v>
      </c>
      <c r="M490" s="31">
        <v>11.146879999999999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1312.45</v>
      </c>
      <c r="D491" s="36">
        <v>1315.8166666666666</v>
      </c>
      <c r="E491" s="36">
        <v>1296.6333333333332</v>
      </c>
      <c r="F491" s="36">
        <v>1280.8166666666666</v>
      </c>
      <c r="G491" s="36">
        <v>1261.6333333333332</v>
      </c>
      <c r="H491" s="36">
        <v>1331.6333333333332</v>
      </c>
      <c r="I491" s="36">
        <v>1350.8166666666666</v>
      </c>
      <c r="J491" s="36">
        <v>1366.6333333333332</v>
      </c>
      <c r="K491" s="31">
        <v>1335</v>
      </c>
      <c r="L491" s="31">
        <v>1300</v>
      </c>
      <c r="M491" s="31">
        <v>0.70062000000000002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226.5</v>
      </c>
      <c r="D492" s="36">
        <v>227.65</v>
      </c>
      <c r="E492" s="36">
        <v>223.5</v>
      </c>
      <c r="F492" s="36">
        <v>220.5</v>
      </c>
      <c r="G492" s="36">
        <v>216.35</v>
      </c>
      <c r="H492" s="36">
        <v>230.65</v>
      </c>
      <c r="I492" s="36">
        <v>234.80000000000004</v>
      </c>
      <c r="J492" s="36">
        <v>237.8</v>
      </c>
      <c r="K492" s="31">
        <v>231.8</v>
      </c>
      <c r="L492" s="31">
        <v>224.65</v>
      </c>
      <c r="M492" s="31">
        <v>118.56688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303</v>
      </c>
      <c r="D493" s="36">
        <v>305.16666666666669</v>
      </c>
      <c r="E493" s="36">
        <v>299.83333333333337</v>
      </c>
      <c r="F493" s="36">
        <v>296.66666666666669</v>
      </c>
      <c r="G493" s="36">
        <v>291.33333333333337</v>
      </c>
      <c r="H493" s="36">
        <v>308.33333333333337</v>
      </c>
      <c r="I493" s="36">
        <v>313.66666666666674</v>
      </c>
      <c r="J493" s="36">
        <v>316.83333333333337</v>
      </c>
      <c r="K493" s="31">
        <v>310.5</v>
      </c>
      <c r="L493" s="31">
        <v>302</v>
      </c>
      <c r="M493" s="31">
        <v>3.0910000000000002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465.65</v>
      </c>
      <c r="D494" s="36">
        <v>471.08333333333331</v>
      </c>
      <c r="E494" s="36">
        <v>457.91666666666663</v>
      </c>
      <c r="F494" s="36">
        <v>450.18333333333334</v>
      </c>
      <c r="G494" s="36">
        <v>437.01666666666665</v>
      </c>
      <c r="H494" s="36">
        <v>478.81666666666661</v>
      </c>
      <c r="I494" s="36">
        <v>491.98333333333323</v>
      </c>
      <c r="J494" s="36">
        <v>499.71666666666658</v>
      </c>
      <c r="K494" s="31">
        <v>484.25</v>
      </c>
      <c r="L494" s="31">
        <v>463.35</v>
      </c>
      <c r="M494" s="31">
        <v>1.3503499999999999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1854.8</v>
      </c>
      <c r="D495" s="36">
        <v>1864.8833333333332</v>
      </c>
      <c r="E495" s="36">
        <v>1839.9166666666665</v>
      </c>
      <c r="F495" s="36">
        <v>1825.0333333333333</v>
      </c>
      <c r="G495" s="36">
        <v>1800.0666666666666</v>
      </c>
      <c r="H495" s="36">
        <v>1879.7666666666664</v>
      </c>
      <c r="I495" s="36">
        <v>1904.7333333333331</v>
      </c>
      <c r="J495" s="36">
        <v>1919.6166666666663</v>
      </c>
      <c r="K495" s="31">
        <v>1889.85</v>
      </c>
      <c r="L495" s="31">
        <v>1850</v>
      </c>
      <c r="M495" s="31">
        <v>0.23163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2074.75</v>
      </c>
      <c r="D496" s="36">
        <v>2081.2333333333331</v>
      </c>
      <c r="E496" s="36">
        <v>2062.5166666666664</v>
      </c>
      <c r="F496" s="36">
        <v>2050.2833333333333</v>
      </c>
      <c r="G496" s="36">
        <v>2031.5666666666666</v>
      </c>
      <c r="H496" s="36">
        <v>2093.4666666666662</v>
      </c>
      <c r="I496" s="36">
        <v>2112.1833333333325</v>
      </c>
      <c r="J496" s="36">
        <v>2124.4166666666661</v>
      </c>
      <c r="K496" s="31">
        <v>2099.9499999999998</v>
      </c>
      <c r="L496" s="31">
        <v>2069</v>
      </c>
      <c r="M496" s="31">
        <v>0.27455000000000002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10.85</v>
      </c>
      <c r="D497" s="36">
        <v>10.883333333333333</v>
      </c>
      <c r="E497" s="36">
        <v>10.566666666666666</v>
      </c>
      <c r="F497" s="36">
        <v>10.283333333333333</v>
      </c>
      <c r="G497" s="36">
        <v>9.9666666666666668</v>
      </c>
      <c r="H497" s="36">
        <v>11.166666666666666</v>
      </c>
      <c r="I497" s="36">
        <v>11.483333333333333</v>
      </c>
      <c r="J497" s="36">
        <v>11.766666666666666</v>
      </c>
      <c r="K497" s="31">
        <v>11.2</v>
      </c>
      <c r="L497" s="31">
        <v>10.6</v>
      </c>
      <c r="M497" s="31">
        <v>1778.23721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868.7</v>
      </c>
      <c r="D498" s="36">
        <v>870.80000000000007</v>
      </c>
      <c r="E498" s="36">
        <v>861.90000000000009</v>
      </c>
      <c r="F498" s="36">
        <v>855.1</v>
      </c>
      <c r="G498" s="36">
        <v>846.2</v>
      </c>
      <c r="H498" s="36">
        <v>877.60000000000014</v>
      </c>
      <c r="I498" s="36">
        <v>886.5</v>
      </c>
      <c r="J498" s="36">
        <v>893.30000000000018</v>
      </c>
      <c r="K498" s="31">
        <v>879.7</v>
      </c>
      <c r="L498" s="31">
        <v>864</v>
      </c>
      <c r="M498" s="31">
        <v>6.0993500000000003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394.2</v>
      </c>
      <c r="D499" s="36">
        <v>397.0333333333333</v>
      </c>
      <c r="E499" s="36">
        <v>387.36666666666662</v>
      </c>
      <c r="F499" s="36">
        <v>380.5333333333333</v>
      </c>
      <c r="G499" s="36">
        <v>370.86666666666662</v>
      </c>
      <c r="H499" s="36">
        <v>403.86666666666662</v>
      </c>
      <c r="I499" s="36">
        <v>413.53333333333336</v>
      </c>
      <c r="J499" s="36">
        <v>420.36666666666662</v>
      </c>
      <c r="K499" s="31">
        <v>406.7</v>
      </c>
      <c r="L499" s="31">
        <v>390.2</v>
      </c>
      <c r="M499" s="31">
        <v>9.3698499999999996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121.6</v>
      </c>
      <c r="D500" s="36">
        <v>122.59999999999998</v>
      </c>
      <c r="E500" s="36">
        <v>120.09999999999997</v>
      </c>
      <c r="F500" s="36">
        <v>118.59999999999998</v>
      </c>
      <c r="G500" s="36">
        <v>116.09999999999997</v>
      </c>
      <c r="H500" s="36">
        <v>124.09999999999997</v>
      </c>
      <c r="I500" s="36">
        <v>126.6</v>
      </c>
      <c r="J500" s="36">
        <v>128.09999999999997</v>
      </c>
      <c r="K500" s="31">
        <v>125.1</v>
      </c>
      <c r="L500" s="31">
        <v>121.1</v>
      </c>
      <c r="M500" s="31">
        <v>10.083170000000001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947.6</v>
      </c>
      <c r="D501" s="36">
        <v>955.70000000000016</v>
      </c>
      <c r="E501" s="36">
        <v>937.35000000000036</v>
      </c>
      <c r="F501" s="36">
        <v>927.10000000000025</v>
      </c>
      <c r="G501" s="36">
        <v>908.75000000000045</v>
      </c>
      <c r="H501" s="36">
        <v>965.95000000000027</v>
      </c>
      <c r="I501" s="36">
        <v>984.3</v>
      </c>
      <c r="J501" s="36">
        <v>994.55000000000018</v>
      </c>
      <c r="K501" s="31">
        <v>974.05</v>
      </c>
      <c r="L501" s="31">
        <v>945.45</v>
      </c>
      <c r="M501" s="31">
        <v>0.49919000000000002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1660.3</v>
      </c>
      <c r="D502" s="36">
        <v>1661.75</v>
      </c>
      <c r="E502" s="36">
        <v>1625.7</v>
      </c>
      <c r="F502" s="36">
        <v>1591.1000000000001</v>
      </c>
      <c r="G502" s="36">
        <v>1555.0500000000002</v>
      </c>
      <c r="H502" s="36">
        <v>1696.35</v>
      </c>
      <c r="I502" s="36">
        <v>1732.4</v>
      </c>
      <c r="J502" s="36">
        <v>1766.9999999999998</v>
      </c>
      <c r="K502" s="31">
        <v>1697.8</v>
      </c>
      <c r="L502" s="31">
        <v>1627.15</v>
      </c>
      <c r="M502" s="31">
        <v>1.5912900000000001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428.95</v>
      </c>
      <c r="D503" s="36">
        <v>427.75</v>
      </c>
      <c r="E503" s="36">
        <v>424.25</v>
      </c>
      <c r="F503" s="36">
        <v>419.55</v>
      </c>
      <c r="G503" s="36">
        <v>416.05</v>
      </c>
      <c r="H503" s="36">
        <v>432.45</v>
      </c>
      <c r="I503" s="36">
        <v>435.95</v>
      </c>
      <c r="J503" s="31">
        <v>440.65</v>
      </c>
      <c r="K503" s="31">
        <v>431.25</v>
      </c>
      <c r="L503" s="31">
        <v>423.05</v>
      </c>
      <c r="M503" s="53">
        <v>44.465350000000001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17.7</v>
      </c>
      <c r="D504" s="36">
        <v>17.849999999999998</v>
      </c>
      <c r="E504" s="36">
        <v>17.499999999999996</v>
      </c>
      <c r="F504" s="36">
        <v>17.299999999999997</v>
      </c>
      <c r="G504" s="36">
        <v>16.949999999999996</v>
      </c>
      <c r="H504" s="36">
        <v>18.049999999999997</v>
      </c>
      <c r="I504" s="36">
        <v>18.399999999999999</v>
      </c>
      <c r="J504" s="31">
        <v>18.599999999999998</v>
      </c>
      <c r="K504" s="31">
        <v>18.2</v>
      </c>
      <c r="L504" s="31">
        <v>17.649999999999999</v>
      </c>
      <c r="M504" s="53">
        <v>1801.6681599999999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267.25</v>
      </c>
      <c r="D505" s="36">
        <v>265.7</v>
      </c>
      <c r="E505" s="36">
        <v>262.95</v>
      </c>
      <c r="F505" s="36">
        <v>258.64999999999998</v>
      </c>
      <c r="G505" s="36">
        <v>255.89999999999998</v>
      </c>
      <c r="H505" s="36">
        <v>270</v>
      </c>
      <c r="I505" s="36">
        <v>272.75</v>
      </c>
      <c r="J505" s="36">
        <v>277.05</v>
      </c>
      <c r="K505" s="31">
        <v>268.45</v>
      </c>
      <c r="L505" s="31">
        <v>261.39999999999998</v>
      </c>
      <c r="M505" s="31">
        <v>59.936979999999998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519.54999999999995</v>
      </c>
      <c r="D506" s="36">
        <v>521.15</v>
      </c>
      <c r="E506" s="36">
        <v>512.44999999999993</v>
      </c>
      <c r="F506" s="36">
        <v>505.34999999999991</v>
      </c>
      <c r="G506" s="36">
        <v>496.64999999999986</v>
      </c>
      <c r="H506" s="36">
        <v>528.25</v>
      </c>
      <c r="I506" s="36">
        <v>536.95000000000005</v>
      </c>
      <c r="J506" s="36">
        <v>544.05000000000007</v>
      </c>
      <c r="K506" s="31">
        <v>529.85</v>
      </c>
      <c r="L506" s="31">
        <v>514.04999999999995</v>
      </c>
      <c r="M506" s="31">
        <v>9.6970799999999997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15289.7</v>
      </c>
      <c r="D507" s="36">
        <v>15168.633333333333</v>
      </c>
      <c r="E507" s="36">
        <v>14859.016666666666</v>
      </c>
      <c r="F507" s="36">
        <v>14428.333333333334</v>
      </c>
      <c r="G507" s="36">
        <v>14118.716666666667</v>
      </c>
      <c r="H507" s="36">
        <v>15599.316666666666</v>
      </c>
      <c r="I507" s="36">
        <v>15908.933333333331</v>
      </c>
      <c r="J507" s="31">
        <v>16339.616666666665</v>
      </c>
      <c r="K507" s="31">
        <v>15478.25</v>
      </c>
      <c r="L507" s="31">
        <v>14737.95</v>
      </c>
      <c r="M507" s="53">
        <v>0.18082999999999999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99.15</v>
      </c>
      <c r="D508" s="36">
        <v>99.45</v>
      </c>
      <c r="E508" s="36">
        <v>97.95</v>
      </c>
      <c r="F508" s="36">
        <v>96.75</v>
      </c>
      <c r="G508" s="36">
        <v>95.25</v>
      </c>
      <c r="H508" s="36">
        <v>100.65</v>
      </c>
      <c r="I508" s="36">
        <v>102.15</v>
      </c>
      <c r="J508" s="36">
        <v>103.35000000000001</v>
      </c>
      <c r="K508" s="31">
        <v>100.95</v>
      </c>
      <c r="L508" s="31">
        <v>98.25</v>
      </c>
      <c r="M508" s="31">
        <v>405.91611999999998</v>
      </c>
      <c r="N508" s="1"/>
      <c r="O508" s="1"/>
    </row>
    <row r="509" spans="1:15" ht="12.75" customHeight="1">
      <c r="A509" s="324">
        <v>499</v>
      </c>
      <c r="B509" s="325" t="s">
        <v>242</v>
      </c>
      <c r="C509" s="325">
        <v>615.65</v>
      </c>
      <c r="D509" s="326">
        <v>621.59999999999991</v>
      </c>
      <c r="E509" s="326">
        <v>607.89999999999986</v>
      </c>
      <c r="F509" s="326">
        <v>600.15</v>
      </c>
      <c r="G509" s="326">
        <v>586.44999999999993</v>
      </c>
      <c r="H509" s="326">
        <v>629.3499999999998</v>
      </c>
      <c r="I509" s="326">
        <v>643.04999999999984</v>
      </c>
      <c r="J509" s="326">
        <v>650.79999999999973</v>
      </c>
      <c r="K509" s="327">
        <v>635.29999999999995</v>
      </c>
      <c r="L509" s="327">
        <v>613.85</v>
      </c>
      <c r="M509" s="327">
        <v>13.90821</v>
      </c>
      <c r="N509" s="1"/>
      <c r="O509" s="1"/>
    </row>
    <row r="510" spans="1:15" ht="12.75" customHeight="1">
      <c r="A510" s="375">
        <v>500</v>
      </c>
      <c r="B510" s="379" t="s">
        <v>562</v>
      </c>
      <c r="C510" s="379">
        <v>1600.35</v>
      </c>
      <c r="D510" s="380">
        <v>1605.8833333333332</v>
      </c>
      <c r="E510" s="380">
        <v>1594.5666666666664</v>
      </c>
      <c r="F510" s="380">
        <v>1588.7833333333331</v>
      </c>
      <c r="G510" s="380">
        <v>1577.4666666666662</v>
      </c>
      <c r="H510" s="380">
        <v>1611.6666666666665</v>
      </c>
      <c r="I510" s="380">
        <v>1622.9833333333331</v>
      </c>
      <c r="J510" s="380">
        <v>1628.7666666666667</v>
      </c>
      <c r="K510" s="375">
        <v>1617.2</v>
      </c>
      <c r="L510" s="375">
        <v>1600.1</v>
      </c>
      <c r="M510" s="375">
        <v>0.21728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0"/>
      <c r="B5" s="391"/>
      <c r="C5" s="390"/>
      <c r="D5" s="39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92" t="s">
        <v>566</v>
      </c>
      <c r="C7" s="391"/>
      <c r="D7" s="7">
        <f>Main!B10</f>
        <v>45191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45190</v>
      </c>
      <c r="B10" s="32">
        <v>539661</v>
      </c>
      <c r="C10" s="31" t="s">
        <v>1114</v>
      </c>
      <c r="D10" s="31" t="s">
        <v>1115</v>
      </c>
      <c r="E10" s="31" t="s">
        <v>575</v>
      </c>
      <c r="F10" s="86">
        <v>18300</v>
      </c>
      <c r="G10" s="32">
        <v>57.83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45190</v>
      </c>
      <c r="B11" s="32">
        <v>539773</v>
      </c>
      <c r="C11" s="31" t="s">
        <v>1062</v>
      </c>
      <c r="D11" s="31" t="s">
        <v>1055</v>
      </c>
      <c r="E11" s="31" t="s">
        <v>575</v>
      </c>
      <c r="F11" s="86">
        <v>1183903</v>
      </c>
      <c r="G11" s="32">
        <v>2.62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45190</v>
      </c>
      <c r="B12" s="32">
        <v>530109</v>
      </c>
      <c r="C12" s="31" t="s">
        <v>1090</v>
      </c>
      <c r="D12" s="31" t="s">
        <v>1091</v>
      </c>
      <c r="E12" s="31" t="s">
        <v>576</v>
      </c>
      <c r="F12" s="86">
        <v>703139</v>
      </c>
      <c r="G12" s="32">
        <v>2.12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45190</v>
      </c>
      <c r="B13" s="32">
        <v>526662</v>
      </c>
      <c r="C13" s="31" t="s">
        <v>1102</v>
      </c>
      <c r="D13" s="31" t="s">
        <v>1116</v>
      </c>
      <c r="E13" s="31" t="s">
        <v>575</v>
      </c>
      <c r="F13" s="86">
        <v>18000</v>
      </c>
      <c r="G13" s="32">
        <v>55.37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45190</v>
      </c>
      <c r="B14" s="32">
        <v>526662</v>
      </c>
      <c r="C14" s="31" t="s">
        <v>1102</v>
      </c>
      <c r="D14" s="31" t="s">
        <v>1117</v>
      </c>
      <c r="E14" s="31" t="s">
        <v>576</v>
      </c>
      <c r="F14" s="86">
        <v>15625</v>
      </c>
      <c r="G14" s="32">
        <v>56.03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45190</v>
      </c>
      <c r="B15" s="32">
        <v>526662</v>
      </c>
      <c r="C15" s="31" t="s">
        <v>1102</v>
      </c>
      <c r="D15" s="31" t="s">
        <v>1117</v>
      </c>
      <c r="E15" s="31" t="s">
        <v>575</v>
      </c>
      <c r="F15" s="86">
        <v>287</v>
      </c>
      <c r="G15" s="32">
        <v>56.6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45190</v>
      </c>
      <c r="B16" s="32">
        <v>539546</v>
      </c>
      <c r="C16" s="31" t="s">
        <v>1118</v>
      </c>
      <c r="D16" s="31" t="s">
        <v>1119</v>
      </c>
      <c r="E16" s="31" t="s">
        <v>575</v>
      </c>
      <c r="F16" s="86">
        <v>44800</v>
      </c>
      <c r="G16" s="32">
        <v>65.81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45190</v>
      </c>
      <c r="B17" s="32">
        <v>539546</v>
      </c>
      <c r="C17" s="31" t="s">
        <v>1118</v>
      </c>
      <c r="D17" s="31" t="s">
        <v>1120</v>
      </c>
      <c r="E17" s="31" t="s">
        <v>576</v>
      </c>
      <c r="F17" s="86">
        <v>55000</v>
      </c>
      <c r="G17" s="32">
        <v>65.78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45190</v>
      </c>
      <c r="B18" s="32">
        <v>540681</v>
      </c>
      <c r="C18" s="31" t="s">
        <v>1092</v>
      </c>
      <c r="D18" s="31" t="s">
        <v>1093</v>
      </c>
      <c r="E18" s="31" t="s">
        <v>575</v>
      </c>
      <c r="F18" s="86">
        <v>30000</v>
      </c>
      <c r="G18" s="32">
        <v>23.92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45190</v>
      </c>
      <c r="B19" s="32">
        <v>540681</v>
      </c>
      <c r="C19" s="31" t="s">
        <v>1092</v>
      </c>
      <c r="D19" s="31" t="s">
        <v>1121</v>
      </c>
      <c r="E19" s="31" t="s">
        <v>576</v>
      </c>
      <c r="F19" s="86">
        <v>30000</v>
      </c>
      <c r="G19" s="32">
        <v>25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45190</v>
      </c>
      <c r="B20" s="32">
        <v>543594</v>
      </c>
      <c r="C20" s="31" t="s">
        <v>1094</v>
      </c>
      <c r="D20" s="31" t="s">
        <v>1048</v>
      </c>
      <c r="E20" s="31" t="s">
        <v>576</v>
      </c>
      <c r="F20" s="86">
        <v>72000</v>
      </c>
      <c r="G20" s="32">
        <v>20.38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45190</v>
      </c>
      <c r="B21" s="32">
        <v>543284</v>
      </c>
      <c r="C21" s="31" t="s">
        <v>1122</v>
      </c>
      <c r="D21" s="31" t="s">
        <v>1123</v>
      </c>
      <c r="E21" s="31" t="s">
        <v>576</v>
      </c>
      <c r="F21" s="86">
        <v>172857</v>
      </c>
      <c r="G21" s="32">
        <v>687.98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45190</v>
      </c>
      <c r="B22" s="32">
        <v>543284</v>
      </c>
      <c r="C22" s="31" t="s">
        <v>1122</v>
      </c>
      <c r="D22" s="31" t="s">
        <v>1123</v>
      </c>
      <c r="E22" s="31" t="s">
        <v>575</v>
      </c>
      <c r="F22" s="86">
        <v>172857</v>
      </c>
      <c r="G22" s="32">
        <v>687.22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45190</v>
      </c>
      <c r="B23" s="32">
        <v>531278</v>
      </c>
      <c r="C23" s="31" t="s">
        <v>1124</v>
      </c>
      <c r="D23" s="31" t="s">
        <v>1125</v>
      </c>
      <c r="E23" s="31" t="s">
        <v>576</v>
      </c>
      <c r="F23" s="86">
        <v>34697</v>
      </c>
      <c r="G23" s="32">
        <v>53.3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45190</v>
      </c>
      <c r="B24" s="32">
        <v>543626</v>
      </c>
      <c r="C24" s="31" t="s">
        <v>1126</v>
      </c>
      <c r="D24" s="31" t="s">
        <v>1127</v>
      </c>
      <c r="E24" s="31" t="s">
        <v>576</v>
      </c>
      <c r="F24" s="86">
        <v>9618718</v>
      </c>
      <c r="G24" s="32">
        <v>143.74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45190</v>
      </c>
      <c r="B25" s="32">
        <v>524444</v>
      </c>
      <c r="C25" s="31" t="s">
        <v>1128</v>
      </c>
      <c r="D25" s="31" t="s">
        <v>1129</v>
      </c>
      <c r="E25" s="31" t="s">
        <v>576</v>
      </c>
      <c r="F25" s="86">
        <v>3500000</v>
      </c>
      <c r="G25" s="32">
        <v>1.85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45190</v>
      </c>
      <c r="B26" s="32">
        <v>541703</v>
      </c>
      <c r="C26" s="31" t="s">
        <v>1130</v>
      </c>
      <c r="D26" s="31" t="s">
        <v>1131</v>
      </c>
      <c r="E26" s="31" t="s">
        <v>576</v>
      </c>
      <c r="F26" s="86">
        <v>16000</v>
      </c>
      <c r="G26" s="32">
        <v>21.54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45190</v>
      </c>
      <c r="B27" s="32">
        <v>541703</v>
      </c>
      <c r="C27" s="31" t="s">
        <v>1130</v>
      </c>
      <c r="D27" s="31" t="s">
        <v>1132</v>
      </c>
      <c r="E27" s="31" t="s">
        <v>575</v>
      </c>
      <c r="F27" s="86">
        <v>27200</v>
      </c>
      <c r="G27" s="32">
        <v>21.53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45190</v>
      </c>
      <c r="B28" s="32">
        <v>540696</v>
      </c>
      <c r="C28" s="31" t="s">
        <v>1097</v>
      </c>
      <c r="D28" s="31" t="s">
        <v>1133</v>
      </c>
      <c r="E28" s="31" t="s">
        <v>576</v>
      </c>
      <c r="F28" s="86">
        <v>50072</v>
      </c>
      <c r="G28" s="32">
        <v>24.09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45190</v>
      </c>
      <c r="B29" s="32">
        <v>543364</v>
      </c>
      <c r="C29" s="31" t="s">
        <v>1134</v>
      </c>
      <c r="D29" s="31" t="s">
        <v>1135</v>
      </c>
      <c r="E29" s="31" t="s">
        <v>576</v>
      </c>
      <c r="F29" s="86">
        <v>176000</v>
      </c>
      <c r="G29" s="32">
        <v>137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45190</v>
      </c>
      <c r="B30" s="32">
        <v>543364</v>
      </c>
      <c r="C30" s="31" t="s">
        <v>1134</v>
      </c>
      <c r="D30" s="31" t="s">
        <v>1136</v>
      </c>
      <c r="E30" s="31" t="s">
        <v>576</v>
      </c>
      <c r="F30" s="86">
        <v>100800</v>
      </c>
      <c r="G30" s="32">
        <v>137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45190</v>
      </c>
      <c r="B31" s="32">
        <v>543364</v>
      </c>
      <c r="C31" s="31" t="s">
        <v>1134</v>
      </c>
      <c r="D31" s="31" t="s">
        <v>1137</v>
      </c>
      <c r="E31" s="31" t="s">
        <v>575</v>
      </c>
      <c r="F31" s="86">
        <v>348000</v>
      </c>
      <c r="G31" s="32">
        <v>137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45190</v>
      </c>
      <c r="B32" s="32">
        <v>543982</v>
      </c>
      <c r="C32" s="31" t="s">
        <v>1138</v>
      </c>
      <c r="D32" s="31" t="s">
        <v>1095</v>
      </c>
      <c r="E32" s="31" t="s">
        <v>575</v>
      </c>
      <c r="F32" s="86">
        <v>345600</v>
      </c>
      <c r="G32" s="32">
        <v>194.81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45190</v>
      </c>
      <c r="B33" s="32">
        <v>543982</v>
      </c>
      <c r="C33" s="31" t="s">
        <v>1138</v>
      </c>
      <c r="D33" s="31" t="s">
        <v>1139</v>
      </c>
      <c r="E33" s="31" t="s">
        <v>575</v>
      </c>
      <c r="F33" s="86">
        <v>60000</v>
      </c>
      <c r="G33" s="32">
        <v>193.8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45190</v>
      </c>
      <c r="B34" s="32">
        <v>543982</v>
      </c>
      <c r="C34" s="31" t="s">
        <v>1138</v>
      </c>
      <c r="D34" s="31" t="s">
        <v>1140</v>
      </c>
      <c r="E34" s="31" t="s">
        <v>575</v>
      </c>
      <c r="F34" s="86">
        <v>84000</v>
      </c>
      <c r="G34" s="32">
        <v>203.45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45190</v>
      </c>
      <c r="B35" s="32">
        <v>543982</v>
      </c>
      <c r="C35" s="31" t="s">
        <v>1138</v>
      </c>
      <c r="D35" s="31" t="s">
        <v>1141</v>
      </c>
      <c r="E35" s="31" t="s">
        <v>575</v>
      </c>
      <c r="F35" s="86">
        <v>168000</v>
      </c>
      <c r="G35" s="32">
        <v>203.45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45190</v>
      </c>
      <c r="B36" s="32">
        <v>543982</v>
      </c>
      <c r="C36" s="31" t="s">
        <v>1138</v>
      </c>
      <c r="D36" s="31" t="s">
        <v>1142</v>
      </c>
      <c r="E36" s="31" t="s">
        <v>575</v>
      </c>
      <c r="F36" s="86">
        <v>60000</v>
      </c>
      <c r="G36" s="32">
        <v>203.45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45190</v>
      </c>
      <c r="B37" s="32">
        <v>532911</v>
      </c>
      <c r="C37" s="31" t="s">
        <v>1143</v>
      </c>
      <c r="D37" s="31" t="s">
        <v>1144</v>
      </c>
      <c r="E37" s="31" t="s">
        <v>576</v>
      </c>
      <c r="F37" s="86">
        <v>24135</v>
      </c>
      <c r="G37" s="32">
        <v>7.68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45190</v>
      </c>
      <c r="B38" s="32">
        <v>532911</v>
      </c>
      <c r="C38" s="31" t="s">
        <v>1143</v>
      </c>
      <c r="D38" s="31" t="s">
        <v>1144</v>
      </c>
      <c r="E38" s="31" t="s">
        <v>575</v>
      </c>
      <c r="F38" s="86">
        <v>74223</v>
      </c>
      <c r="G38" s="32">
        <v>7.85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45190</v>
      </c>
      <c r="B39" s="32">
        <v>543540</v>
      </c>
      <c r="C39" s="31" t="s">
        <v>1063</v>
      </c>
      <c r="D39" s="31" t="s">
        <v>1145</v>
      </c>
      <c r="E39" s="31" t="s">
        <v>575</v>
      </c>
      <c r="F39" s="86">
        <v>32400</v>
      </c>
      <c r="G39" s="32">
        <v>280.14999999999998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45190</v>
      </c>
      <c r="B40" s="32">
        <v>543540</v>
      </c>
      <c r="C40" s="31" t="s">
        <v>1063</v>
      </c>
      <c r="D40" s="31" t="s">
        <v>1098</v>
      </c>
      <c r="E40" s="31" t="s">
        <v>576</v>
      </c>
      <c r="F40" s="86">
        <v>30000</v>
      </c>
      <c r="G40" s="32">
        <v>280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45190</v>
      </c>
      <c r="B41" s="32">
        <v>531637</v>
      </c>
      <c r="C41" s="31" t="s">
        <v>1099</v>
      </c>
      <c r="D41" s="31" t="s">
        <v>1146</v>
      </c>
      <c r="E41" s="31" t="s">
        <v>576</v>
      </c>
      <c r="F41" s="86">
        <v>222006</v>
      </c>
      <c r="G41" s="32">
        <v>530.04999999999995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45190</v>
      </c>
      <c r="B42" s="32">
        <v>526773</v>
      </c>
      <c r="C42" s="31" t="s">
        <v>1147</v>
      </c>
      <c r="D42" s="31" t="s">
        <v>1148</v>
      </c>
      <c r="E42" s="31" t="s">
        <v>576</v>
      </c>
      <c r="F42" s="86">
        <v>850000</v>
      </c>
      <c r="G42" s="32">
        <v>8.48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45190</v>
      </c>
      <c r="B43" s="32">
        <v>526773</v>
      </c>
      <c r="C43" s="31" t="s">
        <v>1147</v>
      </c>
      <c r="D43" s="31" t="s">
        <v>1149</v>
      </c>
      <c r="E43" s="31" t="s">
        <v>576</v>
      </c>
      <c r="F43" s="86">
        <v>1136740</v>
      </c>
      <c r="G43" s="32">
        <v>8.48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45190</v>
      </c>
      <c r="B44" s="32">
        <v>543366</v>
      </c>
      <c r="C44" s="31" t="s">
        <v>873</v>
      </c>
      <c r="D44" s="31" t="s">
        <v>1064</v>
      </c>
      <c r="E44" s="31" t="s">
        <v>575</v>
      </c>
      <c r="F44" s="86">
        <v>9600</v>
      </c>
      <c r="G44" s="32">
        <v>74.59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45190</v>
      </c>
      <c r="B45" s="32">
        <v>543366</v>
      </c>
      <c r="C45" s="31" t="s">
        <v>873</v>
      </c>
      <c r="D45" s="31" t="s">
        <v>1064</v>
      </c>
      <c r="E45" s="31" t="s">
        <v>576</v>
      </c>
      <c r="F45" s="86">
        <v>1200</v>
      </c>
      <c r="G45" s="32">
        <v>76.5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45190</v>
      </c>
      <c r="B46" s="32">
        <v>543366</v>
      </c>
      <c r="C46" s="31" t="s">
        <v>873</v>
      </c>
      <c r="D46" s="31" t="s">
        <v>1150</v>
      </c>
      <c r="E46" s="31" t="s">
        <v>576</v>
      </c>
      <c r="F46" s="86">
        <v>4800</v>
      </c>
      <c r="G46" s="32">
        <v>74.75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45190</v>
      </c>
      <c r="B47" s="32">
        <v>543366</v>
      </c>
      <c r="C47" s="31" t="s">
        <v>873</v>
      </c>
      <c r="D47" s="31" t="s">
        <v>1151</v>
      </c>
      <c r="E47" s="31" t="s">
        <v>576</v>
      </c>
      <c r="F47" s="86">
        <v>12000</v>
      </c>
      <c r="G47" s="32">
        <v>74.290000000000006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45190</v>
      </c>
      <c r="B48" s="32">
        <v>543366</v>
      </c>
      <c r="C48" s="31" t="s">
        <v>873</v>
      </c>
      <c r="D48" s="31" t="s">
        <v>1152</v>
      </c>
      <c r="E48" s="31" t="s">
        <v>576</v>
      </c>
      <c r="F48" s="86">
        <v>13200</v>
      </c>
      <c r="G48" s="32">
        <v>74.2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45190</v>
      </c>
      <c r="B49" s="32">
        <v>543366</v>
      </c>
      <c r="C49" s="31" t="s">
        <v>873</v>
      </c>
      <c r="D49" s="31" t="s">
        <v>1153</v>
      </c>
      <c r="E49" s="31" t="s">
        <v>575</v>
      </c>
      <c r="F49" s="86">
        <v>6000</v>
      </c>
      <c r="G49" s="32">
        <v>73.8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45190</v>
      </c>
      <c r="B50" s="32">
        <v>543366</v>
      </c>
      <c r="C50" s="31" t="s">
        <v>873</v>
      </c>
      <c r="D50" s="31" t="s">
        <v>1154</v>
      </c>
      <c r="E50" s="31" t="s">
        <v>575</v>
      </c>
      <c r="F50" s="86">
        <v>16800</v>
      </c>
      <c r="G50" s="32">
        <v>74.239999999999995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45190</v>
      </c>
      <c r="B51" s="32">
        <v>540914</v>
      </c>
      <c r="C51" s="31" t="s">
        <v>1002</v>
      </c>
      <c r="D51" s="31" t="s">
        <v>1155</v>
      </c>
      <c r="E51" s="31" t="s">
        <v>575</v>
      </c>
      <c r="F51" s="86">
        <v>60000</v>
      </c>
      <c r="G51" s="32">
        <v>12.26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45190</v>
      </c>
      <c r="B52" s="32">
        <v>540914</v>
      </c>
      <c r="C52" s="31" t="s">
        <v>1002</v>
      </c>
      <c r="D52" s="31" t="s">
        <v>1155</v>
      </c>
      <c r="E52" s="31" t="s">
        <v>576</v>
      </c>
      <c r="F52" s="86">
        <v>60000</v>
      </c>
      <c r="G52" s="32">
        <v>12.26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45190</v>
      </c>
      <c r="B53" s="32">
        <v>540914</v>
      </c>
      <c r="C53" s="31" t="s">
        <v>1002</v>
      </c>
      <c r="D53" s="31" t="s">
        <v>1065</v>
      </c>
      <c r="E53" s="31" t="s">
        <v>576</v>
      </c>
      <c r="F53" s="86">
        <v>142320</v>
      </c>
      <c r="G53" s="32">
        <v>12.26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45190</v>
      </c>
      <c r="B54" s="32">
        <v>537259</v>
      </c>
      <c r="C54" s="31" t="s">
        <v>1156</v>
      </c>
      <c r="D54" s="31" t="s">
        <v>1157</v>
      </c>
      <c r="E54" s="31" t="s">
        <v>575</v>
      </c>
      <c r="F54" s="86">
        <v>100000</v>
      </c>
      <c r="G54" s="32">
        <v>575.5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45190</v>
      </c>
      <c r="B55" s="32">
        <v>537259</v>
      </c>
      <c r="C55" s="31" t="s">
        <v>1156</v>
      </c>
      <c r="D55" s="31" t="s">
        <v>1095</v>
      </c>
      <c r="E55" s="31" t="s">
        <v>576</v>
      </c>
      <c r="F55" s="86">
        <v>65085</v>
      </c>
      <c r="G55" s="32">
        <v>613.88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45190</v>
      </c>
      <c r="B56" s="32">
        <v>537259</v>
      </c>
      <c r="C56" s="31" t="s">
        <v>1156</v>
      </c>
      <c r="D56" s="31" t="s">
        <v>1095</v>
      </c>
      <c r="E56" s="31" t="s">
        <v>575</v>
      </c>
      <c r="F56" s="86">
        <v>68507</v>
      </c>
      <c r="G56" s="32">
        <v>591.29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45190</v>
      </c>
      <c r="B57" s="32">
        <v>537259</v>
      </c>
      <c r="C57" s="31" t="s">
        <v>1156</v>
      </c>
      <c r="D57" s="31" t="s">
        <v>1158</v>
      </c>
      <c r="E57" s="31" t="s">
        <v>575</v>
      </c>
      <c r="F57" s="86">
        <v>101000</v>
      </c>
      <c r="G57" s="32">
        <v>581.57000000000005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45190</v>
      </c>
      <c r="B58" s="32">
        <v>537259</v>
      </c>
      <c r="C58" s="31" t="s">
        <v>1156</v>
      </c>
      <c r="D58" s="31" t="s">
        <v>1158</v>
      </c>
      <c r="E58" s="31" t="s">
        <v>576</v>
      </c>
      <c r="F58" s="86">
        <v>101000</v>
      </c>
      <c r="G58" s="32">
        <v>634.71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45190</v>
      </c>
      <c r="B59" s="32">
        <v>537259</v>
      </c>
      <c r="C59" s="31" t="s">
        <v>1156</v>
      </c>
      <c r="D59" s="31" t="s">
        <v>1159</v>
      </c>
      <c r="E59" s="31" t="s">
        <v>575</v>
      </c>
      <c r="F59" s="86">
        <v>200000</v>
      </c>
      <c r="G59" s="335">
        <v>575.5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45190</v>
      </c>
      <c r="B60" s="32">
        <v>537259</v>
      </c>
      <c r="C60" s="31" t="s">
        <v>1156</v>
      </c>
      <c r="D60" s="31" t="s">
        <v>1160</v>
      </c>
      <c r="E60" s="31" t="s">
        <v>575</v>
      </c>
      <c r="F60" s="86">
        <v>122794</v>
      </c>
      <c r="G60" s="32">
        <v>575.5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45190</v>
      </c>
      <c r="B61" s="32">
        <v>537259</v>
      </c>
      <c r="C61" s="31" t="s">
        <v>1156</v>
      </c>
      <c r="D61" s="31" t="s">
        <v>1161</v>
      </c>
      <c r="E61" s="31" t="s">
        <v>576</v>
      </c>
      <c r="F61" s="86">
        <v>1400000</v>
      </c>
      <c r="G61" s="32">
        <v>577.24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45190</v>
      </c>
      <c r="B62" s="32">
        <v>537259</v>
      </c>
      <c r="C62" s="31" t="s">
        <v>1156</v>
      </c>
      <c r="D62" s="31" t="s">
        <v>1162</v>
      </c>
      <c r="E62" s="31" t="s">
        <v>576</v>
      </c>
      <c r="F62" s="86">
        <v>200000</v>
      </c>
      <c r="G62" s="32">
        <v>576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45190</v>
      </c>
      <c r="B63" s="32">
        <v>539406</v>
      </c>
      <c r="C63" s="31" t="s">
        <v>1163</v>
      </c>
      <c r="D63" s="31" t="s">
        <v>1164</v>
      </c>
      <c r="E63" s="31" t="s">
        <v>576</v>
      </c>
      <c r="F63" s="86">
        <v>8103</v>
      </c>
      <c r="G63" s="32">
        <v>44.56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45190</v>
      </c>
      <c r="B64" s="32">
        <v>539406</v>
      </c>
      <c r="C64" s="31" t="s">
        <v>1163</v>
      </c>
      <c r="D64" s="31" t="s">
        <v>1165</v>
      </c>
      <c r="E64" s="31" t="s">
        <v>576</v>
      </c>
      <c r="F64" s="86">
        <v>10000</v>
      </c>
      <c r="G64" s="32">
        <v>44.56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45190</v>
      </c>
      <c r="B65" s="32">
        <v>539406</v>
      </c>
      <c r="C65" s="31" t="s">
        <v>1163</v>
      </c>
      <c r="D65" s="31" t="s">
        <v>1166</v>
      </c>
      <c r="E65" s="31" t="s">
        <v>576</v>
      </c>
      <c r="F65" s="86">
        <v>20000</v>
      </c>
      <c r="G65" s="32">
        <v>44.56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45190</v>
      </c>
      <c r="B66" s="32">
        <v>511447</v>
      </c>
      <c r="C66" s="31" t="s">
        <v>1100</v>
      </c>
      <c r="D66" s="31" t="s">
        <v>1167</v>
      </c>
      <c r="E66" s="31" t="s">
        <v>576</v>
      </c>
      <c r="F66" s="86">
        <v>750000</v>
      </c>
      <c r="G66" s="32">
        <v>3.93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45190</v>
      </c>
      <c r="B67" s="32">
        <v>511447</v>
      </c>
      <c r="C67" s="31" t="s">
        <v>1100</v>
      </c>
      <c r="D67" s="31" t="s">
        <v>1168</v>
      </c>
      <c r="E67" s="31" t="s">
        <v>576</v>
      </c>
      <c r="F67" s="86">
        <v>1200000</v>
      </c>
      <c r="G67" s="32">
        <v>3.92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45190</v>
      </c>
      <c r="B68" s="32">
        <v>511447</v>
      </c>
      <c r="C68" s="31" t="s">
        <v>1100</v>
      </c>
      <c r="D68" s="31" t="s">
        <v>1101</v>
      </c>
      <c r="E68" s="31" t="s">
        <v>576</v>
      </c>
      <c r="F68" s="86">
        <v>3245000</v>
      </c>
      <c r="G68" s="32">
        <v>3.91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45190</v>
      </c>
      <c r="B69" s="32">
        <v>542765</v>
      </c>
      <c r="C69" s="31" t="s">
        <v>1169</v>
      </c>
      <c r="D69" s="31" t="s">
        <v>1096</v>
      </c>
      <c r="E69" s="31" t="s">
        <v>576</v>
      </c>
      <c r="F69" s="86">
        <v>2000</v>
      </c>
      <c r="G69" s="32">
        <v>183.15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45190</v>
      </c>
      <c r="B70" s="32">
        <v>542765</v>
      </c>
      <c r="C70" s="31" t="s">
        <v>1169</v>
      </c>
      <c r="D70" s="31" t="s">
        <v>1170</v>
      </c>
      <c r="E70" s="31" t="s">
        <v>576</v>
      </c>
      <c r="F70" s="86">
        <v>3000</v>
      </c>
      <c r="G70" s="32">
        <v>183.15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45190</v>
      </c>
      <c r="B71" s="32">
        <v>542765</v>
      </c>
      <c r="C71" s="31" t="s">
        <v>1169</v>
      </c>
      <c r="D71" s="31" t="s">
        <v>1096</v>
      </c>
      <c r="E71" s="31" t="s">
        <v>576</v>
      </c>
      <c r="F71" s="86">
        <v>2000</v>
      </c>
      <c r="G71" s="32">
        <v>183.15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45190</v>
      </c>
      <c r="B72" s="32">
        <v>542765</v>
      </c>
      <c r="C72" s="31" t="s">
        <v>1169</v>
      </c>
      <c r="D72" s="31" t="s">
        <v>1171</v>
      </c>
      <c r="E72" s="31" t="s">
        <v>576</v>
      </c>
      <c r="F72" s="86">
        <v>2000</v>
      </c>
      <c r="G72" s="32">
        <v>183.15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45190</v>
      </c>
      <c r="B73" s="32">
        <v>531025</v>
      </c>
      <c r="C73" s="31" t="s">
        <v>978</v>
      </c>
      <c r="D73" s="31" t="s">
        <v>1172</v>
      </c>
      <c r="E73" s="31" t="s">
        <v>576</v>
      </c>
      <c r="F73" s="86">
        <v>12187619</v>
      </c>
      <c r="G73" s="32">
        <v>0.81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45190</v>
      </c>
      <c r="B74" s="32">
        <v>531025</v>
      </c>
      <c r="C74" s="31" t="s">
        <v>978</v>
      </c>
      <c r="D74" s="31" t="s">
        <v>1173</v>
      </c>
      <c r="E74" s="31" t="s">
        <v>576</v>
      </c>
      <c r="F74" s="86">
        <v>5369495</v>
      </c>
      <c r="G74" s="32">
        <v>0.84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45190</v>
      </c>
      <c r="B75" s="32">
        <v>531025</v>
      </c>
      <c r="C75" s="31" t="s">
        <v>978</v>
      </c>
      <c r="D75" s="31" t="s">
        <v>1173</v>
      </c>
      <c r="E75" s="31" t="s">
        <v>576</v>
      </c>
      <c r="F75" s="86">
        <v>5369495</v>
      </c>
      <c r="G75" s="32">
        <v>0.81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45190</v>
      </c>
      <c r="B76" s="32" t="s">
        <v>1174</v>
      </c>
      <c r="C76" s="31" t="s">
        <v>1175</v>
      </c>
      <c r="D76" s="31" t="s">
        <v>1176</v>
      </c>
      <c r="E76" s="31" t="s">
        <v>575</v>
      </c>
      <c r="F76" s="86">
        <v>504734</v>
      </c>
      <c r="G76" s="32">
        <v>28</v>
      </c>
      <c r="H76" s="32" t="s">
        <v>867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45190</v>
      </c>
      <c r="B77" s="32" t="s">
        <v>1102</v>
      </c>
      <c r="C77" s="31" t="s">
        <v>1103</v>
      </c>
      <c r="D77" s="31" t="s">
        <v>1117</v>
      </c>
      <c r="E77" s="31" t="s">
        <v>575</v>
      </c>
      <c r="F77" s="86">
        <v>15625</v>
      </c>
      <c r="G77" s="32">
        <v>55.18</v>
      </c>
      <c r="H77" s="32" t="s">
        <v>867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45190</v>
      </c>
      <c r="B78" s="32" t="s">
        <v>1177</v>
      </c>
      <c r="C78" s="31" t="s">
        <v>1178</v>
      </c>
      <c r="D78" s="31" t="s">
        <v>1179</v>
      </c>
      <c r="E78" s="31" t="s">
        <v>575</v>
      </c>
      <c r="F78" s="86">
        <v>87653</v>
      </c>
      <c r="G78" s="32">
        <v>59.16</v>
      </c>
      <c r="H78" s="32" t="s">
        <v>867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45190</v>
      </c>
      <c r="B79" s="32" t="s">
        <v>1180</v>
      </c>
      <c r="C79" s="31" t="s">
        <v>1181</v>
      </c>
      <c r="D79" s="31" t="s">
        <v>1182</v>
      </c>
      <c r="E79" s="31" t="s">
        <v>575</v>
      </c>
      <c r="F79" s="86">
        <v>150000</v>
      </c>
      <c r="G79" s="32">
        <v>282.58</v>
      </c>
      <c r="H79" s="32" t="s">
        <v>867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45190</v>
      </c>
      <c r="B80" s="32" t="s">
        <v>1183</v>
      </c>
      <c r="C80" s="31" t="s">
        <v>1184</v>
      </c>
      <c r="D80" s="31" t="s">
        <v>577</v>
      </c>
      <c r="E80" s="31" t="s">
        <v>575</v>
      </c>
      <c r="F80" s="86">
        <v>139959</v>
      </c>
      <c r="G80" s="32">
        <v>447.41</v>
      </c>
      <c r="H80" s="32" t="s">
        <v>867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45190</v>
      </c>
      <c r="B81" s="32" t="s">
        <v>1066</v>
      </c>
      <c r="C81" s="31" t="s">
        <v>1067</v>
      </c>
      <c r="D81" s="31" t="s">
        <v>1068</v>
      </c>
      <c r="E81" s="31" t="s">
        <v>575</v>
      </c>
      <c r="F81" s="86">
        <v>462151</v>
      </c>
      <c r="G81" s="32">
        <v>17.579999999999998</v>
      </c>
      <c r="H81" s="32" t="s">
        <v>867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45190</v>
      </c>
      <c r="B82" s="32" t="s">
        <v>1066</v>
      </c>
      <c r="C82" s="31" t="s">
        <v>1067</v>
      </c>
      <c r="D82" s="31" t="s">
        <v>1051</v>
      </c>
      <c r="E82" s="31" t="s">
        <v>575</v>
      </c>
      <c r="F82" s="86">
        <v>413483</v>
      </c>
      <c r="G82" s="32">
        <v>17.64</v>
      </c>
      <c r="H82" s="32" t="s">
        <v>867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45190</v>
      </c>
      <c r="B83" s="32" t="s">
        <v>1185</v>
      </c>
      <c r="C83" s="31" t="s">
        <v>1186</v>
      </c>
      <c r="D83" s="31" t="s">
        <v>577</v>
      </c>
      <c r="E83" s="31" t="s">
        <v>575</v>
      </c>
      <c r="F83" s="86">
        <v>1171855</v>
      </c>
      <c r="G83" s="32">
        <v>172.09</v>
      </c>
      <c r="H83" s="32" t="s">
        <v>867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45190</v>
      </c>
      <c r="B84" s="32" t="s">
        <v>1049</v>
      </c>
      <c r="C84" s="31" t="s">
        <v>1050</v>
      </c>
      <c r="D84" s="31" t="s">
        <v>878</v>
      </c>
      <c r="E84" s="31" t="s">
        <v>575</v>
      </c>
      <c r="F84" s="86">
        <v>1781406</v>
      </c>
      <c r="G84" s="32">
        <v>29.54</v>
      </c>
      <c r="H84" s="32" t="s">
        <v>867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45190</v>
      </c>
      <c r="B85" s="32" t="s">
        <v>1126</v>
      </c>
      <c r="C85" s="31" t="s">
        <v>1187</v>
      </c>
      <c r="D85" s="31" t="s">
        <v>1188</v>
      </c>
      <c r="E85" s="31" t="s">
        <v>575</v>
      </c>
      <c r="F85" s="86">
        <v>6040000</v>
      </c>
      <c r="G85" s="32">
        <v>143</v>
      </c>
      <c r="H85" s="32" t="s">
        <v>867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45190</v>
      </c>
      <c r="B86" s="32" t="s">
        <v>1189</v>
      </c>
      <c r="C86" s="31" t="s">
        <v>1190</v>
      </c>
      <c r="D86" s="31" t="s">
        <v>1191</v>
      </c>
      <c r="E86" s="31" t="s">
        <v>575</v>
      </c>
      <c r="F86" s="86">
        <v>300000</v>
      </c>
      <c r="G86" s="32">
        <v>282.64</v>
      </c>
      <c r="H86" s="32" t="s">
        <v>867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45190</v>
      </c>
      <c r="B87" s="32" t="s">
        <v>1189</v>
      </c>
      <c r="C87" s="31" t="s">
        <v>1190</v>
      </c>
      <c r="D87" s="31" t="s">
        <v>1192</v>
      </c>
      <c r="E87" s="31" t="s">
        <v>575</v>
      </c>
      <c r="F87" s="86">
        <v>310000</v>
      </c>
      <c r="G87" s="32">
        <v>278.89</v>
      </c>
      <c r="H87" s="32" t="s">
        <v>867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45190</v>
      </c>
      <c r="B88" s="32" t="s">
        <v>1189</v>
      </c>
      <c r="C88" s="31" t="s">
        <v>1190</v>
      </c>
      <c r="D88" s="31" t="s">
        <v>1193</v>
      </c>
      <c r="E88" s="31" t="s">
        <v>575</v>
      </c>
      <c r="F88" s="86">
        <v>534854</v>
      </c>
      <c r="G88" s="32">
        <v>278.52999999999997</v>
      </c>
      <c r="H88" s="32" t="s">
        <v>867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45190</v>
      </c>
      <c r="B89" s="32" t="s">
        <v>1189</v>
      </c>
      <c r="C89" s="31" t="s">
        <v>1190</v>
      </c>
      <c r="D89" s="31" t="s">
        <v>1194</v>
      </c>
      <c r="E89" s="31" t="s">
        <v>575</v>
      </c>
      <c r="F89" s="86">
        <v>285199</v>
      </c>
      <c r="G89" s="32">
        <v>280.43</v>
      </c>
      <c r="H89" s="32" t="s">
        <v>867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45190</v>
      </c>
      <c r="B90" s="32" t="s">
        <v>1189</v>
      </c>
      <c r="C90" s="31" t="s">
        <v>1190</v>
      </c>
      <c r="D90" s="31" t="s">
        <v>1195</v>
      </c>
      <c r="E90" s="31" t="s">
        <v>575</v>
      </c>
      <c r="F90" s="86">
        <v>803524</v>
      </c>
      <c r="G90" s="32">
        <v>280.23</v>
      </c>
      <c r="H90" s="32" t="s">
        <v>867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45190</v>
      </c>
      <c r="B91" s="32" t="s">
        <v>1189</v>
      </c>
      <c r="C91" s="31" t="s">
        <v>1190</v>
      </c>
      <c r="D91" s="31" t="s">
        <v>1196</v>
      </c>
      <c r="E91" s="31" t="s">
        <v>575</v>
      </c>
      <c r="F91" s="86">
        <v>382209</v>
      </c>
      <c r="G91" s="32">
        <v>280.31</v>
      </c>
      <c r="H91" s="32" t="s">
        <v>867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45190</v>
      </c>
      <c r="B92" s="32" t="s">
        <v>1189</v>
      </c>
      <c r="C92" s="31" t="s">
        <v>1190</v>
      </c>
      <c r="D92" s="31" t="s">
        <v>1197</v>
      </c>
      <c r="E92" s="31" t="s">
        <v>575</v>
      </c>
      <c r="F92" s="86">
        <v>306108</v>
      </c>
      <c r="G92" s="32">
        <v>279.58</v>
      </c>
      <c r="H92" s="32" t="s">
        <v>867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45190</v>
      </c>
      <c r="B93" s="32" t="s">
        <v>1189</v>
      </c>
      <c r="C93" s="31" t="s">
        <v>1190</v>
      </c>
      <c r="D93" s="31" t="s">
        <v>577</v>
      </c>
      <c r="E93" s="31" t="s">
        <v>575</v>
      </c>
      <c r="F93" s="86">
        <v>736116</v>
      </c>
      <c r="G93" s="32">
        <v>278.83</v>
      </c>
      <c r="H93" s="32" t="s">
        <v>867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45190</v>
      </c>
      <c r="B94" s="32" t="s">
        <v>1189</v>
      </c>
      <c r="C94" s="31" t="s">
        <v>1190</v>
      </c>
      <c r="D94" s="31" t="s">
        <v>1052</v>
      </c>
      <c r="E94" s="31" t="s">
        <v>575</v>
      </c>
      <c r="F94" s="86">
        <v>825205</v>
      </c>
      <c r="G94" s="32">
        <v>280.81</v>
      </c>
      <c r="H94" s="32" t="s">
        <v>867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45190</v>
      </c>
      <c r="B95" s="32" t="s">
        <v>1189</v>
      </c>
      <c r="C95" s="31" t="s">
        <v>1190</v>
      </c>
      <c r="D95" s="31" t="s">
        <v>1198</v>
      </c>
      <c r="E95" s="31" t="s">
        <v>575</v>
      </c>
      <c r="F95" s="86">
        <v>288220</v>
      </c>
      <c r="G95" s="32">
        <v>283.79000000000002</v>
      </c>
      <c r="H95" s="32" t="s">
        <v>867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45190</v>
      </c>
      <c r="B96" s="32" t="s">
        <v>1199</v>
      </c>
      <c r="C96" s="31" t="s">
        <v>1200</v>
      </c>
      <c r="D96" s="31" t="s">
        <v>1201</v>
      </c>
      <c r="E96" s="31" t="s">
        <v>575</v>
      </c>
      <c r="F96" s="86">
        <v>1433435</v>
      </c>
      <c r="G96" s="32">
        <v>302.99</v>
      </c>
      <c r="H96" s="32" t="s">
        <v>867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45190</v>
      </c>
      <c r="B97" s="32" t="s">
        <v>1202</v>
      </c>
      <c r="C97" s="31" t="s">
        <v>1203</v>
      </c>
      <c r="D97" s="31" t="s">
        <v>1052</v>
      </c>
      <c r="E97" s="31" t="s">
        <v>575</v>
      </c>
      <c r="F97" s="86">
        <v>143209</v>
      </c>
      <c r="G97" s="32">
        <v>515.49</v>
      </c>
      <c r="H97" s="32" t="s">
        <v>867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45190</v>
      </c>
      <c r="B98" s="32" t="s">
        <v>1202</v>
      </c>
      <c r="C98" s="31" t="s">
        <v>1203</v>
      </c>
      <c r="D98" s="31" t="s">
        <v>1204</v>
      </c>
      <c r="E98" s="31" t="s">
        <v>575</v>
      </c>
      <c r="F98" s="86">
        <v>62597</v>
      </c>
      <c r="G98" s="32">
        <v>522.44000000000005</v>
      </c>
      <c r="H98" s="32" t="s">
        <v>867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45190</v>
      </c>
      <c r="B99" s="32" t="s">
        <v>1202</v>
      </c>
      <c r="C99" s="31" t="s">
        <v>1203</v>
      </c>
      <c r="D99" s="31" t="s">
        <v>577</v>
      </c>
      <c r="E99" s="31" t="s">
        <v>575</v>
      </c>
      <c r="F99" s="86">
        <v>152776</v>
      </c>
      <c r="G99" s="32">
        <v>505.22</v>
      </c>
      <c r="H99" s="32" t="s">
        <v>867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45190</v>
      </c>
      <c r="B100" s="32" t="s">
        <v>1205</v>
      </c>
      <c r="C100" s="31" t="s">
        <v>1206</v>
      </c>
      <c r="D100" s="31" t="s">
        <v>1207</v>
      </c>
      <c r="E100" s="31" t="s">
        <v>575</v>
      </c>
      <c r="F100" s="86">
        <v>195925</v>
      </c>
      <c r="G100" s="32">
        <v>6.37</v>
      </c>
      <c r="H100" s="32" t="s">
        <v>867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45190</v>
      </c>
      <c r="B101" s="32" t="s">
        <v>1208</v>
      </c>
      <c r="C101" s="31" t="s">
        <v>1209</v>
      </c>
      <c r="D101" s="31" t="s">
        <v>1107</v>
      </c>
      <c r="E101" s="31" t="s">
        <v>575</v>
      </c>
      <c r="F101" s="86">
        <v>145634</v>
      </c>
      <c r="G101" s="32">
        <v>49.78</v>
      </c>
      <c r="H101" s="32" t="s">
        <v>867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45190</v>
      </c>
      <c r="B102" s="32" t="s">
        <v>1210</v>
      </c>
      <c r="C102" s="31" t="s">
        <v>1211</v>
      </c>
      <c r="D102" s="31" t="s">
        <v>1051</v>
      </c>
      <c r="E102" s="31" t="s">
        <v>575</v>
      </c>
      <c r="F102" s="86">
        <v>328557</v>
      </c>
      <c r="G102" s="32">
        <v>17.760000000000002</v>
      </c>
      <c r="H102" s="32" t="s">
        <v>867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45190</v>
      </c>
      <c r="B103" s="32" t="s">
        <v>1210</v>
      </c>
      <c r="C103" s="31" t="s">
        <v>1211</v>
      </c>
      <c r="D103" s="31" t="s">
        <v>1068</v>
      </c>
      <c r="E103" s="31" t="s">
        <v>575</v>
      </c>
      <c r="F103" s="86">
        <v>289917</v>
      </c>
      <c r="G103" s="32">
        <v>17.71</v>
      </c>
      <c r="H103" s="32" t="s">
        <v>867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45190</v>
      </c>
      <c r="B104" s="32" t="s">
        <v>1069</v>
      </c>
      <c r="C104" s="31" t="s">
        <v>1070</v>
      </c>
      <c r="D104" s="31" t="s">
        <v>1212</v>
      </c>
      <c r="E104" s="31" t="s">
        <v>575</v>
      </c>
      <c r="F104" s="86">
        <v>10000</v>
      </c>
      <c r="G104" s="32">
        <v>4.55</v>
      </c>
      <c r="H104" s="32" t="s">
        <v>867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45190</v>
      </c>
      <c r="B105" s="32" t="s">
        <v>1069</v>
      </c>
      <c r="C105" s="31" t="s">
        <v>1070</v>
      </c>
      <c r="D105" s="31" t="s">
        <v>1213</v>
      </c>
      <c r="E105" s="31" t="s">
        <v>575</v>
      </c>
      <c r="F105" s="86">
        <v>12050</v>
      </c>
      <c r="G105" s="32">
        <v>4.7</v>
      </c>
      <c r="H105" s="32" t="s">
        <v>867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45190</v>
      </c>
      <c r="B106" s="32" t="s">
        <v>1069</v>
      </c>
      <c r="C106" s="31" t="s">
        <v>1070</v>
      </c>
      <c r="D106" s="31" t="s">
        <v>1106</v>
      </c>
      <c r="E106" s="31" t="s">
        <v>575</v>
      </c>
      <c r="F106" s="86">
        <v>53500</v>
      </c>
      <c r="G106" s="32">
        <v>4.54</v>
      </c>
      <c r="H106" s="32" t="s">
        <v>867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45190</v>
      </c>
      <c r="B107" s="32" t="s">
        <v>1069</v>
      </c>
      <c r="C107" s="31" t="s">
        <v>1070</v>
      </c>
      <c r="D107" s="31" t="s">
        <v>1105</v>
      </c>
      <c r="E107" s="31" t="s">
        <v>575</v>
      </c>
      <c r="F107" s="86">
        <v>21610</v>
      </c>
      <c r="G107" s="32">
        <v>4.2300000000000004</v>
      </c>
      <c r="H107" s="32" t="s">
        <v>867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45190</v>
      </c>
      <c r="B108" s="32" t="s">
        <v>1069</v>
      </c>
      <c r="C108" s="31" t="s">
        <v>1070</v>
      </c>
      <c r="D108" s="31" t="s">
        <v>1214</v>
      </c>
      <c r="E108" s="31" t="s">
        <v>575</v>
      </c>
      <c r="F108" s="86">
        <v>10000</v>
      </c>
      <c r="G108" s="32">
        <v>4.7</v>
      </c>
      <c r="H108" s="32" t="s">
        <v>867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45190</v>
      </c>
      <c r="B109" s="32" t="s">
        <v>1069</v>
      </c>
      <c r="C109" s="31" t="s">
        <v>1070</v>
      </c>
      <c r="D109" s="31" t="s">
        <v>1215</v>
      </c>
      <c r="E109" s="31" t="s">
        <v>575</v>
      </c>
      <c r="F109" s="86">
        <v>2156</v>
      </c>
      <c r="G109" s="32">
        <v>5.7</v>
      </c>
      <c r="H109" s="32" t="s">
        <v>867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45190</v>
      </c>
      <c r="B110" s="32" t="s">
        <v>1069</v>
      </c>
      <c r="C110" s="31" t="s">
        <v>1070</v>
      </c>
      <c r="D110" s="31" t="s">
        <v>1216</v>
      </c>
      <c r="E110" s="31" t="s">
        <v>575</v>
      </c>
      <c r="F110" s="86">
        <v>20000</v>
      </c>
      <c r="G110" s="32">
        <v>5.3</v>
      </c>
      <c r="H110" s="32" t="s">
        <v>867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45190</v>
      </c>
      <c r="B111" s="32" t="s">
        <v>1039</v>
      </c>
      <c r="C111" s="31" t="s">
        <v>1040</v>
      </c>
      <c r="D111" s="31" t="s">
        <v>1041</v>
      </c>
      <c r="E111" s="31" t="s">
        <v>575</v>
      </c>
      <c r="F111" s="86">
        <v>1806496</v>
      </c>
      <c r="G111" s="32">
        <v>167.06</v>
      </c>
      <c r="H111" s="32" t="s">
        <v>867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45190</v>
      </c>
      <c r="B112" s="32" t="s">
        <v>1039</v>
      </c>
      <c r="C112" s="31" t="s">
        <v>1040</v>
      </c>
      <c r="D112" s="31" t="s">
        <v>577</v>
      </c>
      <c r="E112" s="31" t="s">
        <v>575</v>
      </c>
      <c r="F112" s="86">
        <v>813205</v>
      </c>
      <c r="G112" s="32">
        <v>166.64</v>
      </c>
      <c r="H112" s="32" t="s">
        <v>867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45190</v>
      </c>
      <c r="B113" s="32" t="s">
        <v>1039</v>
      </c>
      <c r="C113" s="31" t="s">
        <v>1040</v>
      </c>
      <c r="D113" s="31" t="s">
        <v>1051</v>
      </c>
      <c r="E113" s="31" t="s">
        <v>575</v>
      </c>
      <c r="F113" s="86">
        <v>323559</v>
      </c>
      <c r="G113" s="32">
        <v>165.51</v>
      </c>
      <c r="H113" s="32" t="s">
        <v>867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45190</v>
      </c>
      <c r="B114" s="32" t="s">
        <v>1039</v>
      </c>
      <c r="C114" s="31" t="s">
        <v>1040</v>
      </c>
      <c r="D114" s="31" t="s">
        <v>878</v>
      </c>
      <c r="E114" s="31" t="s">
        <v>575</v>
      </c>
      <c r="F114" s="86">
        <v>559449</v>
      </c>
      <c r="G114" s="32">
        <v>166.76</v>
      </c>
      <c r="H114" s="32" t="s">
        <v>867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45190</v>
      </c>
      <c r="B115" s="32" t="s">
        <v>1039</v>
      </c>
      <c r="C115" s="31" t="s">
        <v>1040</v>
      </c>
      <c r="D115" s="31" t="s">
        <v>1038</v>
      </c>
      <c r="E115" s="31" t="s">
        <v>575</v>
      </c>
      <c r="F115" s="86">
        <v>341581</v>
      </c>
      <c r="G115" s="32">
        <v>167.98</v>
      </c>
      <c r="H115" s="32" t="s">
        <v>867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45190</v>
      </c>
      <c r="B116" s="32" t="s">
        <v>1217</v>
      </c>
      <c r="C116" s="31" t="s">
        <v>1218</v>
      </c>
      <c r="D116" s="31" t="s">
        <v>1219</v>
      </c>
      <c r="E116" s="31" t="s">
        <v>575</v>
      </c>
      <c r="F116" s="86">
        <v>2841873</v>
      </c>
      <c r="G116" s="32">
        <v>27</v>
      </c>
      <c r="H116" s="32" t="s">
        <v>867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45190</v>
      </c>
      <c r="B117" s="32" t="s">
        <v>1220</v>
      </c>
      <c r="C117" s="31" t="s">
        <v>1221</v>
      </c>
      <c r="D117" s="31" t="s">
        <v>1222</v>
      </c>
      <c r="E117" s="31" t="s">
        <v>575</v>
      </c>
      <c r="F117" s="86">
        <v>216493</v>
      </c>
      <c r="G117" s="32">
        <v>21.19</v>
      </c>
      <c r="H117" s="32" t="s">
        <v>867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45190</v>
      </c>
      <c r="B118" s="32" t="s">
        <v>1053</v>
      </c>
      <c r="C118" s="31" t="s">
        <v>1054</v>
      </c>
      <c r="D118" s="31" t="s">
        <v>878</v>
      </c>
      <c r="E118" s="31" t="s">
        <v>575</v>
      </c>
      <c r="F118" s="86">
        <v>19721357</v>
      </c>
      <c r="G118" s="32">
        <v>26.36</v>
      </c>
      <c r="H118" s="32" t="s">
        <v>867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45190</v>
      </c>
      <c r="B119" s="32" t="s">
        <v>1223</v>
      </c>
      <c r="C119" s="31" t="s">
        <v>1224</v>
      </c>
      <c r="D119" s="31" t="s">
        <v>878</v>
      </c>
      <c r="E119" s="31" t="s">
        <v>575</v>
      </c>
      <c r="F119" s="86">
        <v>78264</v>
      </c>
      <c r="G119" s="32">
        <v>246.74</v>
      </c>
      <c r="H119" s="32" t="s">
        <v>867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45190</v>
      </c>
      <c r="B120" s="32" t="s">
        <v>1223</v>
      </c>
      <c r="C120" s="31" t="s">
        <v>1224</v>
      </c>
      <c r="D120" s="31" t="s">
        <v>577</v>
      </c>
      <c r="E120" s="31" t="s">
        <v>575</v>
      </c>
      <c r="F120" s="86">
        <v>228292</v>
      </c>
      <c r="G120" s="32">
        <v>249.48</v>
      </c>
      <c r="H120" s="32" t="s">
        <v>867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45190</v>
      </c>
      <c r="B121" s="32" t="s">
        <v>1223</v>
      </c>
      <c r="C121" s="31" t="s">
        <v>1224</v>
      </c>
      <c r="D121" s="31" t="s">
        <v>1225</v>
      </c>
      <c r="E121" s="31" t="s">
        <v>575</v>
      </c>
      <c r="F121" s="86">
        <v>27000</v>
      </c>
      <c r="G121" s="32">
        <v>245.88</v>
      </c>
      <c r="H121" s="32" t="s">
        <v>867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45190</v>
      </c>
      <c r="B122" s="32" t="s">
        <v>1226</v>
      </c>
      <c r="C122" s="31" t="s">
        <v>1227</v>
      </c>
      <c r="D122" s="31" t="s">
        <v>1228</v>
      </c>
      <c r="E122" s="31" t="s">
        <v>575</v>
      </c>
      <c r="F122" s="86">
        <v>239000</v>
      </c>
      <c r="G122" s="32">
        <v>136.76</v>
      </c>
      <c r="H122" s="32" t="s">
        <v>867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45190</v>
      </c>
      <c r="B123" s="32" t="s">
        <v>1226</v>
      </c>
      <c r="C123" s="31" t="s">
        <v>1227</v>
      </c>
      <c r="D123" s="31" t="s">
        <v>1229</v>
      </c>
      <c r="E123" s="31" t="s">
        <v>575</v>
      </c>
      <c r="F123" s="86">
        <v>320000</v>
      </c>
      <c r="G123" s="32">
        <v>135.47999999999999</v>
      </c>
      <c r="H123" s="32" t="s">
        <v>867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45190</v>
      </c>
      <c r="B124" s="32" t="s">
        <v>1230</v>
      </c>
      <c r="C124" s="31" t="s">
        <v>1231</v>
      </c>
      <c r="D124" s="31" t="s">
        <v>1204</v>
      </c>
      <c r="E124" s="31" t="s">
        <v>575</v>
      </c>
      <c r="F124" s="86">
        <v>63138</v>
      </c>
      <c r="G124" s="32">
        <v>122.89</v>
      </c>
      <c r="H124" s="32" t="s">
        <v>867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45190</v>
      </c>
      <c r="B125" s="32" t="s">
        <v>1232</v>
      </c>
      <c r="C125" s="31" t="s">
        <v>1233</v>
      </c>
      <c r="D125" s="31" t="s">
        <v>1234</v>
      </c>
      <c r="E125" s="31" t="s">
        <v>575</v>
      </c>
      <c r="F125" s="86">
        <v>10950111</v>
      </c>
      <c r="G125" s="32">
        <v>5.37</v>
      </c>
      <c r="H125" s="32" t="s">
        <v>867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45190</v>
      </c>
      <c r="B126" s="32" t="s">
        <v>1174</v>
      </c>
      <c r="C126" s="31" t="s">
        <v>1175</v>
      </c>
      <c r="D126" s="31" t="s">
        <v>1176</v>
      </c>
      <c r="E126" s="31" t="s">
        <v>576</v>
      </c>
      <c r="F126" s="86">
        <v>128357</v>
      </c>
      <c r="G126" s="32">
        <v>27.08</v>
      </c>
      <c r="H126" s="32" t="s">
        <v>867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45190</v>
      </c>
      <c r="B127" s="32" t="s">
        <v>1174</v>
      </c>
      <c r="C127" s="31" t="s">
        <v>1175</v>
      </c>
      <c r="D127" s="31" t="s">
        <v>1235</v>
      </c>
      <c r="E127" s="31" t="s">
        <v>576</v>
      </c>
      <c r="F127" s="86">
        <v>500000</v>
      </c>
      <c r="G127" s="32">
        <v>28</v>
      </c>
      <c r="H127" s="32" t="s">
        <v>867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45190</v>
      </c>
      <c r="B128" s="32" t="s">
        <v>1102</v>
      </c>
      <c r="C128" s="31" t="s">
        <v>1103</v>
      </c>
      <c r="D128" s="31" t="s">
        <v>1117</v>
      </c>
      <c r="E128" s="31" t="s">
        <v>576</v>
      </c>
      <c r="F128" s="86">
        <v>287</v>
      </c>
      <c r="G128" s="32">
        <v>56.74</v>
      </c>
      <c r="H128" s="32" t="s">
        <v>867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45190</v>
      </c>
      <c r="B129" s="32" t="s">
        <v>1177</v>
      </c>
      <c r="C129" s="31" t="s">
        <v>1178</v>
      </c>
      <c r="D129" s="31" t="s">
        <v>1179</v>
      </c>
      <c r="E129" s="31" t="s">
        <v>576</v>
      </c>
      <c r="F129" s="86">
        <v>87653</v>
      </c>
      <c r="G129" s="32">
        <v>58.33</v>
      </c>
      <c r="H129" s="32" t="s">
        <v>867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45190</v>
      </c>
      <c r="B130" s="32" t="s">
        <v>1180</v>
      </c>
      <c r="C130" s="31" t="s">
        <v>1181</v>
      </c>
      <c r="D130" s="31" t="s">
        <v>1236</v>
      </c>
      <c r="E130" s="31" t="s">
        <v>576</v>
      </c>
      <c r="F130" s="86">
        <v>117559</v>
      </c>
      <c r="G130" s="32">
        <v>288.58</v>
      </c>
      <c r="H130" s="32" t="s">
        <v>867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45190</v>
      </c>
      <c r="B131" s="32" t="s">
        <v>1183</v>
      </c>
      <c r="C131" s="31" t="s">
        <v>1184</v>
      </c>
      <c r="D131" s="31" t="s">
        <v>577</v>
      </c>
      <c r="E131" s="31" t="s">
        <v>576</v>
      </c>
      <c r="F131" s="86">
        <v>139959</v>
      </c>
      <c r="G131" s="32">
        <v>448.26</v>
      </c>
      <c r="H131" s="32" t="s">
        <v>867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45190</v>
      </c>
      <c r="B132" s="32" t="s">
        <v>1066</v>
      </c>
      <c r="C132" s="31" t="s">
        <v>1067</v>
      </c>
      <c r="D132" s="31" t="s">
        <v>1068</v>
      </c>
      <c r="E132" s="31" t="s">
        <v>576</v>
      </c>
      <c r="F132" s="86">
        <v>450251</v>
      </c>
      <c r="G132" s="32">
        <v>17.64</v>
      </c>
      <c r="H132" s="32" t="s">
        <v>867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45190</v>
      </c>
      <c r="B133" s="32" t="s">
        <v>1066</v>
      </c>
      <c r="C133" s="31" t="s">
        <v>1067</v>
      </c>
      <c r="D133" s="31" t="s">
        <v>1051</v>
      </c>
      <c r="E133" s="31" t="s">
        <v>576</v>
      </c>
      <c r="F133" s="86">
        <v>413481</v>
      </c>
      <c r="G133" s="32">
        <v>17.559999999999999</v>
      </c>
      <c r="H133" s="32" t="s">
        <v>867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45190</v>
      </c>
      <c r="B134" s="32" t="s">
        <v>1185</v>
      </c>
      <c r="C134" s="31" t="s">
        <v>1186</v>
      </c>
      <c r="D134" s="31" t="s">
        <v>577</v>
      </c>
      <c r="E134" s="31" t="s">
        <v>576</v>
      </c>
      <c r="F134" s="86">
        <v>1171855</v>
      </c>
      <c r="G134" s="32">
        <v>172.07</v>
      </c>
      <c r="H134" s="32" t="s">
        <v>867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45190</v>
      </c>
      <c r="B135" s="32" t="s">
        <v>1237</v>
      </c>
      <c r="C135" s="31" t="s">
        <v>1238</v>
      </c>
      <c r="D135" s="31" t="s">
        <v>1239</v>
      </c>
      <c r="E135" s="31" t="s">
        <v>576</v>
      </c>
      <c r="F135" s="86">
        <v>100000</v>
      </c>
      <c r="G135" s="32">
        <v>443</v>
      </c>
      <c r="H135" s="32" t="s">
        <v>867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45190</v>
      </c>
      <c r="B136" s="32" t="s">
        <v>1049</v>
      </c>
      <c r="C136" s="31" t="s">
        <v>1050</v>
      </c>
      <c r="D136" s="31" t="s">
        <v>878</v>
      </c>
      <c r="E136" s="31" t="s">
        <v>576</v>
      </c>
      <c r="F136" s="86">
        <v>1999222</v>
      </c>
      <c r="G136" s="32">
        <v>29.66</v>
      </c>
      <c r="H136" s="32" t="s">
        <v>867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45190</v>
      </c>
      <c r="B137" s="32" t="s">
        <v>1126</v>
      </c>
      <c r="C137" s="31" t="s">
        <v>1187</v>
      </c>
      <c r="D137" s="31" t="s">
        <v>1240</v>
      </c>
      <c r="E137" s="31" t="s">
        <v>576</v>
      </c>
      <c r="F137" s="86">
        <v>9618718</v>
      </c>
      <c r="G137" s="32">
        <v>143.03</v>
      </c>
      <c r="H137" s="32" t="s">
        <v>867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45190</v>
      </c>
      <c r="B138" s="32" t="s">
        <v>1189</v>
      </c>
      <c r="C138" s="31" t="s">
        <v>1190</v>
      </c>
      <c r="D138" s="31" t="s">
        <v>1193</v>
      </c>
      <c r="E138" s="31" t="s">
        <v>576</v>
      </c>
      <c r="F138" s="86">
        <v>534854</v>
      </c>
      <c r="G138" s="32">
        <v>278.64999999999998</v>
      </c>
      <c r="H138" s="32" t="s">
        <v>867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45190</v>
      </c>
      <c r="B139" s="32" t="s">
        <v>1189</v>
      </c>
      <c r="C139" s="31" t="s">
        <v>1190</v>
      </c>
      <c r="D139" s="31" t="s">
        <v>1195</v>
      </c>
      <c r="E139" s="31" t="s">
        <v>576</v>
      </c>
      <c r="F139" s="86">
        <v>803524</v>
      </c>
      <c r="G139" s="32">
        <v>277.02</v>
      </c>
      <c r="H139" s="32" t="s">
        <v>867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45190</v>
      </c>
      <c r="B140" s="32" t="s">
        <v>1189</v>
      </c>
      <c r="C140" s="31" t="s">
        <v>1190</v>
      </c>
      <c r="D140" s="31" t="s">
        <v>1196</v>
      </c>
      <c r="E140" s="31" t="s">
        <v>576</v>
      </c>
      <c r="F140" s="86">
        <v>379306</v>
      </c>
      <c r="G140" s="32">
        <v>280.44</v>
      </c>
      <c r="H140" s="32" t="s">
        <v>867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45190</v>
      </c>
      <c r="B141" s="32" t="s">
        <v>1189</v>
      </c>
      <c r="C141" s="31" t="s">
        <v>1190</v>
      </c>
      <c r="D141" s="31" t="s">
        <v>1197</v>
      </c>
      <c r="E141" s="31" t="s">
        <v>576</v>
      </c>
      <c r="F141" s="86">
        <v>306108</v>
      </c>
      <c r="G141" s="32">
        <v>279.70999999999998</v>
      </c>
      <c r="H141" s="32" t="s">
        <v>867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45190</v>
      </c>
      <c r="B142" s="32" t="s">
        <v>1189</v>
      </c>
      <c r="C142" s="31" t="s">
        <v>1190</v>
      </c>
      <c r="D142" s="31" t="s">
        <v>577</v>
      </c>
      <c r="E142" s="31" t="s">
        <v>576</v>
      </c>
      <c r="F142" s="86">
        <v>736116</v>
      </c>
      <c r="G142" s="32">
        <v>279.27999999999997</v>
      </c>
      <c r="H142" s="32" t="s">
        <v>867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45190</v>
      </c>
      <c r="B143" s="32" t="s">
        <v>1189</v>
      </c>
      <c r="C143" s="31" t="s">
        <v>1190</v>
      </c>
      <c r="D143" s="31" t="s">
        <v>1194</v>
      </c>
      <c r="E143" s="31" t="s">
        <v>576</v>
      </c>
      <c r="F143" s="86">
        <v>285199</v>
      </c>
      <c r="G143" s="32">
        <v>280.61</v>
      </c>
      <c r="H143" s="32" t="s">
        <v>867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45190</v>
      </c>
      <c r="B144" s="32" t="s">
        <v>1189</v>
      </c>
      <c r="C144" s="31" t="s">
        <v>1190</v>
      </c>
      <c r="D144" s="31" t="s">
        <v>1052</v>
      </c>
      <c r="E144" s="31" t="s">
        <v>576</v>
      </c>
      <c r="F144" s="86">
        <v>825205</v>
      </c>
      <c r="G144" s="32">
        <v>280.95999999999998</v>
      </c>
      <c r="H144" s="32" t="s">
        <v>867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45190</v>
      </c>
      <c r="B145" s="32" t="s">
        <v>1189</v>
      </c>
      <c r="C145" s="31" t="s">
        <v>1190</v>
      </c>
      <c r="D145" s="31" t="s">
        <v>1198</v>
      </c>
      <c r="E145" s="31" t="s">
        <v>576</v>
      </c>
      <c r="F145" s="86">
        <v>9363</v>
      </c>
      <c r="G145" s="32">
        <v>282.66000000000003</v>
      </c>
      <c r="H145" s="32" t="s">
        <v>867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45190</v>
      </c>
      <c r="B146" s="32" t="s">
        <v>1199</v>
      </c>
      <c r="C146" s="31" t="s">
        <v>1200</v>
      </c>
      <c r="D146" s="31" t="s">
        <v>1201</v>
      </c>
      <c r="E146" s="31" t="s">
        <v>576</v>
      </c>
      <c r="F146" s="86">
        <v>1433435</v>
      </c>
      <c r="G146" s="32">
        <v>303.08999999999997</v>
      </c>
      <c r="H146" s="32" t="s">
        <v>867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45190</v>
      </c>
      <c r="B147" s="32" t="s">
        <v>1202</v>
      </c>
      <c r="C147" s="31" t="s">
        <v>1203</v>
      </c>
      <c r="D147" s="31" t="s">
        <v>1052</v>
      </c>
      <c r="E147" s="31" t="s">
        <v>576</v>
      </c>
      <c r="F147" s="86">
        <v>143849</v>
      </c>
      <c r="G147" s="32">
        <v>516.13</v>
      </c>
      <c r="H147" s="32" t="s">
        <v>867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45190</v>
      </c>
      <c r="B148" s="32" t="s">
        <v>1202</v>
      </c>
      <c r="C148" s="31" t="s">
        <v>1203</v>
      </c>
      <c r="D148" s="31" t="s">
        <v>1204</v>
      </c>
      <c r="E148" s="31" t="s">
        <v>576</v>
      </c>
      <c r="F148" s="86">
        <v>16597</v>
      </c>
      <c r="G148" s="32">
        <v>534.89</v>
      </c>
      <c r="H148" s="32" t="s">
        <v>867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5" customHeight="1">
      <c r="A149" s="85">
        <v>45190</v>
      </c>
      <c r="B149" s="32" t="s">
        <v>1202</v>
      </c>
      <c r="C149" s="31" t="s">
        <v>1203</v>
      </c>
      <c r="D149" s="31" t="s">
        <v>577</v>
      </c>
      <c r="E149" s="31" t="s">
        <v>576</v>
      </c>
      <c r="F149" s="86">
        <v>152776</v>
      </c>
      <c r="G149" s="32">
        <v>506.95</v>
      </c>
      <c r="H149" s="32" t="s">
        <v>867</v>
      </c>
    </row>
    <row r="150" spans="1:28" ht="15" customHeight="1">
      <c r="A150" s="85">
        <v>45190</v>
      </c>
      <c r="B150" s="32" t="s">
        <v>1205</v>
      </c>
      <c r="C150" s="31" t="s">
        <v>1206</v>
      </c>
      <c r="D150" s="31" t="s">
        <v>1207</v>
      </c>
      <c r="E150" s="31" t="s">
        <v>576</v>
      </c>
      <c r="F150" s="86">
        <v>167367</v>
      </c>
      <c r="G150" s="32">
        <v>6.43</v>
      </c>
      <c r="H150" s="32" t="s">
        <v>867</v>
      </c>
    </row>
    <row r="151" spans="1:28" ht="15" customHeight="1">
      <c r="A151" s="85">
        <v>45190</v>
      </c>
      <c r="B151" s="32" t="s">
        <v>1208</v>
      </c>
      <c r="C151" s="31" t="s">
        <v>1209</v>
      </c>
      <c r="D151" s="31" t="s">
        <v>1107</v>
      </c>
      <c r="E151" s="31" t="s">
        <v>576</v>
      </c>
      <c r="F151" s="86">
        <v>138285</v>
      </c>
      <c r="G151" s="32">
        <v>49.98</v>
      </c>
      <c r="H151" s="32" t="s">
        <v>867</v>
      </c>
    </row>
    <row r="152" spans="1:28" ht="15" customHeight="1">
      <c r="A152" s="85">
        <v>45190</v>
      </c>
      <c r="B152" s="32" t="s">
        <v>1210</v>
      </c>
      <c r="C152" s="31" t="s">
        <v>1211</v>
      </c>
      <c r="D152" s="31" t="s">
        <v>1068</v>
      </c>
      <c r="E152" s="31" t="s">
        <v>576</v>
      </c>
      <c r="F152" s="86">
        <v>289078</v>
      </c>
      <c r="G152" s="32">
        <v>17.760000000000002</v>
      </c>
      <c r="H152" s="32" t="s">
        <v>867</v>
      </c>
    </row>
    <row r="153" spans="1:28" ht="15" customHeight="1">
      <c r="A153" s="85">
        <v>45190</v>
      </c>
      <c r="B153" s="32" t="s">
        <v>1210</v>
      </c>
      <c r="C153" s="31" t="s">
        <v>1211</v>
      </c>
      <c r="D153" s="31" t="s">
        <v>1051</v>
      </c>
      <c r="E153" s="31" t="s">
        <v>576</v>
      </c>
      <c r="F153" s="86">
        <v>328557</v>
      </c>
      <c r="G153" s="32">
        <v>17.71</v>
      </c>
      <c r="H153" s="32" t="s">
        <v>867</v>
      </c>
    </row>
    <row r="154" spans="1:28" ht="15" customHeight="1">
      <c r="A154" s="85">
        <v>45190</v>
      </c>
      <c r="B154" s="32" t="s">
        <v>1069</v>
      </c>
      <c r="C154" s="31" t="s">
        <v>1070</v>
      </c>
      <c r="D154" s="31" t="s">
        <v>1241</v>
      </c>
      <c r="E154" s="31" t="s">
        <v>576</v>
      </c>
      <c r="F154" s="86">
        <v>21024</v>
      </c>
      <c r="G154" s="32">
        <v>4.7300000000000004</v>
      </c>
      <c r="H154" s="32" t="s">
        <v>867</v>
      </c>
    </row>
    <row r="155" spans="1:28" ht="15" customHeight="1">
      <c r="A155" s="85">
        <v>45190</v>
      </c>
      <c r="B155" s="32" t="s">
        <v>1069</v>
      </c>
      <c r="C155" s="31" t="s">
        <v>1070</v>
      </c>
      <c r="D155" s="31" t="s">
        <v>1242</v>
      </c>
      <c r="E155" s="31" t="s">
        <v>576</v>
      </c>
      <c r="F155" s="86">
        <v>50000</v>
      </c>
      <c r="G155" s="32">
        <v>4.57</v>
      </c>
      <c r="H155" s="32" t="s">
        <v>867</v>
      </c>
    </row>
    <row r="156" spans="1:28" ht="15" customHeight="1">
      <c r="A156" s="85">
        <v>45190</v>
      </c>
      <c r="B156" s="32" t="s">
        <v>1069</v>
      </c>
      <c r="C156" s="31" t="s">
        <v>1070</v>
      </c>
      <c r="D156" s="31" t="s">
        <v>1215</v>
      </c>
      <c r="E156" s="31" t="s">
        <v>576</v>
      </c>
      <c r="F156" s="86">
        <v>9992</v>
      </c>
      <c r="G156" s="32">
        <v>5.0599999999999996</v>
      </c>
      <c r="H156" s="32" t="s">
        <v>867</v>
      </c>
    </row>
    <row r="157" spans="1:28" ht="15" customHeight="1">
      <c r="A157" s="85">
        <v>45190</v>
      </c>
      <c r="B157" s="32" t="s">
        <v>1069</v>
      </c>
      <c r="C157" s="31" t="s">
        <v>1070</v>
      </c>
      <c r="D157" s="31" t="s">
        <v>1104</v>
      </c>
      <c r="E157" s="31" t="s">
        <v>576</v>
      </c>
      <c r="F157" s="86">
        <v>13419</v>
      </c>
      <c r="G157" s="32">
        <v>5.2</v>
      </c>
      <c r="H157" s="32" t="s">
        <v>867</v>
      </c>
    </row>
    <row r="158" spans="1:28" ht="15" customHeight="1">
      <c r="A158" s="85">
        <v>45190</v>
      </c>
      <c r="B158" s="32" t="s">
        <v>1069</v>
      </c>
      <c r="C158" s="31" t="s">
        <v>1070</v>
      </c>
      <c r="D158" s="31" t="s">
        <v>1243</v>
      </c>
      <c r="E158" s="31" t="s">
        <v>576</v>
      </c>
      <c r="F158" s="86">
        <v>21012</v>
      </c>
      <c r="G158" s="32">
        <v>4</v>
      </c>
      <c r="H158" s="32" t="s">
        <v>867</v>
      </c>
    </row>
    <row r="159" spans="1:28" ht="15" customHeight="1">
      <c r="A159" s="85">
        <v>45190</v>
      </c>
      <c r="B159" s="32" t="s">
        <v>1069</v>
      </c>
      <c r="C159" s="31" t="s">
        <v>1070</v>
      </c>
      <c r="D159" s="31" t="s">
        <v>1244</v>
      </c>
      <c r="E159" s="31" t="s">
        <v>576</v>
      </c>
      <c r="F159" s="86">
        <v>21000</v>
      </c>
      <c r="G159" s="32">
        <v>4.2</v>
      </c>
      <c r="H159" s="32" t="s">
        <v>867</v>
      </c>
    </row>
    <row r="160" spans="1:28" ht="15" customHeight="1">
      <c r="A160" s="85">
        <v>45190</v>
      </c>
      <c r="B160" s="32" t="s">
        <v>1245</v>
      </c>
      <c r="C160" s="31" t="s">
        <v>1246</v>
      </c>
      <c r="D160" s="31" t="s">
        <v>1247</v>
      </c>
      <c r="E160" s="31" t="s">
        <v>576</v>
      </c>
      <c r="F160" s="86">
        <v>600000</v>
      </c>
      <c r="G160" s="32">
        <v>47.8</v>
      </c>
      <c r="H160" s="32" t="s">
        <v>867</v>
      </c>
    </row>
    <row r="161" spans="1:8" ht="15" customHeight="1">
      <c r="A161" s="85">
        <v>45190</v>
      </c>
      <c r="B161" s="32" t="s">
        <v>1039</v>
      </c>
      <c r="C161" s="31" t="s">
        <v>1040</v>
      </c>
      <c r="D161" s="31" t="s">
        <v>1041</v>
      </c>
      <c r="E161" s="31" t="s">
        <v>576</v>
      </c>
      <c r="F161" s="86">
        <v>1786496</v>
      </c>
      <c r="G161" s="32">
        <v>167.63</v>
      </c>
      <c r="H161" s="32" t="s">
        <v>867</v>
      </c>
    </row>
    <row r="162" spans="1:8" ht="15" customHeight="1">
      <c r="A162" s="85">
        <v>45190</v>
      </c>
      <c r="B162" s="32" t="s">
        <v>1039</v>
      </c>
      <c r="C162" s="31" t="s">
        <v>1040</v>
      </c>
      <c r="D162" s="31" t="s">
        <v>1038</v>
      </c>
      <c r="E162" s="31" t="s">
        <v>576</v>
      </c>
      <c r="F162" s="86">
        <v>306424</v>
      </c>
      <c r="G162" s="32">
        <v>161.24</v>
      </c>
      <c r="H162" s="32" t="s">
        <v>867</v>
      </c>
    </row>
    <row r="163" spans="1:8" ht="15" customHeight="1">
      <c r="A163" s="85">
        <v>45190</v>
      </c>
      <c r="B163" s="32" t="s">
        <v>1039</v>
      </c>
      <c r="C163" s="31" t="s">
        <v>1040</v>
      </c>
      <c r="D163" s="31" t="s">
        <v>878</v>
      </c>
      <c r="E163" s="31" t="s">
        <v>576</v>
      </c>
      <c r="F163" s="86">
        <v>647963</v>
      </c>
      <c r="G163" s="32">
        <v>166.47</v>
      </c>
      <c r="H163" s="32" t="s">
        <v>867</v>
      </c>
    </row>
    <row r="164" spans="1:8" ht="15" customHeight="1">
      <c r="A164" s="85">
        <v>45190</v>
      </c>
      <c r="B164" s="32" t="s">
        <v>1039</v>
      </c>
      <c r="C164" s="31" t="s">
        <v>1040</v>
      </c>
      <c r="D164" s="31" t="s">
        <v>577</v>
      </c>
      <c r="E164" s="31" t="s">
        <v>576</v>
      </c>
      <c r="F164" s="86">
        <v>813205</v>
      </c>
      <c r="G164" s="32">
        <v>166.41</v>
      </c>
      <c r="H164" s="32" t="s">
        <v>867</v>
      </c>
    </row>
    <row r="165" spans="1:8" ht="15" customHeight="1">
      <c r="A165" s="85">
        <v>45190</v>
      </c>
      <c r="B165" s="32" t="s">
        <v>1039</v>
      </c>
      <c r="C165" s="31" t="s">
        <v>1040</v>
      </c>
      <c r="D165" s="31" t="s">
        <v>1051</v>
      </c>
      <c r="E165" s="31" t="s">
        <v>576</v>
      </c>
      <c r="F165" s="86">
        <v>359280</v>
      </c>
      <c r="G165" s="32">
        <v>164.31</v>
      </c>
      <c r="H165" s="32" t="s">
        <v>867</v>
      </c>
    </row>
    <row r="166" spans="1:8" ht="15" customHeight="1">
      <c r="A166" s="85">
        <v>45190</v>
      </c>
      <c r="B166" s="32" t="s">
        <v>1217</v>
      </c>
      <c r="C166" s="31" t="s">
        <v>1218</v>
      </c>
      <c r="D166" s="31" t="s">
        <v>1248</v>
      </c>
      <c r="E166" s="31" t="s">
        <v>576</v>
      </c>
      <c r="F166" s="86">
        <v>3500000</v>
      </c>
      <c r="G166" s="32">
        <v>27</v>
      </c>
      <c r="H166" s="32" t="s">
        <v>867</v>
      </c>
    </row>
    <row r="167" spans="1:8" ht="15" customHeight="1">
      <c r="A167" s="85">
        <v>45190</v>
      </c>
      <c r="B167" s="32" t="s">
        <v>1220</v>
      </c>
      <c r="C167" s="31" t="s">
        <v>1221</v>
      </c>
      <c r="D167" s="31" t="s">
        <v>1222</v>
      </c>
      <c r="E167" s="31" t="s">
        <v>576</v>
      </c>
      <c r="F167" s="86">
        <v>116493</v>
      </c>
      <c r="G167" s="32">
        <v>21.27</v>
      </c>
      <c r="H167" s="32" t="s">
        <v>867</v>
      </c>
    </row>
    <row r="168" spans="1:8" ht="15" customHeight="1">
      <c r="A168" s="85">
        <v>45190</v>
      </c>
      <c r="B168" s="32" t="s">
        <v>1053</v>
      </c>
      <c r="C168" s="31" t="s">
        <v>1054</v>
      </c>
      <c r="D168" s="31" t="s">
        <v>878</v>
      </c>
      <c r="E168" s="31" t="s">
        <v>576</v>
      </c>
      <c r="F168" s="86">
        <v>19462541</v>
      </c>
      <c r="G168" s="32">
        <v>26.41</v>
      </c>
      <c r="H168" s="32" t="s">
        <v>867</v>
      </c>
    </row>
    <row r="169" spans="1:8" ht="15" customHeight="1">
      <c r="A169" s="85">
        <v>45190</v>
      </c>
      <c r="B169" s="32" t="s">
        <v>1223</v>
      </c>
      <c r="C169" s="31" t="s">
        <v>1224</v>
      </c>
      <c r="D169" s="31" t="s">
        <v>878</v>
      </c>
      <c r="E169" s="31" t="s">
        <v>576</v>
      </c>
      <c r="F169" s="86">
        <v>77918</v>
      </c>
      <c r="G169" s="32">
        <v>248.06</v>
      </c>
      <c r="H169" s="32" t="s">
        <v>867</v>
      </c>
    </row>
    <row r="170" spans="1:8" ht="15" customHeight="1">
      <c r="A170" s="85">
        <v>45190</v>
      </c>
      <c r="B170" s="32" t="s">
        <v>1223</v>
      </c>
      <c r="C170" s="31" t="s">
        <v>1224</v>
      </c>
      <c r="D170" s="31" t="s">
        <v>1225</v>
      </c>
      <c r="E170" s="31" t="s">
        <v>576</v>
      </c>
      <c r="F170" s="86">
        <v>81000</v>
      </c>
      <c r="G170" s="32">
        <v>249.65</v>
      </c>
      <c r="H170" s="32" t="s">
        <v>867</v>
      </c>
    </row>
    <row r="171" spans="1:8" ht="15" customHeight="1">
      <c r="A171" s="85">
        <v>45190</v>
      </c>
      <c r="B171" s="32" t="s">
        <v>1223</v>
      </c>
      <c r="C171" s="31" t="s">
        <v>1224</v>
      </c>
      <c r="D171" s="31" t="s">
        <v>577</v>
      </c>
      <c r="E171" s="31" t="s">
        <v>576</v>
      </c>
      <c r="F171" s="86">
        <v>228292</v>
      </c>
      <c r="G171" s="32">
        <v>249.32</v>
      </c>
      <c r="H171" s="32" t="s">
        <v>867</v>
      </c>
    </row>
    <row r="172" spans="1:8" ht="15" customHeight="1">
      <c r="A172" s="85">
        <v>45190</v>
      </c>
      <c r="B172" s="32" t="s">
        <v>1226</v>
      </c>
      <c r="C172" s="31" t="s">
        <v>1227</v>
      </c>
      <c r="D172" s="31" t="s">
        <v>1249</v>
      </c>
      <c r="E172" s="31" t="s">
        <v>576</v>
      </c>
      <c r="F172" s="86">
        <v>178000</v>
      </c>
      <c r="G172" s="32">
        <v>134.96</v>
      </c>
      <c r="H172" s="32" t="s">
        <v>867</v>
      </c>
    </row>
    <row r="173" spans="1:8" ht="15" customHeight="1">
      <c r="A173" s="85">
        <v>45190</v>
      </c>
      <c r="B173" s="32" t="s">
        <v>1230</v>
      </c>
      <c r="C173" s="31" t="s">
        <v>1231</v>
      </c>
      <c r="D173" s="31" t="s">
        <v>1250</v>
      </c>
      <c r="E173" s="31" t="s">
        <v>576</v>
      </c>
      <c r="F173" s="86">
        <v>55000</v>
      </c>
      <c r="G173" s="32">
        <v>122.79</v>
      </c>
      <c r="H173" s="32" t="s">
        <v>867</v>
      </c>
    </row>
    <row r="174" spans="1:8" ht="15" customHeight="1">
      <c r="A174" s="85">
        <v>45190</v>
      </c>
      <c r="B174" s="32" t="s">
        <v>1232</v>
      </c>
      <c r="C174" s="31" t="s">
        <v>1233</v>
      </c>
      <c r="D174" s="31" t="s">
        <v>1234</v>
      </c>
      <c r="E174" s="31" t="s">
        <v>576</v>
      </c>
      <c r="F174" s="86">
        <v>11556000</v>
      </c>
      <c r="G174" s="32">
        <v>5.39</v>
      </c>
      <c r="H174" s="32" t="s">
        <v>867</v>
      </c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99"/>
  <sheetViews>
    <sheetView zoomScale="70" zoomScaleNormal="7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45191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36">
        <v>1</v>
      </c>
      <c r="B10" s="228">
        <v>45119</v>
      </c>
      <c r="C10" s="237"/>
      <c r="D10" s="238" t="s">
        <v>129</v>
      </c>
      <c r="E10" s="239" t="s">
        <v>592</v>
      </c>
      <c r="F10" s="227" t="s">
        <v>864</v>
      </c>
      <c r="G10" s="229">
        <v>1540</v>
      </c>
      <c r="H10" s="227"/>
      <c r="I10" s="227" t="s">
        <v>863</v>
      </c>
      <c r="J10" s="229" t="s">
        <v>593</v>
      </c>
      <c r="K10" s="229"/>
      <c r="L10" s="232"/>
      <c r="M10" s="240"/>
      <c r="N10" s="229"/>
      <c r="O10" s="241"/>
      <c r="P10" s="229">
        <f>VLOOKUP(D10,'MidCap Intra'!$B$11:$C$568,2,0)</f>
        <v>1553.35</v>
      </c>
      <c r="Q10" s="37"/>
      <c r="R10" s="37" t="s">
        <v>594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4.25" customHeight="1">
      <c r="A11" s="262">
        <v>2</v>
      </c>
      <c r="B11" s="261">
        <v>45133</v>
      </c>
      <c r="C11" s="263"/>
      <c r="D11" s="265" t="s">
        <v>74</v>
      </c>
      <c r="E11" s="246" t="s">
        <v>592</v>
      </c>
      <c r="F11" s="224">
        <v>194</v>
      </c>
      <c r="G11" s="225">
        <v>185</v>
      </c>
      <c r="H11" s="224">
        <v>206.5</v>
      </c>
      <c r="I11" s="224" t="s">
        <v>868</v>
      </c>
      <c r="J11" s="103" t="s">
        <v>1016</v>
      </c>
      <c r="K11" s="103">
        <f t="shared" ref="K11" si="0">H11-F11</f>
        <v>12.5</v>
      </c>
      <c r="L11" s="104">
        <f t="shared" ref="L11" si="1">(F11*-0.3)/100</f>
        <v>-0.58199999999999996</v>
      </c>
      <c r="M11" s="105">
        <f t="shared" ref="M11" si="2">(K11+L11)/F11</f>
        <v>6.1432989690721647E-2</v>
      </c>
      <c r="N11" s="233" t="s">
        <v>595</v>
      </c>
      <c r="O11" s="235">
        <v>45182</v>
      </c>
      <c r="P11" s="234" t="s">
        <v>311</v>
      </c>
      <c r="Q11" s="37"/>
      <c r="R11" s="37" t="s">
        <v>594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4.25" customHeight="1">
      <c r="A12" s="262">
        <v>3</v>
      </c>
      <c r="B12" s="261">
        <v>45133</v>
      </c>
      <c r="C12" s="263"/>
      <c r="D12" s="265" t="s">
        <v>491</v>
      </c>
      <c r="E12" s="246" t="s">
        <v>592</v>
      </c>
      <c r="F12" s="224">
        <v>127.5</v>
      </c>
      <c r="G12" s="225">
        <v>118</v>
      </c>
      <c r="H12" s="224">
        <v>134.75</v>
      </c>
      <c r="I12" s="224" t="s">
        <v>869</v>
      </c>
      <c r="J12" s="103" t="s">
        <v>902</v>
      </c>
      <c r="K12" s="103">
        <f t="shared" ref="K12:K18" si="3">H12-F12</f>
        <v>7.25</v>
      </c>
      <c r="L12" s="104">
        <f t="shared" ref="L12:L18" si="4">(F12*-0.3)/100</f>
        <v>-0.38250000000000001</v>
      </c>
      <c r="M12" s="105">
        <f t="shared" ref="M12:M18" si="5">(K12+L12)/F12</f>
        <v>5.3862745098039212E-2</v>
      </c>
      <c r="N12" s="233" t="s">
        <v>595</v>
      </c>
      <c r="O12" s="235">
        <v>45170</v>
      </c>
      <c r="P12" s="234" t="s">
        <v>311</v>
      </c>
      <c r="Q12" s="37"/>
      <c r="R12" s="37" t="s">
        <v>594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262">
        <v>4</v>
      </c>
      <c r="B13" s="261">
        <v>45142</v>
      </c>
      <c r="C13" s="263"/>
      <c r="D13" s="265" t="s">
        <v>556</v>
      </c>
      <c r="E13" s="246" t="s">
        <v>920</v>
      </c>
      <c r="F13" s="224">
        <v>1823</v>
      </c>
      <c r="G13" s="225">
        <v>1738</v>
      </c>
      <c r="H13" s="224">
        <v>1925</v>
      </c>
      <c r="I13" s="224" t="s">
        <v>919</v>
      </c>
      <c r="J13" s="103" t="s">
        <v>929</v>
      </c>
      <c r="K13" s="103">
        <f t="shared" si="3"/>
        <v>102</v>
      </c>
      <c r="L13" s="104">
        <f t="shared" si="4"/>
        <v>-5.4689999999999994</v>
      </c>
      <c r="M13" s="105">
        <f t="shared" si="5"/>
        <v>5.2951727921009328E-2</v>
      </c>
      <c r="N13" s="233" t="s">
        <v>595</v>
      </c>
      <c r="O13" s="235">
        <v>45174</v>
      </c>
      <c r="P13" s="234" t="s">
        <v>311</v>
      </c>
      <c r="R13" s="37" t="s">
        <v>594</v>
      </c>
    </row>
    <row r="14" spans="1:38" ht="15" customHeight="1">
      <c r="A14" s="262">
        <v>5</v>
      </c>
      <c r="B14" s="261">
        <v>45145</v>
      </c>
      <c r="C14" s="263"/>
      <c r="D14" s="265" t="s">
        <v>535</v>
      </c>
      <c r="E14" s="246" t="s">
        <v>592</v>
      </c>
      <c r="F14" s="224">
        <v>399</v>
      </c>
      <c r="G14" s="225">
        <v>365</v>
      </c>
      <c r="H14" s="224">
        <v>433</v>
      </c>
      <c r="I14" s="224" t="s">
        <v>872</v>
      </c>
      <c r="J14" s="103" t="s">
        <v>755</v>
      </c>
      <c r="K14" s="103">
        <f t="shared" si="3"/>
        <v>34</v>
      </c>
      <c r="L14" s="104">
        <f t="shared" si="4"/>
        <v>-1.1969999999999998</v>
      </c>
      <c r="M14" s="105">
        <f t="shared" si="5"/>
        <v>8.2213032581453627E-2</v>
      </c>
      <c r="N14" s="233" t="s">
        <v>595</v>
      </c>
      <c r="O14" s="235">
        <v>45181</v>
      </c>
      <c r="P14" s="234" t="s">
        <v>311</v>
      </c>
      <c r="R14" s="37" t="s">
        <v>594</v>
      </c>
    </row>
    <row r="15" spans="1:38" ht="15" customHeight="1">
      <c r="A15" s="262">
        <v>6</v>
      </c>
      <c r="B15" s="231">
        <v>45167</v>
      </c>
      <c r="C15" s="245"/>
      <c r="D15" s="264" t="s">
        <v>402</v>
      </c>
      <c r="E15" s="246" t="s">
        <v>592</v>
      </c>
      <c r="F15" s="230">
        <v>2935</v>
      </c>
      <c r="G15" s="223">
        <v>2700</v>
      </c>
      <c r="H15" s="230">
        <v>3125</v>
      </c>
      <c r="I15" s="230" t="s">
        <v>880</v>
      </c>
      <c r="J15" s="103" t="s">
        <v>916</v>
      </c>
      <c r="K15" s="103">
        <f t="shared" si="3"/>
        <v>190</v>
      </c>
      <c r="L15" s="104">
        <f t="shared" si="4"/>
        <v>-8.8049999999999997</v>
      </c>
      <c r="M15" s="105">
        <f t="shared" si="5"/>
        <v>6.173594548551959E-2</v>
      </c>
      <c r="N15" s="233" t="s">
        <v>595</v>
      </c>
      <c r="O15" s="235">
        <v>45173</v>
      </c>
      <c r="P15" s="234" t="s">
        <v>311</v>
      </c>
      <c r="R15" s="37" t="s">
        <v>594</v>
      </c>
    </row>
    <row r="16" spans="1:38" ht="15" customHeight="1">
      <c r="A16" s="262">
        <v>7</v>
      </c>
      <c r="B16" s="231">
        <v>45167</v>
      </c>
      <c r="C16" s="245"/>
      <c r="D16" s="264" t="s">
        <v>430</v>
      </c>
      <c r="E16" s="246" t="s">
        <v>592</v>
      </c>
      <c r="F16" s="230">
        <v>114.5</v>
      </c>
      <c r="G16" s="223">
        <v>105</v>
      </c>
      <c r="H16" s="230">
        <v>122.25</v>
      </c>
      <c r="I16" s="230" t="s">
        <v>883</v>
      </c>
      <c r="J16" s="103" t="s">
        <v>903</v>
      </c>
      <c r="K16" s="103">
        <f t="shared" si="3"/>
        <v>7.75</v>
      </c>
      <c r="L16" s="104">
        <f t="shared" si="4"/>
        <v>-0.34350000000000003</v>
      </c>
      <c r="M16" s="105">
        <f t="shared" si="5"/>
        <v>6.4685589519650658E-2</v>
      </c>
      <c r="N16" s="233" t="s">
        <v>595</v>
      </c>
      <c r="O16" s="235">
        <v>45171</v>
      </c>
      <c r="P16" s="234" t="s">
        <v>311</v>
      </c>
      <c r="R16" s="37" t="s">
        <v>594</v>
      </c>
    </row>
    <row r="17" spans="1:18" ht="15" customHeight="1">
      <c r="A17" s="262">
        <v>8</v>
      </c>
      <c r="B17" s="231">
        <v>45168</v>
      </c>
      <c r="C17" s="245"/>
      <c r="D17" s="264" t="s">
        <v>324</v>
      </c>
      <c r="E17" s="246" t="s">
        <v>592</v>
      </c>
      <c r="F17" s="230">
        <v>627</v>
      </c>
      <c r="G17" s="223">
        <v>577</v>
      </c>
      <c r="H17" s="230">
        <v>671</v>
      </c>
      <c r="I17" s="230" t="s">
        <v>892</v>
      </c>
      <c r="J17" s="103" t="s">
        <v>957</v>
      </c>
      <c r="K17" s="103">
        <f t="shared" si="3"/>
        <v>44</v>
      </c>
      <c r="L17" s="104">
        <f t="shared" si="4"/>
        <v>-1.881</v>
      </c>
      <c r="M17" s="105">
        <f t="shared" si="5"/>
        <v>6.7175438596491222E-2</v>
      </c>
      <c r="N17" s="233" t="s">
        <v>595</v>
      </c>
      <c r="O17" s="235">
        <v>45177</v>
      </c>
      <c r="P17" s="234" t="s">
        <v>311</v>
      </c>
      <c r="R17" s="37" t="s">
        <v>594</v>
      </c>
    </row>
    <row r="18" spans="1:18" ht="15" customHeight="1">
      <c r="A18" s="262">
        <v>9</v>
      </c>
      <c r="B18" s="231">
        <v>45169</v>
      </c>
      <c r="C18" s="245"/>
      <c r="D18" s="264" t="s">
        <v>387</v>
      </c>
      <c r="E18" s="246" t="s">
        <v>592</v>
      </c>
      <c r="F18" s="230">
        <v>1530</v>
      </c>
      <c r="G18" s="223">
        <v>1415</v>
      </c>
      <c r="H18" s="230">
        <v>1612.5</v>
      </c>
      <c r="I18" s="230" t="s">
        <v>895</v>
      </c>
      <c r="J18" s="103" t="s">
        <v>819</v>
      </c>
      <c r="K18" s="103">
        <f t="shared" si="3"/>
        <v>82.5</v>
      </c>
      <c r="L18" s="104">
        <f t="shared" si="4"/>
        <v>-4.59</v>
      </c>
      <c r="M18" s="105">
        <f t="shared" si="5"/>
        <v>5.092156862745098E-2</v>
      </c>
      <c r="N18" s="233" t="s">
        <v>595</v>
      </c>
      <c r="O18" s="235">
        <v>45170</v>
      </c>
      <c r="P18" s="234" t="s">
        <v>311</v>
      </c>
      <c r="R18" s="37" t="s">
        <v>594</v>
      </c>
    </row>
    <row r="19" spans="1:18" ht="15" customHeight="1">
      <c r="A19" s="262">
        <v>10</v>
      </c>
      <c r="B19" s="231">
        <v>45170</v>
      </c>
      <c r="C19" s="245"/>
      <c r="D19" s="264" t="s">
        <v>228</v>
      </c>
      <c r="E19" s="246" t="s">
        <v>592</v>
      </c>
      <c r="F19" s="230">
        <v>126.5</v>
      </c>
      <c r="G19" s="223">
        <v>119</v>
      </c>
      <c r="H19" s="230">
        <v>134.1</v>
      </c>
      <c r="I19" s="230" t="s">
        <v>897</v>
      </c>
      <c r="J19" s="103" t="s">
        <v>1036</v>
      </c>
      <c r="K19" s="103">
        <f t="shared" ref="K19" si="6">H19-F19</f>
        <v>7.5999999999999943</v>
      </c>
      <c r="L19" s="104">
        <f t="shared" ref="L19" si="7">(F19*-0.3)/100</f>
        <v>-0.37949999999999995</v>
      </c>
      <c r="M19" s="105">
        <f t="shared" ref="M19" si="8">(K19+L19)/F19</f>
        <v>5.7079051383399165E-2</v>
      </c>
      <c r="N19" s="233" t="s">
        <v>595</v>
      </c>
      <c r="O19" s="235">
        <v>45183</v>
      </c>
      <c r="P19" s="234" t="s">
        <v>311</v>
      </c>
      <c r="R19" s="37" t="s">
        <v>594</v>
      </c>
    </row>
    <row r="20" spans="1:18" ht="15" customHeight="1">
      <c r="A20" s="272">
        <v>11</v>
      </c>
      <c r="B20" s="231">
        <v>45170</v>
      </c>
      <c r="C20" s="245"/>
      <c r="D20" s="264" t="s">
        <v>114</v>
      </c>
      <c r="E20" s="246" t="s">
        <v>592</v>
      </c>
      <c r="F20" s="230">
        <v>141.5</v>
      </c>
      <c r="G20" s="223">
        <v>133</v>
      </c>
      <c r="H20" s="230">
        <v>149</v>
      </c>
      <c r="I20" s="230" t="s">
        <v>879</v>
      </c>
      <c r="J20" s="103" t="s">
        <v>964</v>
      </c>
      <c r="K20" s="103">
        <f>H20-F20</f>
        <v>7.5</v>
      </c>
      <c r="L20" s="104">
        <f>(F20*-0.02)/100</f>
        <v>-2.8300000000000002E-2</v>
      </c>
      <c r="M20" s="105">
        <f>(K20+L20)/F20</f>
        <v>5.2803533568904597E-2</v>
      </c>
      <c r="N20" s="233" t="s">
        <v>595</v>
      </c>
      <c r="O20" s="235">
        <v>45180</v>
      </c>
      <c r="P20" s="234" t="s">
        <v>311</v>
      </c>
      <c r="R20" s="37" t="s">
        <v>594</v>
      </c>
    </row>
    <row r="21" spans="1:18" ht="15" customHeight="1">
      <c r="A21" s="272">
        <v>12</v>
      </c>
      <c r="B21" s="231">
        <v>45173</v>
      </c>
      <c r="C21" s="245"/>
      <c r="D21" s="264" t="s">
        <v>486</v>
      </c>
      <c r="E21" s="246" t="s">
        <v>592</v>
      </c>
      <c r="F21" s="230">
        <v>133.5</v>
      </c>
      <c r="G21" s="223">
        <v>124</v>
      </c>
      <c r="H21" s="230">
        <v>142</v>
      </c>
      <c r="I21" s="230" t="s">
        <v>906</v>
      </c>
      <c r="J21" s="103" t="s">
        <v>917</v>
      </c>
      <c r="K21" s="103">
        <f>H21-F21</f>
        <v>8.5</v>
      </c>
      <c r="L21" s="104">
        <f>(F21*-0.02)/100</f>
        <v>-2.6699999999999998E-2</v>
      </c>
      <c r="M21" s="105">
        <f>(K21+L21)/F21</f>
        <v>6.3470411985018724E-2</v>
      </c>
      <c r="N21" s="233" t="s">
        <v>595</v>
      </c>
      <c r="O21" s="235">
        <v>45173</v>
      </c>
      <c r="P21" s="234" t="s">
        <v>311</v>
      </c>
      <c r="R21" s="37" t="s">
        <v>594</v>
      </c>
    </row>
    <row r="22" spans="1:18" ht="15" customHeight="1">
      <c r="A22" s="272">
        <v>13</v>
      </c>
      <c r="B22" s="231">
        <v>45173</v>
      </c>
      <c r="C22" s="245"/>
      <c r="D22" s="264" t="s">
        <v>229</v>
      </c>
      <c r="E22" s="246" t="s">
        <v>592</v>
      </c>
      <c r="F22" s="230">
        <v>3410</v>
      </c>
      <c r="G22" s="223">
        <v>3195</v>
      </c>
      <c r="H22" s="230">
        <v>3610</v>
      </c>
      <c r="I22" s="230" t="s">
        <v>915</v>
      </c>
      <c r="J22" s="103" t="s">
        <v>1061</v>
      </c>
      <c r="K22" s="103">
        <f>H22-F22</f>
        <v>200</v>
      </c>
      <c r="L22" s="104">
        <f>(F22*-0.02)/100</f>
        <v>-0.68200000000000005</v>
      </c>
      <c r="M22" s="105">
        <f>(K22+L22)/F22</f>
        <v>5.8451026392961881E-2</v>
      </c>
      <c r="N22" s="233" t="s">
        <v>595</v>
      </c>
      <c r="O22" s="235">
        <v>45187</v>
      </c>
      <c r="P22" s="234" t="s">
        <v>311</v>
      </c>
      <c r="R22" s="37" t="s">
        <v>594</v>
      </c>
    </row>
    <row r="23" spans="1:18" ht="15" customHeight="1">
      <c r="A23" s="357">
        <v>14</v>
      </c>
      <c r="B23" s="251">
        <v>45174</v>
      </c>
      <c r="C23" s="358"/>
      <c r="D23" s="359" t="s">
        <v>486</v>
      </c>
      <c r="E23" s="360" t="s">
        <v>592</v>
      </c>
      <c r="F23" s="250">
        <v>136.5</v>
      </c>
      <c r="G23" s="252">
        <v>129</v>
      </c>
      <c r="H23" s="250">
        <v>129</v>
      </c>
      <c r="I23" s="250" t="s">
        <v>921</v>
      </c>
      <c r="J23" s="361" t="s">
        <v>1108</v>
      </c>
      <c r="K23" s="361">
        <f>H23-F23</f>
        <v>-7.5</v>
      </c>
      <c r="L23" s="362">
        <f>(F23*-0.02)/100</f>
        <v>-2.7300000000000001E-2</v>
      </c>
      <c r="M23" s="363">
        <f>(K23+L23)/F23</f>
        <v>-5.514505494505495E-2</v>
      </c>
      <c r="N23" s="364" t="s">
        <v>605</v>
      </c>
      <c r="O23" s="365">
        <v>45190</v>
      </c>
      <c r="P23" s="366" t="s">
        <v>311</v>
      </c>
      <c r="R23" s="37" t="s">
        <v>594</v>
      </c>
    </row>
    <row r="24" spans="1:18" ht="15" customHeight="1">
      <c r="A24" s="236">
        <v>15</v>
      </c>
      <c r="B24" s="228">
        <v>45174</v>
      </c>
      <c r="C24" s="237"/>
      <c r="D24" s="242" t="s">
        <v>402</v>
      </c>
      <c r="E24" s="239" t="s">
        <v>592</v>
      </c>
      <c r="F24" s="227" t="s">
        <v>923</v>
      </c>
      <c r="G24" s="229">
        <v>2785</v>
      </c>
      <c r="H24" s="227"/>
      <c r="I24" s="227" t="s">
        <v>924</v>
      </c>
      <c r="J24" s="229" t="s">
        <v>593</v>
      </c>
      <c r="K24" s="229"/>
      <c r="L24" s="232"/>
      <c r="M24" s="240"/>
      <c r="N24" s="229"/>
      <c r="O24" s="241"/>
      <c r="P24" s="106">
        <f>VLOOKUP(D24,'MidCap Intra'!$B$11:$C$568,2,0)</f>
        <v>3035.4</v>
      </c>
      <c r="R24" s="37" t="s">
        <v>594</v>
      </c>
    </row>
    <row r="25" spans="1:18" ht="15" customHeight="1">
      <c r="A25" s="272">
        <v>16</v>
      </c>
      <c r="B25" s="231">
        <v>45175</v>
      </c>
      <c r="C25" s="245"/>
      <c r="D25" s="264" t="s">
        <v>372</v>
      </c>
      <c r="E25" s="246" t="s">
        <v>592</v>
      </c>
      <c r="F25" s="230">
        <v>512</v>
      </c>
      <c r="G25" s="223">
        <v>485</v>
      </c>
      <c r="H25" s="230">
        <v>560</v>
      </c>
      <c r="I25" s="230" t="s">
        <v>939</v>
      </c>
      <c r="J25" s="103" t="s">
        <v>1037</v>
      </c>
      <c r="K25" s="103">
        <f>H25-F25</f>
        <v>48</v>
      </c>
      <c r="L25" s="104">
        <f>(F25*-0.02)/100</f>
        <v>-0.1024</v>
      </c>
      <c r="M25" s="105">
        <f>(K25+L25)/F25</f>
        <v>9.3549999999999994E-2</v>
      </c>
      <c r="N25" s="233" t="s">
        <v>595</v>
      </c>
      <c r="O25" s="235">
        <v>45183</v>
      </c>
      <c r="P25" s="234" t="s">
        <v>311</v>
      </c>
      <c r="R25" s="37" t="s">
        <v>594</v>
      </c>
    </row>
    <row r="26" spans="1:18" ht="15" customHeight="1">
      <c r="A26" s="236">
        <v>17</v>
      </c>
      <c r="B26" s="228">
        <v>45180</v>
      </c>
      <c r="C26" s="237"/>
      <c r="D26" s="242" t="s">
        <v>490</v>
      </c>
      <c r="E26" s="239" t="s">
        <v>592</v>
      </c>
      <c r="F26" s="227" t="s">
        <v>965</v>
      </c>
      <c r="G26" s="229">
        <v>1170</v>
      </c>
      <c r="H26" s="227"/>
      <c r="I26" s="227" t="s">
        <v>966</v>
      </c>
      <c r="J26" s="229" t="s">
        <v>593</v>
      </c>
      <c r="K26" s="229"/>
      <c r="L26" s="232"/>
      <c r="M26" s="240"/>
      <c r="N26" s="229"/>
      <c r="O26" s="241"/>
      <c r="P26" s="106">
        <f>VLOOKUP(D26,'MidCap Intra'!$B$11:$C$568,2,0)</f>
        <v>1186.05</v>
      </c>
      <c r="R26" s="37" t="s">
        <v>594</v>
      </c>
    </row>
    <row r="27" spans="1:18" ht="15" customHeight="1">
      <c r="A27" s="236">
        <v>18</v>
      </c>
      <c r="B27" s="228">
        <v>45181</v>
      </c>
      <c r="C27" s="237"/>
      <c r="D27" s="242" t="s">
        <v>324</v>
      </c>
      <c r="E27" s="239" t="s">
        <v>592</v>
      </c>
      <c r="F27" s="227" t="s">
        <v>988</v>
      </c>
      <c r="G27" s="229">
        <v>608</v>
      </c>
      <c r="H27" s="227"/>
      <c r="I27" s="227" t="s">
        <v>989</v>
      </c>
      <c r="J27" s="229" t="s">
        <v>593</v>
      </c>
      <c r="K27" s="229"/>
      <c r="L27" s="232"/>
      <c r="M27" s="240"/>
      <c r="N27" s="229"/>
      <c r="O27" s="241"/>
      <c r="P27" s="106">
        <f>VLOOKUP(D27,'MidCap Intra'!$B$11:$C$568,2,0)</f>
        <v>640.25</v>
      </c>
      <c r="R27" s="37" t="s">
        <v>594</v>
      </c>
    </row>
    <row r="28" spans="1:18" ht="15" customHeight="1">
      <c r="A28" s="236">
        <v>19</v>
      </c>
      <c r="B28" s="228">
        <v>45181</v>
      </c>
      <c r="C28" s="237"/>
      <c r="D28" s="242" t="s">
        <v>226</v>
      </c>
      <c r="E28" s="239" t="s">
        <v>592</v>
      </c>
      <c r="F28" s="227" t="s">
        <v>1003</v>
      </c>
      <c r="G28" s="229">
        <v>584</v>
      </c>
      <c r="H28" s="227"/>
      <c r="I28" s="227" t="s">
        <v>990</v>
      </c>
      <c r="J28" s="229" t="s">
        <v>593</v>
      </c>
      <c r="K28" s="229"/>
      <c r="L28" s="232"/>
      <c r="M28" s="240"/>
      <c r="N28" s="229"/>
      <c r="O28" s="241"/>
      <c r="P28" s="106">
        <f>VLOOKUP(D28,'MidCap Intra'!$B$11:$C$568,2,0)</f>
        <v>627.04999999999995</v>
      </c>
      <c r="R28" s="37" t="s">
        <v>594</v>
      </c>
    </row>
    <row r="29" spans="1:18" ht="15" customHeight="1">
      <c r="A29" s="272">
        <v>20</v>
      </c>
      <c r="B29" s="231">
        <v>45181</v>
      </c>
      <c r="C29" s="245"/>
      <c r="D29" s="264" t="s">
        <v>430</v>
      </c>
      <c r="E29" s="246" t="s">
        <v>592</v>
      </c>
      <c r="F29" s="230">
        <v>116.5</v>
      </c>
      <c r="G29" s="223">
        <v>108</v>
      </c>
      <c r="H29" s="230">
        <v>124</v>
      </c>
      <c r="I29" s="230" t="s">
        <v>883</v>
      </c>
      <c r="J29" s="103" t="s">
        <v>964</v>
      </c>
      <c r="K29" s="103">
        <f>H29-F29</f>
        <v>7.5</v>
      </c>
      <c r="L29" s="104">
        <f>(F29*-0.02)/100</f>
        <v>-2.3300000000000001E-2</v>
      </c>
      <c r="M29" s="105">
        <f>(K29+L29)/F29</f>
        <v>6.4177682403433481E-2</v>
      </c>
      <c r="N29" s="233" t="s">
        <v>595</v>
      </c>
      <c r="O29" s="235">
        <v>45184</v>
      </c>
      <c r="P29" s="354" t="s">
        <v>311</v>
      </c>
      <c r="R29" s="37" t="s">
        <v>594</v>
      </c>
    </row>
    <row r="30" spans="1:18" ht="15" customHeight="1">
      <c r="A30" s="236">
        <v>21</v>
      </c>
      <c r="B30" s="228">
        <v>45187</v>
      </c>
      <c r="C30" s="237"/>
      <c r="D30" s="242" t="s">
        <v>453</v>
      </c>
      <c r="E30" s="239" t="s">
        <v>592</v>
      </c>
      <c r="F30" s="227" t="s">
        <v>1058</v>
      </c>
      <c r="G30" s="229">
        <v>2380</v>
      </c>
      <c r="H30" s="227"/>
      <c r="I30" s="227" t="s">
        <v>1059</v>
      </c>
      <c r="J30" s="229" t="s">
        <v>593</v>
      </c>
      <c r="K30" s="229"/>
      <c r="L30" s="232"/>
      <c r="M30" s="240"/>
      <c r="N30" s="229"/>
      <c r="O30" s="241"/>
      <c r="P30" s="232">
        <f>VLOOKUP(D30,'MidCap Intra'!$B$11:$C$568,2,0)</f>
        <v>2526.6</v>
      </c>
      <c r="R30" s="37" t="s">
        <v>594</v>
      </c>
    </row>
    <row r="31" spans="1:18" ht="15" customHeight="1">
      <c r="A31" s="236">
        <v>22</v>
      </c>
      <c r="B31" s="228">
        <v>45189</v>
      </c>
      <c r="C31" s="237"/>
      <c r="D31" s="242" t="s">
        <v>211</v>
      </c>
      <c r="E31" s="239" t="s">
        <v>592</v>
      </c>
      <c r="F31" s="227" t="s">
        <v>1081</v>
      </c>
      <c r="G31" s="229">
        <v>2235</v>
      </c>
      <c r="H31" s="227"/>
      <c r="I31" s="227" t="s">
        <v>1082</v>
      </c>
      <c r="J31" s="229" t="s">
        <v>593</v>
      </c>
      <c r="K31" s="229"/>
      <c r="L31" s="232"/>
      <c r="M31" s="240"/>
      <c r="N31" s="229"/>
      <c r="O31" s="241"/>
      <c r="P31" s="232">
        <f>VLOOKUP(D31,'MidCap Intra'!$B$11:$C$568,2,0)</f>
        <v>2364.8000000000002</v>
      </c>
      <c r="R31" s="37" t="s">
        <v>594</v>
      </c>
    </row>
    <row r="32" spans="1:18" ht="15" customHeight="1">
      <c r="A32" s="236">
        <v>23</v>
      </c>
      <c r="B32" s="228">
        <v>45189</v>
      </c>
      <c r="C32" s="237"/>
      <c r="D32" s="242" t="s">
        <v>201</v>
      </c>
      <c r="E32" s="239" t="s">
        <v>592</v>
      </c>
      <c r="F32" s="227" t="s">
        <v>1083</v>
      </c>
      <c r="G32" s="229">
        <v>3370</v>
      </c>
      <c r="H32" s="227"/>
      <c r="I32" s="227" t="s">
        <v>1084</v>
      </c>
      <c r="J32" s="229" t="s">
        <v>593</v>
      </c>
      <c r="K32" s="229"/>
      <c r="L32" s="232"/>
      <c r="M32" s="240"/>
      <c r="N32" s="229"/>
      <c r="O32" s="241"/>
      <c r="P32" s="232">
        <f>VLOOKUP(D32,'MidCap Intra'!$B$11:$C$568,2,0)</f>
        <v>3445.85</v>
      </c>
      <c r="R32" s="37" t="s">
        <v>594</v>
      </c>
    </row>
    <row r="33" spans="1:38" ht="15" customHeight="1">
      <c r="A33" s="236">
        <v>24</v>
      </c>
      <c r="B33" s="228">
        <v>45189</v>
      </c>
      <c r="C33" s="237"/>
      <c r="D33" s="242" t="s">
        <v>354</v>
      </c>
      <c r="E33" s="239" t="s">
        <v>592</v>
      </c>
      <c r="F33" s="227" t="s">
        <v>1085</v>
      </c>
      <c r="G33" s="229">
        <v>1070</v>
      </c>
      <c r="H33" s="227"/>
      <c r="I33" s="227" t="s">
        <v>1086</v>
      </c>
      <c r="J33" s="229" t="s">
        <v>593</v>
      </c>
      <c r="K33" s="229"/>
      <c r="L33" s="232"/>
      <c r="M33" s="240"/>
      <c r="N33" s="229"/>
      <c r="O33" s="241"/>
      <c r="P33" s="232">
        <f>VLOOKUP(D33,'MidCap Intra'!$B$11:$C$568,2,0)</f>
        <v>1160.2</v>
      </c>
      <c r="R33" s="37" t="s">
        <v>594</v>
      </c>
    </row>
    <row r="34" spans="1:38" ht="15" customHeight="1">
      <c r="A34" s="236">
        <v>25</v>
      </c>
      <c r="B34" s="228">
        <v>45190</v>
      </c>
      <c r="C34" s="237"/>
      <c r="D34" s="242" t="s">
        <v>548</v>
      </c>
      <c r="E34" s="239" t="s">
        <v>592</v>
      </c>
      <c r="F34" s="227" t="s">
        <v>1109</v>
      </c>
      <c r="G34" s="229">
        <v>276</v>
      </c>
      <c r="H34" s="227"/>
      <c r="I34" s="227" t="s">
        <v>1110</v>
      </c>
      <c r="J34" s="229" t="s">
        <v>593</v>
      </c>
      <c r="K34" s="229"/>
      <c r="L34" s="232"/>
      <c r="M34" s="240"/>
      <c r="N34" s="229"/>
      <c r="O34" s="241"/>
      <c r="P34" s="232">
        <f>VLOOKUP(D34,'MidCap Intra'!$B$11:$C$568,2,0)</f>
        <v>303</v>
      </c>
    </row>
    <row r="35" spans="1:38" ht="15" customHeight="1">
      <c r="A35" s="236"/>
      <c r="B35" s="228"/>
      <c r="C35" s="237"/>
      <c r="D35" s="242"/>
      <c r="E35" s="239"/>
      <c r="F35" s="227"/>
      <c r="G35" s="229"/>
      <c r="H35" s="227"/>
      <c r="I35" s="227"/>
      <c r="J35" s="229"/>
      <c r="K35" s="229"/>
      <c r="L35" s="232"/>
      <c r="M35" s="240"/>
      <c r="N35" s="229"/>
      <c r="O35" s="241"/>
      <c r="P35" s="232"/>
    </row>
    <row r="36" spans="1:38" ht="15" customHeight="1">
      <c r="A36" s="236"/>
      <c r="B36" s="228"/>
      <c r="C36" s="237"/>
      <c r="D36" s="238"/>
      <c r="E36" s="239"/>
      <c r="F36" s="227"/>
      <c r="G36" s="229"/>
      <c r="H36" s="227"/>
      <c r="I36" s="227"/>
      <c r="J36" s="229"/>
      <c r="K36" s="229"/>
      <c r="L36" s="232"/>
      <c r="M36" s="240"/>
      <c r="N36" s="229"/>
      <c r="O36" s="241"/>
      <c r="P36" s="232"/>
    </row>
    <row r="41" spans="1:38" ht="14.25" customHeight="1">
      <c r="A41" s="107"/>
      <c r="B41" s="108"/>
      <c r="C41" s="109"/>
      <c r="D41" s="110"/>
      <c r="E41" s="111"/>
      <c r="F41" s="111"/>
      <c r="G41" s="107"/>
      <c r="H41" s="111"/>
      <c r="I41" s="112"/>
      <c r="J41" s="113"/>
      <c r="K41" s="113"/>
      <c r="L41" s="114"/>
      <c r="M41" s="115"/>
      <c r="N41" s="116"/>
      <c r="O41" s="117"/>
      <c r="P41" s="118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19" t="s">
        <v>596</v>
      </c>
      <c r="B42" s="120"/>
      <c r="C42" s="121"/>
      <c r="E42" s="122"/>
      <c r="F42" s="122"/>
      <c r="G42" s="122"/>
      <c r="H42" s="122"/>
      <c r="I42" s="122"/>
      <c r="J42" s="123"/>
      <c r="K42" s="122"/>
      <c r="L42" s="124"/>
      <c r="M42" s="55"/>
      <c r="N42" s="123"/>
      <c r="O42" s="121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25" t="s">
        <v>597</v>
      </c>
      <c r="B43" s="119"/>
      <c r="C43" s="119"/>
      <c r="D43" s="119"/>
      <c r="E43" s="37"/>
      <c r="F43" s="126" t="s">
        <v>598</v>
      </c>
      <c r="G43" s="6"/>
      <c r="H43" s="6"/>
      <c r="I43" s="6"/>
      <c r="J43" s="127"/>
      <c r="K43" s="128"/>
      <c r="L43" s="128"/>
      <c r="M43" s="129"/>
      <c r="N43" s="1"/>
      <c r="O43" s="130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19" t="s">
        <v>599</v>
      </c>
      <c r="B44" s="119"/>
      <c r="C44" s="119"/>
      <c r="D44" s="119" t="s">
        <v>600</v>
      </c>
      <c r="E44" s="6"/>
      <c r="F44" s="126" t="s">
        <v>601</v>
      </c>
      <c r="G44" s="6"/>
      <c r="H44" s="6"/>
      <c r="I44" s="6"/>
      <c r="J44" s="127"/>
      <c r="K44" s="128"/>
      <c r="L44" s="128"/>
      <c r="M44" s="129"/>
      <c r="N44" s="1"/>
      <c r="O44" s="130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19"/>
      <c r="B45" s="119"/>
      <c r="C45" s="119"/>
      <c r="D45" s="119"/>
      <c r="E45" s="6"/>
      <c r="F45" s="6"/>
      <c r="G45" s="6"/>
      <c r="H45" s="6"/>
      <c r="I45" s="6"/>
      <c r="J45" s="131"/>
      <c r="K45" s="128"/>
      <c r="L45" s="128"/>
      <c r="M45" s="6"/>
      <c r="N45" s="132"/>
      <c r="O45" s="1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276"/>
      <c r="B46" s="276"/>
      <c r="C46" s="276"/>
      <c r="D46" s="276"/>
      <c r="E46" s="277"/>
      <c r="F46" s="277"/>
      <c r="G46" s="277"/>
      <c r="H46" s="277"/>
      <c r="I46" s="277"/>
      <c r="J46" s="278"/>
      <c r="K46" s="279"/>
      <c r="L46" s="279"/>
      <c r="M46" s="277"/>
      <c r="N46" s="280"/>
      <c r="O46" s="281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4.25" customHeight="1">
      <c r="A47" s="119"/>
      <c r="B47" s="119"/>
      <c r="C47" s="119"/>
      <c r="D47" s="119"/>
      <c r="E47" s="6"/>
      <c r="F47" s="6"/>
      <c r="G47" s="6"/>
      <c r="H47" s="6"/>
      <c r="I47" s="6"/>
      <c r="J47" s="131"/>
      <c r="K47" s="128"/>
      <c r="L47" s="129"/>
      <c r="M47" s="6"/>
      <c r="N47" s="132"/>
      <c r="O47" s="1"/>
      <c r="P47" s="37"/>
      <c r="Q47" s="37"/>
      <c r="R47" s="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142" t="s">
        <v>607</v>
      </c>
      <c r="B48" s="142"/>
      <c r="C48" s="142"/>
      <c r="D48" s="142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37"/>
      <c r="R48" s="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38.25" customHeight="1">
      <c r="A49" s="96" t="s">
        <v>16</v>
      </c>
      <c r="B49" s="96" t="s">
        <v>567</v>
      </c>
      <c r="C49" s="96"/>
      <c r="D49" s="97" t="s">
        <v>579</v>
      </c>
      <c r="E49" s="96" t="s">
        <v>580</v>
      </c>
      <c r="F49" s="96" t="s">
        <v>581</v>
      </c>
      <c r="G49" s="96" t="s">
        <v>602</v>
      </c>
      <c r="H49" s="96" t="s">
        <v>583</v>
      </c>
      <c r="I49" s="247" t="s">
        <v>584</v>
      </c>
      <c r="J49" s="249" t="s">
        <v>585</v>
      </c>
      <c r="K49" s="248" t="s">
        <v>608</v>
      </c>
      <c r="L49" s="98" t="s">
        <v>587</v>
      </c>
      <c r="M49" s="143" t="s">
        <v>609</v>
      </c>
      <c r="N49" s="96" t="s">
        <v>610</v>
      </c>
      <c r="O49" s="95" t="s">
        <v>589</v>
      </c>
      <c r="P49" s="97" t="s">
        <v>590</v>
      </c>
      <c r="Q49" s="37"/>
      <c r="R49" s="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.75" customHeight="1">
      <c r="A50" s="224">
        <v>1</v>
      </c>
      <c r="B50" s="270">
        <v>45169</v>
      </c>
      <c r="C50" s="271"/>
      <c r="D50" s="271" t="s">
        <v>890</v>
      </c>
      <c r="E50" s="224" t="s">
        <v>604</v>
      </c>
      <c r="F50" s="224">
        <v>4380</v>
      </c>
      <c r="G50" s="224">
        <v>4300</v>
      </c>
      <c r="H50" s="225">
        <v>4435</v>
      </c>
      <c r="I50" s="225" t="s">
        <v>891</v>
      </c>
      <c r="J50" s="266" t="s">
        <v>731</v>
      </c>
      <c r="K50" s="267">
        <f t="shared" ref="K50" si="9">H50-F50</f>
        <v>55</v>
      </c>
      <c r="L50" s="104">
        <f t="shared" ref="L50" si="10">(H50*N50)*0.03%</f>
        <v>199.57499999999999</v>
      </c>
      <c r="M50" s="268">
        <f t="shared" ref="M50" si="11">(K50*N50)-L50</f>
        <v>8050.4250000000002</v>
      </c>
      <c r="N50" s="267">
        <v>150</v>
      </c>
      <c r="O50" s="103" t="s">
        <v>595</v>
      </c>
      <c r="P50" s="269">
        <v>45173</v>
      </c>
      <c r="Q50" s="144"/>
      <c r="R50" s="55" t="s">
        <v>606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5"/>
      <c r="AG50" s="146"/>
      <c r="AH50" s="144"/>
      <c r="AI50" s="144"/>
      <c r="AJ50" s="145"/>
      <c r="AK50" s="145"/>
      <c r="AL50" s="145"/>
    </row>
    <row r="51" spans="1:38" ht="12.75" customHeight="1">
      <c r="A51" s="224">
        <v>2</v>
      </c>
      <c r="B51" s="270">
        <v>45169</v>
      </c>
      <c r="C51" s="271"/>
      <c r="D51" s="271" t="s">
        <v>893</v>
      </c>
      <c r="E51" s="224" t="s">
        <v>604</v>
      </c>
      <c r="F51" s="224">
        <v>2430</v>
      </c>
      <c r="G51" s="224">
        <v>2385</v>
      </c>
      <c r="H51" s="225">
        <v>2473</v>
      </c>
      <c r="I51" s="225" t="s">
        <v>894</v>
      </c>
      <c r="J51" s="266" t="s">
        <v>962</v>
      </c>
      <c r="K51" s="267">
        <f t="shared" ref="K51" si="12">H51-F51</f>
        <v>43</v>
      </c>
      <c r="L51" s="104">
        <f t="shared" ref="L51" si="13">(H51*N51)*0.03%</f>
        <v>185.47499999999999</v>
      </c>
      <c r="M51" s="268">
        <f t="shared" ref="M51" si="14">(K51*N51)-L51</f>
        <v>10564.525</v>
      </c>
      <c r="N51" s="267">
        <v>250</v>
      </c>
      <c r="O51" s="103" t="s">
        <v>595</v>
      </c>
      <c r="P51" s="269">
        <v>45180</v>
      </c>
      <c r="Q51" s="144"/>
      <c r="R51" s="55" t="s">
        <v>594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5"/>
      <c r="AG51" s="146"/>
      <c r="AH51" s="144"/>
      <c r="AI51" s="144"/>
      <c r="AJ51" s="145"/>
      <c r="AK51" s="145"/>
      <c r="AL51" s="145"/>
    </row>
    <row r="52" spans="1:38" ht="12.75" customHeight="1">
      <c r="A52" s="224">
        <v>3</v>
      </c>
      <c r="B52" s="270">
        <v>45170</v>
      </c>
      <c r="C52" s="271"/>
      <c r="D52" s="271" t="s">
        <v>898</v>
      </c>
      <c r="E52" s="224" t="s">
        <v>604</v>
      </c>
      <c r="F52" s="224">
        <v>1096.5</v>
      </c>
      <c r="G52" s="224">
        <v>1082</v>
      </c>
      <c r="H52" s="225">
        <v>1106.5</v>
      </c>
      <c r="I52" s="225" t="s">
        <v>899</v>
      </c>
      <c r="J52" s="266" t="s">
        <v>905</v>
      </c>
      <c r="K52" s="267">
        <f t="shared" ref="K52" si="15">H52-F52</f>
        <v>10</v>
      </c>
      <c r="L52" s="104">
        <f t="shared" ref="L52" si="16">(H52*N52)*0.03%</f>
        <v>282.15749999999997</v>
      </c>
      <c r="M52" s="268">
        <f t="shared" ref="M52" si="17">(K52*N52)-L52</f>
        <v>8217.8425000000007</v>
      </c>
      <c r="N52" s="267">
        <v>850</v>
      </c>
      <c r="O52" s="103" t="s">
        <v>595</v>
      </c>
      <c r="P52" s="269">
        <v>45173</v>
      </c>
      <c r="Q52" s="144"/>
      <c r="R52" s="55" t="s">
        <v>606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5"/>
      <c r="AG52" s="146"/>
      <c r="AH52" s="144"/>
      <c r="AI52" s="144"/>
      <c r="AJ52" s="145"/>
      <c r="AK52" s="145"/>
      <c r="AL52" s="145"/>
    </row>
    <row r="53" spans="1:38" ht="12.75" customHeight="1">
      <c r="A53" s="224">
        <v>4</v>
      </c>
      <c r="B53" s="270">
        <v>45170</v>
      </c>
      <c r="C53" s="271"/>
      <c r="D53" s="271" t="s">
        <v>884</v>
      </c>
      <c r="E53" s="224" t="s">
        <v>604</v>
      </c>
      <c r="F53" s="224">
        <v>7345</v>
      </c>
      <c r="G53" s="224">
        <v>7170</v>
      </c>
      <c r="H53" s="225">
        <v>7445</v>
      </c>
      <c r="I53" s="225" t="s">
        <v>904</v>
      </c>
      <c r="J53" s="266" t="s">
        <v>616</v>
      </c>
      <c r="K53" s="267">
        <f t="shared" ref="K53" si="18">H53-F53</f>
        <v>100</v>
      </c>
      <c r="L53" s="104">
        <f t="shared" ref="L53" si="19">(H53*N53)*0.03%</f>
        <v>167.51249999999999</v>
      </c>
      <c r="M53" s="268">
        <f t="shared" ref="M53" si="20">(K53*N53)-L53</f>
        <v>7332.4875000000002</v>
      </c>
      <c r="N53" s="267">
        <v>75</v>
      </c>
      <c r="O53" s="103" t="s">
        <v>595</v>
      </c>
      <c r="P53" s="269">
        <v>45174</v>
      </c>
      <c r="Q53" s="144"/>
      <c r="R53" s="55" t="s">
        <v>606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5"/>
      <c r="AG53" s="146"/>
      <c r="AH53" s="144"/>
      <c r="AI53" s="144"/>
      <c r="AJ53" s="145"/>
      <c r="AK53" s="145"/>
      <c r="AL53" s="145"/>
    </row>
    <row r="54" spans="1:38" ht="12.75" customHeight="1">
      <c r="A54" s="224">
        <v>5</v>
      </c>
      <c r="B54" s="270">
        <v>45173</v>
      </c>
      <c r="C54" s="271"/>
      <c r="D54" s="271" t="s">
        <v>911</v>
      </c>
      <c r="E54" s="224" t="s">
        <v>604</v>
      </c>
      <c r="F54" s="224">
        <v>1363.5</v>
      </c>
      <c r="G54" s="224">
        <v>1325</v>
      </c>
      <c r="H54" s="225">
        <v>1373.5</v>
      </c>
      <c r="I54" s="225" t="s">
        <v>912</v>
      </c>
      <c r="J54" s="266" t="s">
        <v>905</v>
      </c>
      <c r="K54" s="267">
        <f t="shared" ref="K54" si="21">H54-F54</f>
        <v>10</v>
      </c>
      <c r="L54" s="104">
        <f t="shared" ref="L54" si="22">(H54*N54)*0.03%</f>
        <v>206.02499999999998</v>
      </c>
      <c r="M54" s="268">
        <f t="shared" ref="M54" si="23">(K54*N54)-L54</f>
        <v>4793.9750000000004</v>
      </c>
      <c r="N54" s="267">
        <v>500</v>
      </c>
      <c r="O54" s="103" t="s">
        <v>595</v>
      </c>
      <c r="P54" s="269">
        <v>45181</v>
      </c>
      <c r="Q54" s="144"/>
      <c r="R54" s="55" t="s">
        <v>606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5"/>
      <c r="AG54" s="146"/>
      <c r="AH54" s="144"/>
      <c r="AI54" s="144"/>
      <c r="AJ54" s="145"/>
      <c r="AK54" s="145"/>
      <c r="AL54" s="145"/>
    </row>
    <row r="55" spans="1:38" ht="12.75" customHeight="1">
      <c r="A55" s="224">
        <v>6</v>
      </c>
      <c r="B55" s="270">
        <v>45173</v>
      </c>
      <c r="C55" s="271"/>
      <c r="D55" s="271" t="s">
        <v>913</v>
      </c>
      <c r="E55" s="224" t="s">
        <v>604</v>
      </c>
      <c r="F55" s="224">
        <v>4145</v>
      </c>
      <c r="G55" s="224">
        <v>4090</v>
      </c>
      <c r="H55" s="225">
        <v>4185</v>
      </c>
      <c r="I55" s="225" t="s">
        <v>914</v>
      </c>
      <c r="J55" s="266" t="s">
        <v>636</v>
      </c>
      <c r="K55" s="267">
        <f t="shared" ref="K55" si="24">H55-F55</f>
        <v>40</v>
      </c>
      <c r="L55" s="104">
        <f t="shared" ref="L55" si="25">(H55*N55)*0.03%</f>
        <v>251.09999999999997</v>
      </c>
      <c r="M55" s="268">
        <f t="shared" ref="M55" si="26">(K55*N55)-L55</f>
        <v>7748.9</v>
      </c>
      <c r="N55" s="267">
        <v>200</v>
      </c>
      <c r="O55" s="103" t="s">
        <v>595</v>
      </c>
      <c r="P55" s="269">
        <v>45174</v>
      </c>
      <c r="Q55" s="144"/>
      <c r="R55" s="55" t="s">
        <v>606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5"/>
      <c r="AG55" s="146"/>
      <c r="AH55" s="144"/>
      <c r="AI55" s="144"/>
      <c r="AJ55" s="145"/>
      <c r="AK55" s="145"/>
      <c r="AL55" s="145"/>
    </row>
    <row r="56" spans="1:38" ht="12.75" customHeight="1">
      <c r="A56" s="224">
        <v>7</v>
      </c>
      <c r="B56" s="270">
        <v>45174</v>
      </c>
      <c r="C56" s="271"/>
      <c r="D56" s="271" t="s">
        <v>925</v>
      </c>
      <c r="E56" s="224" t="s">
        <v>604</v>
      </c>
      <c r="F56" s="224">
        <v>1676.5</v>
      </c>
      <c r="G56" s="224">
        <v>1646</v>
      </c>
      <c r="H56" s="225">
        <v>1696.5</v>
      </c>
      <c r="I56" s="225" t="s">
        <v>926</v>
      </c>
      <c r="J56" s="266" t="s">
        <v>931</v>
      </c>
      <c r="K56" s="267">
        <f t="shared" ref="K56" si="27">H56-F56</f>
        <v>20</v>
      </c>
      <c r="L56" s="104">
        <f t="shared" ref="L56" si="28">(H56*N56)*0.03%</f>
        <v>190.85624999999999</v>
      </c>
      <c r="M56" s="268">
        <f t="shared" ref="M56" si="29">(K56*N56)-L56</f>
        <v>7309.1437500000002</v>
      </c>
      <c r="N56" s="267">
        <v>375</v>
      </c>
      <c r="O56" s="103" t="s">
        <v>595</v>
      </c>
      <c r="P56" s="269">
        <v>45175</v>
      </c>
      <c r="Q56" s="144"/>
      <c r="R56" s="55" t="s">
        <v>606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5"/>
      <c r="AG56" s="146"/>
      <c r="AH56" s="144"/>
      <c r="AI56" s="144"/>
      <c r="AJ56" s="145"/>
      <c r="AK56" s="145"/>
      <c r="AL56" s="145"/>
    </row>
    <row r="57" spans="1:38" ht="12.75" customHeight="1">
      <c r="A57" s="224">
        <v>8</v>
      </c>
      <c r="B57" s="270">
        <v>45174</v>
      </c>
      <c r="C57" s="271"/>
      <c r="D57" s="271" t="s">
        <v>927</v>
      </c>
      <c r="E57" s="224" t="s">
        <v>604</v>
      </c>
      <c r="F57" s="224">
        <v>890</v>
      </c>
      <c r="G57" s="224">
        <v>870</v>
      </c>
      <c r="H57" s="225">
        <v>906.5</v>
      </c>
      <c r="I57" s="225" t="s">
        <v>928</v>
      </c>
      <c r="J57" s="266" t="s">
        <v>932</v>
      </c>
      <c r="K57" s="267">
        <f t="shared" ref="K57" si="30">H57-F57</f>
        <v>16.5</v>
      </c>
      <c r="L57" s="104">
        <f t="shared" ref="L57" si="31">(H57*N57)*0.03%</f>
        <v>176.76749999999998</v>
      </c>
      <c r="M57" s="268">
        <f t="shared" ref="M57" si="32">(K57*N57)-L57</f>
        <v>10548.2325</v>
      </c>
      <c r="N57" s="267">
        <v>650</v>
      </c>
      <c r="O57" s="103" t="s">
        <v>595</v>
      </c>
      <c r="P57" s="269">
        <v>45175</v>
      </c>
      <c r="Q57" s="144"/>
      <c r="R57" s="55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5"/>
      <c r="AG57" s="146"/>
      <c r="AH57" s="144"/>
      <c r="AI57" s="144"/>
      <c r="AJ57" s="145"/>
      <c r="AK57" s="145"/>
      <c r="AL57" s="145"/>
    </row>
    <row r="58" spans="1:38" ht="12.75" customHeight="1">
      <c r="A58" s="224">
        <v>9</v>
      </c>
      <c r="B58" s="270">
        <v>45175</v>
      </c>
      <c r="C58" s="271"/>
      <c r="D58" s="271" t="s">
        <v>936</v>
      </c>
      <c r="E58" s="224" t="s">
        <v>604</v>
      </c>
      <c r="F58" s="224">
        <v>782</v>
      </c>
      <c r="G58" s="224">
        <v>775</v>
      </c>
      <c r="H58" s="225">
        <v>790</v>
      </c>
      <c r="I58" s="225" t="s">
        <v>937</v>
      </c>
      <c r="J58" s="266" t="s">
        <v>938</v>
      </c>
      <c r="K58" s="267">
        <f t="shared" ref="K58" si="33">H58-F58</f>
        <v>8</v>
      </c>
      <c r="L58" s="104">
        <f t="shared" ref="L58" si="34">(H58*N58)*0.03%</f>
        <v>343.65</v>
      </c>
      <c r="M58" s="268">
        <f t="shared" ref="M58" si="35">(K58*N58)-L58</f>
        <v>11256.35</v>
      </c>
      <c r="N58" s="267">
        <v>1450</v>
      </c>
      <c r="O58" s="103" t="s">
        <v>595</v>
      </c>
      <c r="P58" s="269">
        <v>45175</v>
      </c>
      <c r="Q58" s="144"/>
      <c r="R58" s="55" t="s">
        <v>594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5"/>
      <c r="AG58" s="146"/>
      <c r="AH58" s="144"/>
      <c r="AI58" s="144"/>
      <c r="AJ58" s="145"/>
      <c r="AK58" s="145"/>
      <c r="AL58" s="145"/>
    </row>
    <row r="59" spans="1:38" ht="12.75" customHeight="1">
      <c r="A59" s="291">
        <v>10</v>
      </c>
      <c r="B59" s="294">
        <v>45176</v>
      </c>
      <c r="C59" s="295"/>
      <c r="D59" s="295" t="s">
        <v>940</v>
      </c>
      <c r="E59" s="291" t="s">
        <v>604</v>
      </c>
      <c r="F59" s="291">
        <v>1431</v>
      </c>
      <c r="G59" s="291">
        <v>1405</v>
      </c>
      <c r="H59" s="296">
        <v>1435</v>
      </c>
      <c r="I59" s="296" t="s">
        <v>941</v>
      </c>
      <c r="J59" s="297" t="s">
        <v>963</v>
      </c>
      <c r="K59" s="298">
        <f t="shared" ref="K59" si="36">H59-F59</f>
        <v>4</v>
      </c>
      <c r="L59" s="299">
        <f t="shared" ref="L59" si="37">(H59*N59)*0.03%</f>
        <v>172.2</v>
      </c>
      <c r="M59" s="300">
        <f t="shared" ref="M59" si="38">(K59*N59)-L59</f>
        <v>1427.8</v>
      </c>
      <c r="N59" s="298">
        <v>400</v>
      </c>
      <c r="O59" s="301" t="s">
        <v>613</v>
      </c>
      <c r="P59" s="302">
        <v>45180</v>
      </c>
      <c r="Q59" s="144"/>
      <c r="R59" s="55" t="s">
        <v>606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5"/>
      <c r="AG59" s="146"/>
      <c r="AH59" s="144"/>
      <c r="AI59" s="144"/>
      <c r="AJ59" s="145"/>
      <c r="AK59" s="145"/>
      <c r="AL59" s="145"/>
    </row>
    <row r="60" spans="1:38" ht="12.75" customHeight="1">
      <c r="A60" s="224">
        <v>11</v>
      </c>
      <c r="B60" s="270">
        <v>45176</v>
      </c>
      <c r="C60" s="271"/>
      <c r="D60" s="271" t="s">
        <v>942</v>
      </c>
      <c r="E60" s="224" t="s">
        <v>604</v>
      </c>
      <c r="F60" s="224">
        <v>2737.5</v>
      </c>
      <c r="G60" s="224">
        <v>2698</v>
      </c>
      <c r="H60" s="225">
        <v>2781</v>
      </c>
      <c r="I60" s="225" t="s">
        <v>943</v>
      </c>
      <c r="J60" s="266" t="s">
        <v>944</v>
      </c>
      <c r="K60" s="267">
        <f t="shared" ref="K60" si="39">H60-F60</f>
        <v>43.5</v>
      </c>
      <c r="L60" s="104">
        <f t="shared" ref="L60" si="40">(H60*N60)*0.03%</f>
        <v>250.29</v>
      </c>
      <c r="M60" s="268">
        <f t="shared" ref="M60" si="41">(K60*N60)-L60</f>
        <v>12799.71</v>
      </c>
      <c r="N60" s="267">
        <v>300</v>
      </c>
      <c r="O60" s="103" t="s">
        <v>595</v>
      </c>
      <c r="P60" s="269">
        <v>45176</v>
      </c>
      <c r="Q60" s="144"/>
      <c r="R60" s="55" t="s">
        <v>594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5"/>
      <c r="AG60" s="146"/>
      <c r="AH60" s="144"/>
      <c r="AI60" s="144"/>
      <c r="AJ60" s="145"/>
      <c r="AK60" s="145"/>
      <c r="AL60" s="145"/>
    </row>
    <row r="61" spans="1:38" ht="12.75" customHeight="1">
      <c r="A61" s="224">
        <v>12</v>
      </c>
      <c r="B61" s="270">
        <v>45177</v>
      </c>
      <c r="C61" s="271"/>
      <c r="D61" s="271" t="s">
        <v>958</v>
      </c>
      <c r="E61" s="224" t="s">
        <v>604</v>
      </c>
      <c r="F61" s="224">
        <v>260.5</v>
      </c>
      <c r="G61" s="224">
        <v>256.5</v>
      </c>
      <c r="H61" s="225">
        <v>263.5</v>
      </c>
      <c r="I61" s="225" t="s">
        <v>959</v>
      </c>
      <c r="J61" s="266" t="s">
        <v>971</v>
      </c>
      <c r="K61" s="267">
        <f t="shared" ref="K61" si="42">H61-F61</f>
        <v>3</v>
      </c>
      <c r="L61" s="104">
        <f t="shared" ref="L61" si="43">(H61*N61)*0.03%</f>
        <v>213.43499999999997</v>
      </c>
      <c r="M61" s="268">
        <f t="shared" ref="M61" si="44">(K61*N61)-L61</f>
        <v>7886.5649999999996</v>
      </c>
      <c r="N61" s="267">
        <v>2700</v>
      </c>
      <c r="O61" s="103" t="s">
        <v>595</v>
      </c>
      <c r="P61" s="269">
        <v>45180</v>
      </c>
      <c r="Q61" s="144"/>
      <c r="R61" s="55" t="s">
        <v>606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5"/>
      <c r="AG61" s="146"/>
      <c r="AH61" s="144"/>
      <c r="AI61" s="144"/>
      <c r="AJ61" s="145"/>
      <c r="AK61" s="145"/>
      <c r="AL61" s="145"/>
    </row>
    <row r="62" spans="1:38" ht="12.75" customHeight="1">
      <c r="A62" s="250">
        <v>13</v>
      </c>
      <c r="B62" s="251">
        <v>45180</v>
      </c>
      <c r="C62" s="252"/>
      <c r="D62" s="253" t="s">
        <v>969</v>
      </c>
      <c r="E62" s="252" t="s">
        <v>604</v>
      </c>
      <c r="F62" s="254">
        <v>3982.5</v>
      </c>
      <c r="G62" s="252">
        <v>3940</v>
      </c>
      <c r="H62" s="252">
        <v>3940</v>
      </c>
      <c r="I62" s="254" t="s">
        <v>970</v>
      </c>
      <c r="J62" s="303" t="s">
        <v>987</v>
      </c>
      <c r="K62" s="256">
        <f t="shared" ref="K62:K63" si="45">H62-F62</f>
        <v>-42.5</v>
      </c>
      <c r="L62" s="257">
        <f t="shared" ref="L62:L63" si="46">(H62*N62)*0.03%</f>
        <v>325.04999999999995</v>
      </c>
      <c r="M62" s="258">
        <f t="shared" ref="M62:M63" si="47">(K62*N62)-L62</f>
        <v>-12012.55</v>
      </c>
      <c r="N62" s="256">
        <v>275</v>
      </c>
      <c r="O62" s="259" t="s">
        <v>605</v>
      </c>
      <c r="P62" s="260">
        <v>45181</v>
      </c>
      <c r="Q62" s="144"/>
      <c r="R62" s="55" t="s">
        <v>606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5"/>
      <c r="AG62" s="146"/>
      <c r="AH62" s="144"/>
      <c r="AI62" s="144"/>
      <c r="AJ62" s="145"/>
      <c r="AK62" s="145"/>
      <c r="AL62" s="145"/>
    </row>
    <row r="63" spans="1:38" ht="12.75" customHeight="1">
      <c r="A63" s="224">
        <v>14</v>
      </c>
      <c r="B63" s="270">
        <v>45180</v>
      </c>
      <c r="C63" s="271"/>
      <c r="D63" s="271" t="s">
        <v>974</v>
      </c>
      <c r="E63" s="224" t="s">
        <v>604</v>
      </c>
      <c r="F63" s="224">
        <v>1000</v>
      </c>
      <c r="G63" s="224">
        <v>980</v>
      </c>
      <c r="H63" s="225">
        <v>1014</v>
      </c>
      <c r="I63" s="225" t="s">
        <v>975</v>
      </c>
      <c r="J63" s="266" t="s">
        <v>1001</v>
      </c>
      <c r="K63" s="267">
        <f t="shared" si="45"/>
        <v>14</v>
      </c>
      <c r="L63" s="104">
        <f t="shared" si="46"/>
        <v>190.12499999999997</v>
      </c>
      <c r="M63" s="268">
        <f t="shared" si="47"/>
        <v>8559.875</v>
      </c>
      <c r="N63" s="267">
        <v>625</v>
      </c>
      <c r="O63" s="103" t="s">
        <v>595</v>
      </c>
      <c r="P63" s="269">
        <v>45181</v>
      </c>
      <c r="Q63" s="144"/>
      <c r="R63" s="55" t="s">
        <v>606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5"/>
      <c r="AG63" s="146"/>
      <c r="AH63" s="144"/>
      <c r="AI63" s="144"/>
      <c r="AJ63" s="145"/>
      <c r="AK63" s="145"/>
      <c r="AL63" s="145"/>
    </row>
    <row r="64" spans="1:38" ht="12.75" customHeight="1">
      <c r="A64" s="250">
        <v>15</v>
      </c>
      <c r="B64" s="251">
        <v>45181</v>
      </c>
      <c r="C64" s="252"/>
      <c r="D64" s="253" t="s">
        <v>890</v>
      </c>
      <c r="E64" s="252" t="s">
        <v>604</v>
      </c>
      <c r="F64" s="254">
        <v>4485</v>
      </c>
      <c r="G64" s="252">
        <v>4395</v>
      </c>
      <c r="H64" s="252">
        <v>4395</v>
      </c>
      <c r="I64" s="254" t="s">
        <v>993</v>
      </c>
      <c r="J64" s="333" t="s">
        <v>1019</v>
      </c>
      <c r="K64" s="256">
        <f t="shared" ref="K64" si="48">H64-F64</f>
        <v>-90</v>
      </c>
      <c r="L64" s="257">
        <f t="shared" ref="L64" si="49">(H64*N64)*0.03%</f>
        <v>197.77499999999998</v>
      </c>
      <c r="M64" s="258">
        <f t="shared" ref="M64" si="50">(K64*N64)-L64</f>
        <v>-13697.775</v>
      </c>
      <c r="N64" s="256">
        <v>150</v>
      </c>
      <c r="O64" s="259" t="s">
        <v>605</v>
      </c>
      <c r="P64" s="260">
        <v>45182</v>
      </c>
      <c r="Q64" s="144"/>
      <c r="R64" s="55" t="s">
        <v>1017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5"/>
      <c r="AG64" s="146"/>
      <c r="AH64" s="144"/>
      <c r="AI64" s="144"/>
      <c r="AJ64" s="145"/>
      <c r="AK64" s="145"/>
      <c r="AL64" s="145"/>
    </row>
    <row r="65" spans="1:38" ht="12.75" customHeight="1">
      <c r="A65" s="224">
        <v>16</v>
      </c>
      <c r="B65" s="270">
        <v>45181</v>
      </c>
      <c r="C65" s="271"/>
      <c r="D65" s="271" t="s">
        <v>884</v>
      </c>
      <c r="E65" s="224" t="s">
        <v>604</v>
      </c>
      <c r="F65" s="224">
        <v>7295</v>
      </c>
      <c r="G65" s="224">
        <v>7140</v>
      </c>
      <c r="H65" s="225">
        <v>7390</v>
      </c>
      <c r="I65" s="330" t="s">
        <v>994</v>
      </c>
      <c r="J65" s="334" t="s">
        <v>1007</v>
      </c>
      <c r="K65" s="332">
        <f t="shared" ref="K65" si="51">H65-F65</f>
        <v>95</v>
      </c>
      <c r="L65" s="104">
        <f t="shared" ref="L65" si="52">(H65*N65)*0.03%</f>
        <v>166.27499999999998</v>
      </c>
      <c r="M65" s="268">
        <f t="shared" ref="M65" si="53">(K65*N65)-L65</f>
        <v>6958.7250000000004</v>
      </c>
      <c r="N65" s="267">
        <v>75</v>
      </c>
      <c r="O65" s="103" t="s">
        <v>595</v>
      </c>
      <c r="P65" s="269">
        <v>45182</v>
      </c>
      <c r="Q65" s="144"/>
      <c r="R65" s="55" t="s">
        <v>606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5"/>
      <c r="AG65" s="146"/>
      <c r="AH65" s="144"/>
      <c r="AI65" s="144"/>
      <c r="AJ65" s="145"/>
      <c r="AK65" s="145"/>
      <c r="AL65" s="145"/>
    </row>
    <row r="66" spans="1:38" ht="12.75" customHeight="1">
      <c r="A66" s="224">
        <v>17</v>
      </c>
      <c r="B66" s="270">
        <v>45182</v>
      </c>
      <c r="C66" s="271"/>
      <c r="D66" s="271" t="s">
        <v>1008</v>
      </c>
      <c r="E66" s="224" t="s">
        <v>604</v>
      </c>
      <c r="F66" s="224">
        <v>5445</v>
      </c>
      <c r="G66" s="224">
        <v>5375</v>
      </c>
      <c r="H66" s="225">
        <v>5510</v>
      </c>
      <c r="I66" s="330" t="s">
        <v>1009</v>
      </c>
      <c r="J66" s="334" t="s">
        <v>1023</v>
      </c>
      <c r="K66" s="332">
        <f t="shared" ref="K66:K67" si="54">H66-F66</f>
        <v>65</v>
      </c>
      <c r="L66" s="104">
        <f t="shared" ref="L66:L67" si="55">(H66*N66)*0.03%</f>
        <v>247.95</v>
      </c>
      <c r="M66" s="268">
        <f t="shared" ref="M66:M67" si="56">(K66*N66)-L66</f>
        <v>9502.0499999999993</v>
      </c>
      <c r="N66" s="267">
        <v>150</v>
      </c>
      <c r="O66" s="103" t="s">
        <v>595</v>
      </c>
      <c r="P66" s="269">
        <v>45183</v>
      </c>
      <c r="Q66" s="144"/>
      <c r="R66" s="55" t="s">
        <v>594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5"/>
      <c r="AG66" s="146"/>
      <c r="AH66" s="144"/>
      <c r="AI66" s="144"/>
      <c r="AJ66" s="145"/>
      <c r="AK66" s="145"/>
      <c r="AL66" s="145"/>
    </row>
    <row r="67" spans="1:38" ht="12.75" customHeight="1">
      <c r="A67" s="250">
        <v>18</v>
      </c>
      <c r="B67" s="251">
        <v>45182</v>
      </c>
      <c r="C67" s="252"/>
      <c r="D67" s="253" t="s">
        <v>1014</v>
      </c>
      <c r="E67" s="252" t="s">
        <v>604</v>
      </c>
      <c r="F67" s="254">
        <v>3747.5</v>
      </c>
      <c r="G67" s="252">
        <v>3690</v>
      </c>
      <c r="H67" s="252">
        <v>3690</v>
      </c>
      <c r="I67" s="331" t="s">
        <v>1015</v>
      </c>
      <c r="J67" s="252" t="s">
        <v>1034</v>
      </c>
      <c r="K67" s="275">
        <f t="shared" si="54"/>
        <v>-57.5</v>
      </c>
      <c r="L67" s="257">
        <f t="shared" si="55"/>
        <v>221.39999999999998</v>
      </c>
      <c r="M67" s="258">
        <f t="shared" si="56"/>
        <v>-11721.4</v>
      </c>
      <c r="N67" s="256">
        <v>200</v>
      </c>
      <c r="O67" s="259" t="s">
        <v>605</v>
      </c>
      <c r="P67" s="260">
        <v>45183</v>
      </c>
      <c r="Q67" s="144"/>
      <c r="R67" s="55" t="s">
        <v>594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5"/>
      <c r="AG67" s="146"/>
      <c r="AH67" s="144"/>
      <c r="AI67" s="144"/>
      <c r="AJ67" s="145"/>
      <c r="AK67" s="145"/>
      <c r="AL67" s="145"/>
    </row>
    <row r="68" spans="1:38" ht="12.75" customHeight="1">
      <c r="A68" s="346">
        <v>19</v>
      </c>
      <c r="B68" s="347">
        <v>45183</v>
      </c>
      <c r="C68" s="348"/>
      <c r="D68" s="348" t="s">
        <v>884</v>
      </c>
      <c r="E68" s="346" t="s">
        <v>604</v>
      </c>
      <c r="F68" s="346">
        <v>7330</v>
      </c>
      <c r="G68" s="346">
        <v>7165</v>
      </c>
      <c r="H68" s="255">
        <v>7165</v>
      </c>
      <c r="I68" s="349" t="s">
        <v>994</v>
      </c>
      <c r="J68" s="252" t="s">
        <v>1071</v>
      </c>
      <c r="K68" s="275">
        <f t="shared" ref="K68" si="57">H68-F68</f>
        <v>-165</v>
      </c>
      <c r="L68" s="257">
        <f t="shared" ref="L68" si="58">(H68*N68)*0.03%</f>
        <v>161.21249999999998</v>
      </c>
      <c r="M68" s="258">
        <f t="shared" ref="M68" si="59">(K68*N68)-L68</f>
        <v>-12536.2125</v>
      </c>
      <c r="N68" s="256">
        <v>75</v>
      </c>
      <c r="O68" s="259" t="s">
        <v>605</v>
      </c>
      <c r="P68" s="260">
        <v>45189</v>
      </c>
      <c r="Q68" s="144"/>
      <c r="R68" s="55" t="s">
        <v>606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5"/>
      <c r="AG68" s="146"/>
      <c r="AH68" s="144"/>
      <c r="AI68" s="144"/>
      <c r="AJ68" s="145"/>
      <c r="AK68" s="145"/>
      <c r="AL68" s="145"/>
    </row>
    <row r="69" spans="1:38" ht="12.75" customHeight="1">
      <c r="A69" s="346">
        <v>20</v>
      </c>
      <c r="B69" s="347">
        <v>45189</v>
      </c>
      <c r="C69" s="348"/>
      <c r="D69" s="348" t="s">
        <v>1073</v>
      </c>
      <c r="E69" s="346" t="s">
        <v>604</v>
      </c>
      <c r="F69" s="346">
        <v>20060</v>
      </c>
      <c r="G69" s="346">
        <v>19890</v>
      </c>
      <c r="H69" s="255">
        <v>19890</v>
      </c>
      <c r="I69" s="349" t="s">
        <v>1074</v>
      </c>
      <c r="J69" s="252" t="s">
        <v>1111</v>
      </c>
      <c r="K69" s="275">
        <f t="shared" ref="K69" si="60">H69-F69</f>
        <v>-170</v>
      </c>
      <c r="L69" s="257">
        <f t="shared" ref="L69" si="61">(H69*N69)*0.03%</f>
        <v>298.34999999999997</v>
      </c>
      <c r="M69" s="258">
        <f t="shared" ref="M69" si="62">(K69*N69)-L69</f>
        <v>-8798.35</v>
      </c>
      <c r="N69" s="256">
        <v>50</v>
      </c>
      <c r="O69" s="259" t="s">
        <v>605</v>
      </c>
      <c r="P69" s="260">
        <v>45190</v>
      </c>
      <c r="Q69" s="144"/>
      <c r="R69" s="55" t="s">
        <v>594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145"/>
      <c r="AG69" s="146"/>
      <c r="AH69" s="144"/>
      <c r="AI69" s="144"/>
      <c r="AJ69" s="145"/>
      <c r="AK69" s="145"/>
      <c r="AL69" s="145"/>
    </row>
    <row r="70" spans="1:38" ht="12.75" customHeight="1">
      <c r="A70" s="313">
        <v>21</v>
      </c>
      <c r="B70" s="314">
        <v>45189</v>
      </c>
      <c r="C70" s="315"/>
      <c r="D70" s="315" t="s">
        <v>1075</v>
      </c>
      <c r="E70" s="313" t="s">
        <v>604</v>
      </c>
      <c r="F70" s="313">
        <v>390</v>
      </c>
      <c r="G70" s="313">
        <v>383</v>
      </c>
      <c r="H70" s="316">
        <v>396.5</v>
      </c>
      <c r="I70" s="328" t="s">
        <v>1076</v>
      </c>
      <c r="J70" s="334" t="s">
        <v>1087</v>
      </c>
      <c r="K70" s="332">
        <f t="shared" ref="K70:K72" si="63">H70-F70</f>
        <v>6.5</v>
      </c>
      <c r="L70" s="104">
        <f t="shared" ref="L70:L72" si="64">(H70*N70)*0.03%</f>
        <v>202.21499999999997</v>
      </c>
      <c r="M70" s="268">
        <f t="shared" ref="M70:M72" si="65">(K70*N70)-L70</f>
        <v>10847.785</v>
      </c>
      <c r="N70" s="267">
        <v>1700</v>
      </c>
      <c r="O70" s="103" t="s">
        <v>595</v>
      </c>
      <c r="P70" s="269">
        <v>45189</v>
      </c>
      <c r="Q70" s="144"/>
      <c r="R70" s="55" t="s">
        <v>606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5"/>
      <c r="AG70" s="146"/>
      <c r="AH70" s="144"/>
      <c r="AI70" s="144"/>
      <c r="AJ70" s="145"/>
      <c r="AK70" s="145"/>
      <c r="AL70" s="145"/>
    </row>
    <row r="71" spans="1:38" ht="12.75" customHeight="1">
      <c r="A71" s="313">
        <v>22</v>
      </c>
      <c r="B71" s="314">
        <v>45189</v>
      </c>
      <c r="C71" s="315"/>
      <c r="D71" s="315" t="s">
        <v>1077</v>
      </c>
      <c r="E71" s="313" t="s">
        <v>604</v>
      </c>
      <c r="F71" s="313">
        <v>1139</v>
      </c>
      <c r="G71" s="313">
        <v>1125</v>
      </c>
      <c r="H71" s="316">
        <v>1152</v>
      </c>
      <c r="I71" s="328" t="s">
        <v>1078</v>
      </c>
      <c r="J71" s="334" t="s">
        <v>1088</v>
      </c>
      <c r="K71" s="332">
        <f t="shared" si="63"/>
        <v>13</v>
      </c>
      <c r="L71" s="104">
        <f t="shared" si="64"/>
        <v>293.76</v>
      </c>
      <c r="M71" s="268">
        <f t="shared" si="65"/>
        <v>10756.24</v>
      </c>
      <c r="N71" s="267">
        <v>850</v>
      </c>
      <c r="O71" s="103" t="s">
        <v>595</v>
      </c>
      <c r="P71" s="269">
        <v>45189</v>
      </c>
      <c r="Q71" s="144"/>
      <c r="R71" s="55" t="s">
        <v>606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145"/>
      <c r="AG71" s="146"/>
      <c r="AH71" s="144"/>
      <c r="AI71" s="144"/>
      <c r="AJ71" s="145"/>
      <c r="AK71" s="145"/>
      <c r="AL71" s="145"/>
    </row>
    <row r="72" spans="1:38" ht="12.75" customHeight="1">
      <c r="A72" s="346">
        <v>23</v>
      </c>
      <c r="B72" s="347">
        <v>45190</v>
      </c>
      <c r="C72" s="348"/>
      <c r="D72" s="348" t="s">
        <v>1112</v>
      </c>
      <c r="E72" s="346" t="s">
        <v>604</v>
      </c>
      <c r="F72" s="346">
        <v>4327.5</v>
      </c>
      <c r="G72" s="346">
        <v>4285</v>
      </c>
      <c r="H72" s="255">
        <v>4285</v>
      </c>
      <c r="I72" s="349" t="s">
        <v>1113</v>
      </c>
      <c r="J72" s="252" t="s">
        <v>987</v>
      </c>
      <c r="K72" s="275">
        <f t="shared" si="63"/>
        <v>-42.5</v>
      </c>
      <c r="L72" s="257">
        <f t="shared" si="64"/>
        <v>321.375</v>
      </c>
      <c r="M72" s="258">
        <f t="shared" si="65"/>
        <v>-10946.375</v>
      </c>
      <c r="N72" s="256">
        <v>250</v>
      </c>
      <c r="O72" s="259" t="s">
        <v>605</v>
      </c>
      <c r="P72" s="260">
        <v>45190</v>
      </c>
      <c r="Q72" s="144"/>
      <c r="R72" s="55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145"/>
      <c r="AG72" s="146"/>
      <c r="AH72" s="144"/>
      <c r="AI72" s="144"/>
      <c r="AJ72" s="145"/>
      <c r="AK72" s="145"/>
      <c r="AL72" s="145"/>
    </row>
    <row r="73" spans="1:38" ht="12.75" customHeight="1">
      <c r="A73" s="304"/>
      <c r="B73" s="305"/>
      <c r="C73" s="306"/>
      <c r="D73" s="306"/>
      <c r="E73" s="304"/>
      <c r="F73" s="304"/>
      <c r="G73" s="304"/>
      <c r="H73" s="307"/>
      <c r="I73" s="320"/>
      <c r="J73" s="323"/>
      <c r="K73" s="321"/>
      <c r="L73" s="308"/>
      <c r="M73" s="309"/>
      <c r="N73" s="304"/>
      <c r="O73" s="307"/>
      <c r="P73" s="310"/>
      <c r="Q73" s="144"/>
      <c r="R73" s="55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145"/>
      <c r="AG73" s="146"/>
      <c r="AH73" s="144"/>
      <c r="AI73" s="144"/>
      <c r="AJ73" s="145"/>
      <c r="AK73" s="145"/>
      <c r="AL73" s="145"/>
    </row>
    <row r="74" spans="1:38" ht="15" customHeight="1">
      <c r="A74" s="304"/>
      <c r="B74" s="305"/>
      <c r="C74" s="306"/>
      <c r="D74" s="306"/>
      <c r="E74" s="304"/>
      <c r="F74" s="304"/>
      <c r="G74" s="304"/>
      <c r="H74" s="307"/>
      <c r="I74" s="320"/>
      <c r="J74" s="323"/>
      <c r="K74" s="321"/>
      <c r="L74" s="308"/>
      <c r="M74" s="309"/>
      <c r="N74" s="304"/>
      <c r="O74" s="307"/>
      <c r="P74" s="310"/>
    </row>
    <row r="75" spans="1:38" ht="12.75" customHeight="1">
      <c r="A75" s="227"/>
      <c r="B75" s="311"/>
      <c r="C75" s="312"/>
      <c r="D75" s="312"/>
      <c r="E75" s="227"/>
      <c r="F75" s="227"/>
      <c r="G75" s="227"/>
      <c r="H75" s="229"/>
      <c r="I75" s="229"/>
      <c r="J75" s="229"/>
      <c r="K75" s="227"/>
      <c r="L75" s="232"/>
      <c r="M75" s="244"/>
      <c r="N75" s="227"/>
      <c r="O75" s="229"/>
      <c r="P75" s="228"/>
      <c r="Q75" s="144"/>
      <c r="R75" s="55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145"/>
      <c r="AG75" s="146"/>
      <c r="AH75" s="144"/>
      <c r="AI75" s="144"/>
      <c r="AJ75" s="145"/>
      <c r="AK75" s="145"/>
      <c r="AL75" s="145"/>
    </row>
    <row r="77" spans="1:38" ht="12.75" customHeight="1">
      <c r="A77" s="145"/>
      <c r="B77" s="148"/>
      <c r="C77" s="144"/>
      <c r="D77" s="144"/>
      <c r="E77" s="145"/>
      <c r="F77" s="145"/>
      <c r="G77" s="145"/>
      <c r="H77" s="149"/>
      <c r="I77" s="149"/>
      <c r="J77" s="149"/>
      <c r="K77" s="144"/>
      <c r="L77" s="145"/>
      <c r="M77" s="145"/>
      <c r="N77" s="145"/>
      <c r="O77" s="149"/>
      <c r="P77" s="149"/>
      <c r="Q77" s="144"/>
      <c r="R77" s="55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145"/>
      <c r="AG77" s="146"/>
      <c r="AH77" s="144"/>
      <c r="AI77" s="144"/>
      <c r="AJ77" s="145"/>
      <c r="AK77" s="145"/>
      <c r="AL77" s="145"/>
    </row>
    <row r="78" spans="1:38" ht="13.8">
      <c r="A78" s="150" t="s">
        <v>611</v>
      </c>
      <c r="B78" s="150"/>
      <c r="C78" s="150"/>
      <c r="D78" s="150"/>
      <c r="E78" s="151"/>
      <c r="F78" s="112"/>
      <c r="G78" s="112"/>
      <c r="H78" s="112"/>
      <c r="I78" s="112"/>
      <c r="J78" s="1"/>
      <c r="K78" s="6"/>
      <c r="L78" s="6"/>
      <c r="M78" s="6"/>
      <c r="N78" s="1"/>
      <c r="O78" s="1"/>
      <c r="P78" s="37"/>
      <c r="Q78" s="37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37"/>
      <c r="AH78" s="37"/>
      <c r="AI78" s="37"/>
      <c r="AJ78" s="37"/>
      <c r="AK78" s="37"/>
      <c r="AL78" s="37"/>
    </row>
    <row r="79" spans="1:38" ht="39.6">
      <c r="A79" s="96" t="s">
        <v>16</v>
      </c>
      <c r="B79" s="96" t="s">
        <v>567</v>
      </c>
      <c r="C79" s="96"/>
      <c r="D79" s="97" t="s">
        <v>579</v>
      </c>
      <c r="E79" s="96" t="s">
        <v>580</v>
      </c>
      <c r="F79" s="96" t="s">
        <v>581</v>
      </c>
      <c r="G79" s="96" t="s">
        <v>602</v>
      </c>
      <c r="H79" s="96" t="s">
        <v>583</v>
      </c>
      <c r="I79" s="96" t="s">
        <v>584</v>
      </c>
      <c r="J79" s="95" t="s">
        <v>585</v>
      </c>
      <c r="K79" s="95" t="s">
        <v>612</v>
      </c>
      <c r="L79" s="98" t="s">
        <v>587</v>
      </c>
      <c r="M79" s="143" t="s">
        <v>609</v>
      </c>
      <c r="N79" s="96" t="s">
        <v>610</v>
      </c>
      <c r="O79" s="96" t="s">
        <v>589</v>
      </c>
      <c r="P79" s="97" t="s">
        <v>590</v>
      </c>
      <c r="Q79" s="37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37"/>
      <c r="AH79" s="37"/>
      <c r="AI79" s="37"/>
      <c r="AJ79" s="37"/>
      <c r="AK79" s="37"/>
      <c r="AL79" s="37"/>
    </row>
    <row r="80" spans="1:38" ht="15" customHeight="1">
      <c r="A80" s="250">
        <v>1</v>
      </c>
      <c r="B80" s="251">
        <v>45168</v>
      </c>
      <c r="C80" s="252"/>
      <c r="D80" s="253" t="s">
        <v>885</v>
      </c>
      <c r="E80" s="252" t="s">
        <v>604</v>
      </c>
      <c r="F80" s="254" t="s">
        <v>900</v>
      </c>
      <c r="G80" s="252">
        <v>20</v>
      </c>
      <c r="H80" s="252">
        <v>23</v>
      </c>
      <c r="I80" s="254" t="s">
        <v>886</v>
      </c>
      <c r="J80" s="255" t="s">
        <v>901</v>
      </c>
      <c r="K80" s="256">
        <f t="shared" ref="K80:K81" si="66">H80-F80</f>
        <v>-13.5</v>
      </c>
      <c r="L80" s="257">
        <v>50</v>
      </c>
      <c r="M80" s="258">
        <f t="shared" ref="M80:M81" si="67">(K80*N80)-50</f>
        <v>-4100</v>
      </c>
      <c r="N80" s="256">
        <v>300</v>
      </c>
      <c r="O80" s="259" t="s">
        <v>605</v>
      </c>
      <c r="P80" s="260">
        <v>45170</v>
      </c>
      <c r="Q80" s="145"/>
      <c r="R80" s="55" t="s">
        <v>606</v>
      </c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</row>
    <row r="81" spans="1:38" ht="15" customHeight="1">
      <c r="A81" s="283">
        <v>2</v>
      </c>
      <c r="B81" s="284">
        <v>45168</v>
      </c>
      <c r="C81" s="285"/>
      <c r="D81" s="286" t="s">
        <v>887</v>
      </c>
      <c r="E81" s="285" t="s">
        <v>604</v>
      </c>
      <c r="F81" s="287" t="s">
        <v>960</v>
      </c>
      <c r="G81" s="285">
        <v>25</v>
      </c>
      <c r="H81" s="285">
        <v>41</v>
      </c>
      <c r="I81" s="287" t="s">
        <v>874</v>
      </c>
      <c r="J81" s="285" t="s">
        <v>961</v>
      </c>
      <c r="K81" s="288">
        <f t="shared" si="66"/>
        <v>-1</v>
      </c>
      <c r="L81" s="289">
        <v>50</v>
      </c>
      <c r="M81" s="290">
        <f t="shared" si="67"/>
        <v>-300</v>
      </c>
      <c r="N81" s="291">
        <v>250</v>
      </c>
      <c r="O81" s="292" t="s">
        <v>605</v>
      </c>
      <c r="P81" s="293">
        <v>45177</v>
      </c>
      <c r="Q81" s="145"/>
      <c r="R81" s="55" t="s">
        <v>606</v>
      </c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</row>
    <row r="82" spans="1:38" ht="15" customHeight="1">
      <c r="A82" s="250">
        <v>3</v>
      </c>
      <c r="B82" s="251">
        <v>45173</v>
      </c>
      <c r="C82" s="252"/>
      <c r="D82" s="253" t="s">
        <v>909</v>
      </c>
      <c r="E82" s="252" t="s">
        <v>604</v>
      </c>
      <c r="F82" s="254" t="s">
        <v>922</v>
      </c>
      <c r="G82" s="252">
        <v>10</v>
      </c>
      <c r="H82" s="252">
        <v>13</v>
      </c>
      <c r="I82" s="254" t="s">
        <v>910</v>
      </c>
      <c r="J82" s="252" t="s">
        <v>930</v>
      </c>
      <c r="K82" s="275">
        <f t="shared" ref="K82:K84" si="68">H82-F82</f>
        <v>-23</v>
      </c>
      <c r="L82" s="257">
        <v>50</v>
      </c>
      <c r="M82" s="258">
        <f t="shared" ref="M82" si="69">(K82*N82)-50</f>
        <v>-970</v>
      </c>
      <c r="N82" s="256">
        <v>40</v>
      </c>
      <c r="O82" s="259" t="s">
        <v>605</v>
      </c>
      <c r="P82" s="260">
        <v>45174</v>
      </c>
      <c r="Q82" s="145"/>
      <c r="R82" s="55" t="s">
        <v>606</v>
      </c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</row>
    <row r="83" spans="1:38" ht="15" customHeight="1">
      <c r="A83" s="230">
        <v>4</v>
      </c>
      <c r="B83" s="231">
        <v>45175</v>
      </c>
      <c r="C83" s="223"/>
      <c r="D83" s="273" t="s">
        <v>933</v>
      </c>
      <c r="E83" s="223" t="s">
        <v>604</v>
      </c>
      <c r="F83" s="274" t="s">
        <v>934</v>
      </c>
      <c r="G83" s="223">
        <v>35</v>
      </c>
      <c r="H83" s="223">
        <v>78</v>
      </c>
      <c r="I83" s="274" t="s">
        <v>935</v>
      </c>
      <c r="J83" s="266" t="s">
        <v>931</v>
      </c>
      <c r="K83" s="267">
        <f t="shared" si="68"/>
        <v>20</v>
      </c>
      <c r="L83" s="282">
        <v>50</v>
      </c>
      <c r="M83" s="268">
        <f t="shared" ref="M83:M84" si="70">(K83*N83)-L83</f>
        <v>950</v>
      </c>
      <c r="N83" s="267">
        <v>50</v>
      </c>
      <c r="O83" s="103" t="s">
        <v>595</v>
      </c>
      <c r="P83" s="269">
        <v>45175</v>
      </c>
      <c r="Q83" s="145"/>
      <c r="R83" s="55" t="s">
        <v>594</v>
      </c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</row>
    <row r="84" spans="1:38" ht="15" customHeight="1">
      <c r="A84" s="230">
        <v>5</v>
      </c>
      <c r="B84" s="231">
        <v>45176</v>
      </c>
      <c r="C84" s="223"/>
      <c r="D84" s="273" t="s">
        <v>945</v>
      </c>
      <c r="E84" s="223" t="s">
        <v>604</v>
      </c>
      <c r="F84" s="274" t="s">
        <v>979</v>
      </c>
      <c r="G84" s="223">
        <v>9.5</v>
      </c>
      <c r="H84" s="223">
        <v>17.75</v>
      </c>
      <c r="I84" s="274" t="s">
        <v>946</v>
      </c>
      <c r="J84" s="266" t="s">
        <v>980</v>
      </c>
      <c r="K84" s="267">
        <f t="shared" si="68"/>
        <v>2.25</v>
      </c>
      <c r="L84" s="282">
        <v>50</v>
      </c>
      <c r="M84" s="268">
        <f t="shared" si="70"/>
        <v>1525</v>
      </c>
      <c r="N84" s="267">
        <v>700</v>
      </c>
      <c r="O84" s="103" t="s">
        <v>595</v>
      </c>
      <c r="P84" s="269">
        <v>45181</v>
      </c>
      <c r="Q84" s="145"/>
      <c r="R84" s="55" t="s">
        <v>594</v>
      </c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</row>
    <row r="85" spans="1:38" ht="15" customHeight="1">
      <c r="A85" s="230">
        <v>6</v>
      </c>
      <c r="B85" s="231">
        <v>45176</v>
      </c>
      <c r="C85" s="223"/>
      <c r="D85" s="273" t="s">
        <v>947</v>
      </c>
      <c r="E85" s="223" t="s">
        <v>604</v>
      </c>
      <c r="F85" s="274" t="s">
        <v>953</v>
      </c>
      <c r="G85" s="223">
        <v>88</v>
      </c>
      <c r="H85" s="223">
        <v>130</v>
      </c>
      <c r="I85" s="274" t="s">
        <v>948</v>
      </c>
      <c r="J85" s="266" t="s">
        <v>954</v>
      </c>
      <c r="K85" s="267">
        <f t="shared" ref="K85" si="71">H85-F85</f>
        <v>17</v>
      </c>
      <c r="L85" s="282">
        <v>50</v>
      </c>
      <c r="M85" s="268">
        <f t="shared" ref="M85" si="72">(K85*N85)-L85</f>
        <v>2500</v>
      </c>
      <c r="N85" s="267">
        <v>150</v>
      </c>
      <c r="O85" s="103" t="s">
        <v>595</v>
      </c>
      <c r="P85" s="269">
        <v>45177</v>
      </c>
      <c r="Q85" s="145"/>
      <c r="R85" s="55" t="s">
        <v>606</v>
      </c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</row>
    <row r="86" spans="1:38" ht="15" customHeight="1">
      <c r="A86" s="230">
        <v>7</v>
      </c>
      <c r="B86" s="231">
        <v>45176</v>
      </c>
      <c r="C86" s="223"/>
      <c r="D86" s="273" t="s">
        <v>949</v>
      </c>
      <c r="E86" s="223" t="s">
        <v>604</v>
      </c>
      <c r="F86" s="274" t="s">
        <v>950</v>
      </c>
      <c r="G86" s="223">
        <v>142</v>
      </c>
      <c r="H86" s="223">
        <v>212.5</v>
      </c>
      <c r="I86" s="274" t="s">
        <v>951</v>
      </c>
      <c r="J86" s="266" t="s">
        <v>952</v>
      </c>
      <c r="K86" s="267">
        <f t="shared" ref="K86" si="73">H86-F86</f>
        <v>29</v>
      </c>
      <c r="L86" s="282">
        <v>50</v>
      </c>
      <c r="M86" s="268">
        <f t="shared" ref="M86" si="74">(K86*N86)-L86</f>
        <v>2850</v>
      </c>
      <c r="N86" s="267">
        <v>100</v>
      </c>
      <c r="O86" s="103" t="s">
        <v>595</v>
      </c>
      <c r="P86" s="269">
        <v>45176</v>
      </c>
      <c r="Q86" s="145"/>
      <c r="R86" s="55" t="s">
        <v>606</v>
      </c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</row>
    <row r="87" spans="1:38" ht="15" customHeight="1">
      <c r="A87" s="230">
        <v>8</v>
      </c>
      <c r="B87" s="231">
        <v>45177</v>
      </c>
      <c r="C87" s="223"/>
      <c r="D87" s="273" t="s">
        <v>955</v>
      </c>
      <c r="E87" s="223" t="s">
        <v>604</v>
      </c>
      <c r="F87" s="274" t="s">
        <v>985</v>
      </c>
      <c r="G87" s="223">
        <v>44</v>
      </c>
      <c r="H87" s="223">
        <v>59.5</v>
      </c>
      <c r="I87" s="274" t="s">
        <v>956</v>
      </c>
      <c r="J87" s="266" t="s">
        <v>986</v>
      </c>
      <c r="K87" s="267">
        <f t="shared" ref="K87:K88" si="75">H87-F87</f>
        <v>5.5</v>
      </c>
      <c r="L87" s="282">
        <v>50</v>
      </c>
      <c r="M87" s="268">
        <f t="shared" ref="M87" si="76">(K87*N87)-L87</f>
        <v>2150</v>
      </c>
      <c r="N87" s="267">
        <v>400</v>
      </c>
      <c r="O87" s="103" t="s">
        <v>595</v>
      </c>
      <c r="P87" s="269">
        <v>45181</v>
      </c>
      <c r="Q87" s="145"/>
      <c r="R87" s="55" t="s">
        <v>606</v>
      </c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5" customHeight="1">
      <c r="A88" s="250">
        <v>9</v>
      </c>
      <c r="B88" s="251">
        <v>45180</v>
      </c>
      <c r="C88" s="252"/>
      <c r="D88" s="253" t="s">
        <v>967</v>
      </c>
      <c r="E88" s="252" t="s">
        <v>604</v>
      </c>
      <c r="F88" s="254" t="s">
        <v>991</v>
      </c>
      <c r="G88" s="252">
        <v>18</v>
      </c>
      <c r="H88" s="252">
        <v>18</v>
      </c>
      <c r="I88" s="254" t="s">
        <v>968</v>
      </c>
      <c r="J88" s="252" t="s">
        <v>992</v>
      </c>
      <c r="K88" s="275">
        <f t="shared" si="75"/>
        <v>-13</v>
      </c>
      <c r="L88" s="257">
        <v>50</v>
      </c>
      <c r="M88" s="258">
        <f t="shared" ref="M88" si="77">(K88*N88)-50</f>
        <v>-4600</v>
      </c>
      <c r="N88" s="256">
        <v>350</v>
      </c>
      <c r="O88" s="259" t="s">
        <v>605</v>
      </c>
      <c r="P88" s="260">
        <v>45181</v>
      </c>
      <c r="Q88" s="145"/>
      <c r="R88" s="55" t="s">
        <v>606</v>
      </c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5" customHeight="1">
      <c r="A89" s="230">
        <v>10</v>
      </c>
      <c r="B89" s="231">
        <v>45180</v>
      </c>
      <c r="C89" s="223"/>
      <c r="D89" s="273" t="s">
        <v>972</v>
      </c>
      <c r="E89" s="223" t="s">
        <v>604</v>
      </c>
      <c r="F89" s="274" t="s">
        <v>983</v>
      </c>
      <c r="G89" s="223">
        <v>9</v>
      </c>
      <c r="H89" s="223">
        <v>22.5</v>
      </c>
      <c r="I89" s="274" t="s">
        <v>973</v>
      </c>
      <c r="J89" s="266" t="s">
        <v>984</v>
      </c>
      <c r="K89" s="267">
        <f t="shared" ref="K89" si="78">H89-F89</f>
        <v>9.5</v>
      </c>
      <c r="L89" s="282">
        <v>50</v>
      </c>
      <c r="M89" s="268">
        <f t="shared" ref="M89" si="79">(K89*N89)-L89</f>
        <v>6600</v>
      </c>
      <c r="N89" s="267">
        <v>700</v>
      </c>
      <c r="O89" s="103" t="s">
        <v>595</v>
      </c>
      <c r="P89" s="269">
        <v>45181</v>
      </c>
      <c r="Q89" s="145"/>
      <c r="R89" s="55" t="s">
        <v>594</v>
      </c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5" customHeight="1">
      <c r="A90" s="230">
        <v>11</v>
      </c>
      <c r="B90" s="231">
        <v>45180</v>
      </c>
      <c r="C90" s="223"/>
      <c r="D90" s="273" t="s">
        <v>976</v>
      </c>
      <c r="E90" s="223" t="s">
        <v>604</v>
      </c>
      <c r="F90" s="274" t="s">
        <v>981</v>
      </c>
      <c r="G90" s="223">
        <v>35</v>
      </c>
      <c r="H90" s="223">
        <v>122.5</v>
      </c>
      <c r="I90" s="274" t="s">
        <v>977</v>
      </c>
      <c r="J90" s="266" t="s">
        <v>982</v>
      </c>
      <c r="K90" s="267">
        <f t="shared" ref="K90:K91" si="80">H90-F90</f>
        <v>53.5</v>
      </c>
      <c r="L90" s="282">
        <v>50</v>
      </c>
      <c r="M90" s="268">
        <f t="shared" ref="M90" si="81">(K90*N90)-L90</f>
        <v>2625</v>
      </c>
      <c r="N90" s="267">
        <v>50</v>
      </c>
      <c r="O90" s="103" t="s">
        <v>595</v>
      </c>
      <c r="P90" s="269">
        <v>45181</v>
      </c>
      <c r="Q90" s="145"/>
      <c r="R90" s="55" t="s">
        <v>594</v>
      </c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5" customHeight="1">
      <c r="A91" s="250">
        <v>12</v>
      </c>
      <c r="B91" s="251">
        <v>45181</v>
      </c>
      <c r="C91" s="252"/>
      <c r="D91" s="253" t="s">
        <v>997</v>
      </c>
      <c r="E91" s="252" t="s">
        <v>604</v>
      </c>
      <c r="F91" s="254" t="s">
        <v>998</v>
      </c>
      <c r="G91" s="252">
        <v>0</v>
      </c>
      <c r="H91" s="252">
        <v>3.5</v>
      </c>
      <c r="I91" s="254" t="s">
        <v>999</v>
      </c>
      <c r="J91" s="252" t="s">
        <v>1000</v>
      </c>
      <c r="K91" s="275">
        <f t="shared" si="80"/>
        <v>-18</v>
      </c>
      <c r="L91" s="257">
        <v>50</v>
      </c>
      <c r="M91" s="258">
        <f t="shared" ref="M91" si="82">(K91*N91)-50</f>
        <v>-770</v>
      </c>
      <c r="N91" s="256">
        <v>40</v>
      </c>
      <c r="O91" s="259" t="s">
        <v>605</v>
      </c>
      <c r="P91" s="260">
        <v>45181</v>
      </c>
      <c r="Q91" s="145"/>
      <c r="R91" s="55" t="s">
        <v>606</v>
      </c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5" customHeight="1">
      <c r="A92" s="230">
        <v>13</v>
      </c>
      <c r="B92" s="231">
        <v>45181</v>
      </c>
      <c r="C92" s="223"/>
      <c r="D92" s="273" t="s">
        <v>995</v>
      </c>
      <c r="E92" s="223" t="s">
        <v>604</v>
      </c>
      <c r="F92" s="274" t="s">
        <v>1004</v>
      </c>
      <c r="G92" s="223">
        <v>2.5</v>
      </c>
      <c r="H92" s="223">
        <v>4.55</v>
      </c>
      <c r="I92" s="274" t="s">
        <v>996</v>
      </c>
      <c r="J92" s="266" t="s">
        <v>1005</v>
      </c>
      <c r="K92" s="267">
        <f t="shared" ref="K92" si="83">H92-F92</f>
        <v>0.89999999999999991</v>
      </c>
      <c r="L92" s="282">
        <v>50</v>
      </c>
      <c r="M92" s="268">
        <f t="shared" ref="M92" si="84">(K92*N92)-L92</f>
        <v>2379.9999999999995</v>
      </c>
      <c r="N92" s="267">
        <v>2700</v>
      </c>
      <c r="O92" s="103" t="s">
        <v>595</v>
      </c>
      <c r="P92" s="269">
        <v>45182</v>
      </c>
      <c r="Q92" s="145"/>
      <c r="R92" s="55" t="s">
        <v>594</v>
      </c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5" customHeight="1">
      <c r="A93" s="230">
        <v>14</v>
      </c>
      <c r="B93" s="231">
        <v>45182</v>
      </c>
      <c r="C93" s="223"/>
      <c r="D93" s="273" t="s">
        <v>1018</v>
      </c>
      <c r="E93" s="223" t="s">
        <v>604</v>
      </c>
      <c r="F93" s="274" t="s">
        <v>1021</v>
      </c>
      <c r="G93" s="223">
        <v>50</v>
      </c>
      <c r="H93" s="223">
        <v>114.5</v>
      </c>
      <c r="I93" s="274" t="s">
        <v>1006</v>
      </c>
      <c r="J93" s="322" t="s">
        <v>1022</v>
      </c>
      <c r="K93" s="267">
        <f t="shared" ref="K93:K94" si="85">H93-F93</f>
        <v>22</v>
      </c>
      <c r="L93" s="282">
        <v>50</v>
      </c>
      <c r="M93" s="268">
        <f t="shared" ref="M93" si="86">(K93*N93)-L93</f>
        <v>2700</v>
      </c>
      <c r="N93" s="267">
        <v>125</v>
      </c>
      <c r="O93" s="103" t="s">
        <v>595</v>
      </c>
      <c r="P93" s="269">
        <v>45183</v>
      </c>
      <c r="Q93" s="145"/>
      <c r="R93" s="55" t="s">
        <v>606</v>
      </c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5" customHeight="1">
      <c r="A94" s="250">
        <v>18</v>
      </c>
      <c r="B94" s="251">
        <v>45182</v>
      </c>
      <c r="C94" s="252"/>
      <c r="D94" s="253" t="s">
        <v>1010</v>
      </c>
      <c r="E94" s="252" t="s">
        <v>604</v>
      </c>
      <c r="F94" s="254">
        <v>30.5</v>
      </c>
      <c r="G94" s="252">
        <v>18</v>
      </c>
      <c r="H94" s="252">
        <v>21</v>
      </c>
      <c r="I94" s="254" t="s">
        <v>968</v>
      </c>
      <c r="J94" s="252" t="s">
        <v>1045</v>
      </c>
      <c r="K94" s="275">
        <f t="shared" si="85"/>
        <v>-9.5</v>
      </c>
      <c r="L94" s="257">
        <v>50</v>
      </c>
      <c r="M94" s="258">
        <f t="shared" ref="M94" si="87">(K94*N94)-50</f>
        <v>-2900</v>
      </c>
      <c r="N94" s="256">
        <v>300</v>
      </c>
      <c r="O94" s="259" t="s">
        <v>605</v>
      </c>
      <c r="P94" s="260">
        <v>45184</v>
      </c>
      <c r="Q94" s="145"/>
      <c r="R94" s="55" t="s">
        <v>606</v>
      </c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5" customHeight="1">
      <c r="A95" s="313">
        <v>19</v>
      </c>
      <c r="B95" s="314">
        <v>45182</v>
      </c>
      <c r="C95" s="315"/>
      <c r="D95" s="315" t="s">
        <v>1011</v>
      </c>
      <c r="E95" s="313" t="s">
        <v>604</v>
      </c>
      <c r="F95" s="313">
        <v>17.5</v>
      </c>
      <c r="G95" s="313">
        <v>12.9</v>
      </c>
      <c r="H95" s="316">
        <v>20.25</v>
      </c>
      <c r="I95" s="328" t="s">
        <v>1012</v>
      </c>
      <c r="J95" s="223" t="s">
        <v>1013</v>
      </c>
      <c r="K95" s="329">
        <f t="shared" ref="K95" si="88">H95-F95</f>
        <v>2.75</v>
      </c>
      <c r="L95" s="317">
        <v>50</v>
      </c>
      <c r="M95" s="318">
        <f t="shared" ref="M95" si="89">(K95*N95)-L95</f>
        <v>1600</v>
      </c>
      <c r="N95" s="313">
        <v>600</v>
      </c>
      <c r="O95" s="316" t="s">
        <v>595</v>
      </c>
      <c r="P95" s="319">
        <v>45182</v>
      </c>
      <c r="Q95" s="145"/>
      <c r="R95" s="55" t="s">
        <v>606</v>
      </c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5" customHeight="1">
      <c r="A96" s="313">
        <v>20</v>
      </c>
      <c r="B96" s="314">
        <v>45183</v>
      </c>
      <c r="C96" s="315"/>
      <c r="D96" s="315" t="s">
        <v>1024</v>
      </c>
      <c r="E96" s="313" t="s">
        <v>604</v>
      </c>
      <c r="F96" s="313">
        <v>250</v>
      </c>
      <c r="G96" s="313">
        <v>150</v>
      </c>
      <c r="H96" s="316">
        <v>360</v>
      </c>
      <c r="I96" s="328" t="s">
        <v>1025</v>
      </c>
      <c r="J96" s="223" t="s">
        <v>1031</v>
      </c>
      <c r="K96" s="329">
        <f t="shared" ref="K96:K97" si="90">H96-F96</f>
        <v>110</v>
      </c>
      <c r="L96" s="317">
        <v>50</v>
      </c>
      <c r="M96" s="318">
        <f t="shared" ref="M96" si="91">(K96*N96)-L96</f>
        <v>1600</v>
      </c>
      <c r="N96" s="313">
        <v>15</v>
      </c>
      <c r="O96" s="316" t="s">
        <v>595</v>
      </c>
      <c r="P96" s="319">
        <v>45183</v>
      </c>
      <c r="Q96" s="145"/>
      <c r="R96" s="55" t="s">
        <v>594</v>
      </c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5" customHeight="1">
      <c r="A97" s="250">
        <v>21</v>
      </c>
      <c r="B97" s="251">
        <v>45183</v>
      </c>
      <c r="C97" s="252"/>
      <c r="D97" s="253" t="s">
        <v>1026</v>
      </c>
      <c r="E97" s="252" t="s">
        <v>604</v>
      </c>
      <c r="F97" s="254">
        <v>19.5</v>
      </c>
      <c r="G97" s="252">
        <v>10</v>
      </c>
      <c r="H97" s="252">
        <v>10</v>
      </c>
      <c r="I97" s="254" t="s">
        <v>1027</v>
      </c>
      <c r="J97" s="252" t="s">
        <v>1045</v>
      </c>
      <c r="K97" s="275">
        <f t="shared" si="90"/>
        <v>-9.5</v>
      </c>
      <c r="L97" s="257">
        <v>50</v>
      </c>
      <c r="M97" s="258">
        <f t="shared" ref="M97" si="92">(K97*N97)-50</f>
        <v>-3850</v>
      </c>
      <c r="N97" s="256">
        <v>400</v>
      </c>
      <c r="O97" s="259" t="s">
        <v>605</v>
      </c>
      <c r="P97" s="260">
        <v>45187</v>
      </c>
      <c r="Q97" s="145"/>
      <c r="R97" s="55" t="s">
        <v>606</v>
      </c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5" customHeight="1">
      <c r="A98" s="313">
        <v>22</v>
      </c>
      <c r="B98" s="314">
        <v>45183</v>
      </c>
      <c r="C98" s="315"/>
      <c r="D98" s="315" t="s">
        <v>1028</v>
      </c>
      <c r="E98" s="313" t="s">
        <v>604</v>
      </c>
      <c r="F98" s="313">
        <v>70</v>
      </c>
      <c r="G98" s="313">
        <v>30</v>
      </c>
      <c r="H98" s="316">
        <v>105</v>
      </c>
      <c r="I98" s="328" t="s">
        <v>1029</v>
      </c>
      <c r="J98" s="223" t="s">
        <v>1030</v>
      </c>
      <c r="K98" s="329">
        <f t="shared" ref="K98" si="93">H98-F98</f>
        <v>35</v>
      </c>
      <c r="L98" s="317">
        <v>50</v>
      </c>
      <c r="M98" s="318">
        <f t="shared" ref="M98" si="94">(K98*N98)-L98</f>
        <v>1350</v>
      </c>
      <c r="N98" s="313">
        <v>40</v>
      </c>
      <c r="O98" s="316" t="s">
        <v>595</v>
      </c>
      <c r="P98" s="319">
        <v>45183</v>
      </c>
      <c r="Q98" s="145"/>
      <c r="R98" s="55" t="s">
        <v>594</v>
      </c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5" customHeight="1">
      <c r="A99" s="313">
        <v>23</v>
      </c>
      <c r="B99" s="314">
        <v>45183</v>
      </c>
      <c r="C99" s="315"/>
      <c r="D99" s="315" t="s">
        <v>1032</v>
      </c>
      <c r="E99" s="313" t="s">
        <v>604</v>
      </c>
      <c r="F99" s="313">
        <v>415</v>
      </c>
      <c r="G99" s="313">
        <v>310</v>
      </c>
      <c r="H99" s="316">
        <v>460</v>
      </c>
      <c r="I99" s="328" t="s">
        <v>1033</v>
      </c>
      <c r="J99" s="223" t="s">
        <v>1035</v>
      </c>
      <c r="K99" s="329">
        <f t="shared" ref="K99:K100" si="95">H99-F99</f>
        <v>45</v>
      </c>
      <c r="L99" s="317">
        <v>50</v>
      </c>
      <c r="M99" s="318">
        <f t="shared" ref="M99:M100" si="96">(K99*N99)-L99</f>
        <v>625</v>
      </c>
      <c r="N99" s="313">
        <v>15</v>
      </c>
      <c r="O99" s="316" t="s">
        <v>595</v>
      </c>
      <c r="P99" s="319">
        <v>45183</v>
      </c>
      <c r="Q99" s="145"/>
      <c r="R99" s="55" t="s">
        <v>594</v>
      </c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5" customHeight="1">
      <c r="A100" s="230">
        <v>24</v>
      </c>
      <c r="B100" s="350">
        <v>45184</v>
      </c>
      <c r="C100" s="351"/>
      <c r="D100" s="351" t="s">
        <v>1032</v>
      </c>
      <c r="E100" s="230" t="s">
        <v>604</v>
      </c>
      <c r="F100" s="230">
        <v>340</v>
      </c>
      <c r="G100" s="230">
        <v>180</v>
      </c>
      <c r="H100" s="223">
        <v>485</v>
      </c>
      <c r="I100" s="223" t="s">
        <v>1042</v>
      </c>
      <c r="J100" s="223" t="s">
        <v>739</v>
      </c>
      <c r="K100" s="329">
        <f t="shared" si="95"/>
        <v>145</v>
      </c>
      <c r="L100" s="317">
        <v>50</v>
      </c>
      <c r="M100" s="318">
        <f t="shared" si="96"/>
        <v>2125</v>
      </c>
      <c r="N100" s="313">
        <v>15</v>
      </c>
      <c r="O100" s="316" t="s">
        <v>595</v>
      </c>
      <c r="P100" s="319">
        <v>45189</v>
      </c>
      <c r="Q100" s="145"/>
      <c r="R100" s="55" t="s">
        <v>594</v>
      </c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5" customHeight="1">
      <c r="A101" s="250">
        <v>25</v>
      </c>
      <c r="B101" s="251">
        <v>45184</v>
      </c>
      <c r="C101" s="252"/>
      <c r="D101" s="253" t="s">
        <v>1043</v>
      </c>
      <c r="E101" s="252" t="s">
        <v>604</v>
      </c>
      <c r="F101" s="254">
        <v>58</v>
      </c>
      <c r="G101" s="252">
        <v>20</v>
      </c>
      <c r="H101" s="252">
        <v>20</v>
      </c>
      <c r="I101" s="254" t="s">
        <v>977</v>
      </c>
      <c r="J101" s="252" t="s">
        <v>1047</v>
      </c>
      <c r="K101" s="275">
        <f t="shared" ref="K101:K102" si="97">H101-F101</f>
        <v>-38</v>
      </c>
      <c r="L101" s="257">
        <v>50</v>
      </c>
      <c r="M101" s="258">
        <f t="shared" ref="M101" si="98">(K101*N101)-50</f>
        <v>-1570</v>
      </c>
      <c r="N101" s="256">
        <v>40</v>
      </c>
      <c r="O101" s="259" t="s">
        <v>605</v>
      </c>
      <c r="P101" s="260">
        <v>45184</v>
      </c>
      <c r="Q101" s="145"/>
      <c r="R101" s="55" t="s">
        <v>606</v>
      </c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5" customHeight="1">
      <c r="A102" s="313">
        <v>26</v>
      </c>
      <c r="B102" s="314">
        <v>45184</v>
      </c>
      <c r="C102" s="315"/>
      <c r="D102" s="315" t="s">
        <v>1018</v>
      </c>
      <c r="E102" s="313" t="s">
        <v>604</v>
      </c>
      <c r="F102" s="313">
        <v>93.5</v>
      </c>
      <c r="G102" s="313">
        <v>65</v>
      </c>
      <c r="H102" s="316">
        <v>109.5</v>
      </c>
      <c r="I102" s="328" t="s">
        <v>1006</v>
      </c>
      <c r="J102" s="223" t="s">
        <v>1035</v>
      </c>
      <c r="K102" s="329">
        <f t="shared" si="97"/>
        <v>16</v>
      </c>
      <c r="L102" s="317">
        <v>50</v>
      </c>
      <c r="M102" s="318">
        <f t="shared" ref="M102" si="99">(K102*N102)-L102</f>
        <v>1950</v>
      </c>
      <c r="N102" s="313">
        <v>125</v>
      </c>
      <c r="O102" s="316" t="s">
        <v>595</v>
      </c>
      <c r="P102" s="319">
        <v>45184</v>
      </c>
      <c r="Q102" s="145"/>
      <c r="R102" s="55" t="s">
        <v>594</v>
      </c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5" customHeight="1">
      <c r="A103" s="250">
        <v>27</v>
      </c>
      <c r="B103" s="251">
        <v>45184</v>
      </c>
      <c r="C103" s="252"/>
      <c r="D103" s="253" t="s">
        <v>1056</v>
      </c>
      <c r="E103" s="252" t="s">
        <v>604</v>
      </c>
      <c r="F103" s="254">
        <v>102.5</v>
      </c>
      <c r="G103" s="252">
        <v>80</v>
      </c>
      <c r="H103" s="252">
        <v>80</v>
      </c>
      <c r="I103" s="254" t="s">
        <v>1046</v>
      </c>
      <c r="J103" s="252" t="s">
        <v>1057</v>
      </c>
      <c r="K103" s="275">
        <f t="shared" ref="K103" si="100">H103-F103</f>
        <v>-22.5</v>
      </c>
      <c r="L103" s="257">
        <v>50</v>
      </c>
      <c r="M103" s="258">
        <f t="shared" ref="M103" si="101">(K103*N103)-50</f>
        <v>-3425</v>
      </c>
      <c r="N103" s="256">
        <v>150</v>
      </c>
      <c r="O103" s="259" t="s">
        <v>605</v>
      </c>
      <c r="P103" s="260">
        <v>45187</v>
      </c>
      <c r="Q103" s="145"/>
      <c r="R103" s="55" t="s">
        <v>606</v>
      </c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5" customHeight="1">
      <c r="A104" s="250">
        <v>28</v>
      </c>
      <c r="B104" s="352">
        <v>45187</v>
      </c>
      <c r="C104" s="353"/>
      <c r="D104" s="353" t="s">
        <v>1018</v>
      </c>
      <c r="E104" s="250" t="s">
        <v>604</v>
      </c>
      <c r="F104" s="250">
        <v>77.5</v>
      </c>
      <c r="G104" s="250">
        <v>48</v>
      </c>
      <c r="H104" s="252">
        <v>48</v>
      </c>
      <c r="I104" s="252" t="s">
        <v>1060</v>
      </c>
      <c r="J104" s="252" t="s">
        <v>1072</v>
      </c>
      <c r="K104" s="275">
        <f t="shared" ref="K104" si="102">H104-F104</f>
        <v>-29.5</v>
      </c>
      <c r="L104" s="257">
        <v>50</v>
      </c>
      <c r="M104" s="258">
        <f t="shared" ref="M104" si="103">(K104*N104)-50</f>
        <v>-3737.5</v>
      </c>
      <c r="N104" s="256">
        <v>125</v>
      </c>
      <c r="O104" s="259" t="s">
        <v>605</v>
      </c>
      <c r="P104" s="260">
        <v>45189</v>
      </c>
      <c r="Q104" s="145"/>
      <c r="R104" s="55" t="s">
        <v>787</v>
      </c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5" customHeight="1">
      <c r="A105" s="250">
        <v>29</v>
      </c>
      <c r="B105" s="352">
        <v>45189</v>
      </c>
      <c r="C105" s="353"/>
      <c r="D105" s="353" t="s">
        <v>1079</v>
      </c>
      <c r="E105" s="250" t="s">
        <v>604</v>
      </c>
      <c r="F105" s="250">
        <v>42.5</v>
      </c>
      <c r="G105" s="250">
        <v>0</v>
      </c>
      <c r="H105" s="252">
        <v>0</v>
      </c>
      <c r="I105" s="252" t="s">
        <v>1080</v>
      </c>
      <c r="J105" s="252" t="s">
        <v>1089</v>
      </c>
      <c r="K105" s="275">
        <f t="shared" ref="K105" si="104">H105-F105</f>
        <v>-42.5</v>
      </c>
      <c r="L105" s="257">
        <v>50</v>
      </c>
      <c r="M105" s="258">
        <f t="shared" ref="M105" si="105">(K105*N105)-50</f>
        <v>-687.5</v>
      </c>
      <c r="N105" s="256">
        <v>15</v>
      </c>
      <c r="O105" s="259" t="s">
        <v>605</v>
      </c>
      <c r="P105" s="260">
        <v>45189</v>
      </c>
      <c r="Q105" s="145"/>
      <c r="R105" s="55" t="s">
        <v>606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5" customHeight="1">
      <c r="A106" s="227"/>
      <c r="B106" s="311"/>
      <c r="C106" s="312"/>
      <c r="D106" s="312"/>
      <c r="E106" s="227"/>
      <c r="F106" s="227"/>
      <c r="G106" s="227"/>
      <c r="H106" s="229"/>
      <c r="I106" s="229"/>
      <c r="J106" s="229"/>
      <c r="K106" s="227"/>
      <c r="L106" s="243"/>
      <c r="M106" s="244"/>
      <c r="N106" s="227"/>
      <c r="O106" s="229"/>
      <c r="P106" s="228"/>
      <c r="Q106" s="145"/>
      <c r="R106" s="5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5" customHeight="1">
      <c r="A107" s="227"/>
      <c r="B107" s="311"/>
      <c r="C107" s="312"/>
      <c r="D107" s="312"/>
      <c r="E107" s="227"/>
      <c r="F107" s="227"/>
      <c r="G107" s="227"/>
      <c r="H107" s="229"/>
      <c r="I107" s="229"/>
      <c r="J107" s="229"/>
      <c r="K107" s="227"/>
      <c r="L107" s="243"/>
      <c r="M107" s="244"/>
      <c r="N107" s="227"/>
      <c r="O107" s="229"/>
      <c r="P107" s="228"/>
      <c r="Q107" s="145"/>
      <c r="R107" s="5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5" customHeight="1">
      <c r="A108" s="227"/>
      <c r="B108" s="311"/>
      <c r="C108" s="312"/>
      <c r="D108" s="312"/>
      <c r="E108" s="227"/>
      <c r="F108" s="227"/>
      <c r="G108" s="227"/>
      <c r="H108" s="229"/>
      <c r="I108" s="229"/>
      <c r="J108" s="229"/>
      <c r="K108" s="227"/>
      <c r="L108" s="243"/>
      <c r="M108" s="244"/>
      <c r="N108" s="227"/>
      <c r="O108" s="229"/>
      <c r="P108" s="228"/>
      <c r="Q108" s="145"/>
      <c r="R108" s="5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38.25" customHeight="1">
      <c r="A109" s="94" t="s">
        <v>617</v>
      </c>
      <c r="B109" s="152"/>
      <c r="C109" s="152"/>
      <c r="D109" s="153"/>
      <c r="E109" s="133"/>
      <c r="F109" s="6"/>
      <c r="G109" s="6"/>
      <c r="H109" s="134"/>
      <c r="I109" s="154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</row>
    <row r="110" spans="1:38" ht="39.6">
      <c r="A110" s="95" t="s">
        <v>16</v>
      </c>
      <c r="B110" s="96" t="s">
        <v>567</v>
      </c>
      <c r="C110" s="96"/>
      <c r="D110" s="97" t="s">
        <v>579</v>
      </c>
      <c r="E110" s="96" t="s">
        <v>580</v>
      </c>
      <c r="F110" s="96" t="s">
        <v>581</v>
      </c>
      <c r="G110" s="96" t="s">
        <v>582</v>
      </c>
      <c r="H110" s="96" t="s">
        <v>583</v>
      </c>
      <c r="I110" s="96" t="s">
        <v>584</v>
      </c>
      <c r="J110" s="95" t="s">
        <v>585</v>
      </c>
      <c r="K110" s="137" t="s">
        <v>603</v>
      </c>
      <c r="L110" s="138" t="s">
        <v>587</v>
      </c>
      <c r="M110" s="98" t="s">
        <v>588</v>
      </c>
      <c r="N110" s="96" t="s">
        <v>589</v>
      </c>
      <c r="O110" s="97" t="s">
        <v>590</v>
      </c>
      <c r="P110" s="96" t="s">
        <v>591</v>
      </c>
      <c r="Q110" s="37"/>
      <c r="R110" s="6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4.25" customHeight="1">
      <c r="A111" s="99">
        <v>1</v>
      </c>
      <c r="B111" s="100">
        <v>45169</v>
      </c>
      <c r="C111" s="147"/>
      <c r="D111" s="147" t="s">
        <v>888</v>
      </c>
      <c r="E111" s="99" t="s">
        <v>604</v>
      </c>
      <c r="F111" s="99" t="s">
        <v>896</v>
      </c>
      <c r="G111" s="99">
        <v>350</v>
      </c>
      <c r="H111" s="99"/>
      <c r="I111" s="99" t="s">
        <v>889</v>
      </c>
      <c r="J111" s="101" t="s">
        <v>593</v>
      </c>
      <c r="K111" s="101"/>
      <c r="L111" s="102"/>
      <c r="M111" s="355"/>
      <c r="N111" s="229"/>
      <c r="O111" s="241"/>
      <c r="P111" s="356"/>
      <c r="Q111" s="37"/>
      <c r="R111" s="37" t="s">
        <v>594</v>
      </c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4.25" customHeight="1">
      <c r="A112" s="99">
        <v>2</v>
      </c>
      <c r="B112" s="100">
        <v>45173</v>
      </c>
      <c r="C112" s="147"/>
      <c r="D112" s="147" t="s">
        <v>168</v>
      </c>
      <c r="E112" s="99" t="s">
        <v>604</v>
      </c>
      <c r="F112" s="99" t="s">
        <v>907</v>
      </c>
      <c r="G112" s="99">
        <v>4790</v>
      </c>
      <c r="H112" s="99"/>
      <c r="I112" s="99" t="s">
        <v>908</v>
      </c>
      <c r="J112" s="101" t="s">
        <v>593</v>
      </c>
      <c r="K112" s="101"/>
      <c r="L112" s="102"/>
      <c r="M112" s="355"/>
      <c r="N112" s="229"/>
      <c r="O112" s="241"/>
      <c r="P112" s="356"/>
      <c r="Q112" s="37"/>
      <c r="R112" s="37" t="s">
        <v>594</v>
      </c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4.25" customHeight="1">
      <c r="A113" s="99"/>
      <c r="B113" s="100"/>
      <c r="C113" s="147"/>
      <c r="D113" s="147"/>
      <c r="E113" s="99"/>
      <c r="F113" s="99"/>
      <c r="G113" s="99"/>
      <c r="H113" s="99"/>
      <c r="I113" s="99"/>
      <c r="J113" s="101"/>
      <c r="K113" s="101"/>
      <c r="L113" s="102"/>
      <c r="M113" s="355"/>
      <c r="N113" s="229"/>
      <c r="O113" s="241"/>
      <c r="P113" s="356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2.75" customHeight="1">
      <c r="A114" s="99"/>
      <c r="B114" s="100"/>
      <c r="C114" s="147"/>
      <c r="D114" s="147"/>
      <c r="E114" s="99"/>
      <c r="F114" s="99"/>
      <c r="G114" s="99"/>
      <c r="H114" s="99"/>
      <c r="I114" s="99"/>
      <c r="J114" s="101"/>
      <c r="K114" s="101"/>
      <c r="L114" s="102"/>
      <c r="M114" s="155"/>
      <c r="N114" s="226"/>
      <c r="O114" s="226"/>
      <c r="P114" s="100"/>
      <c r="R114" s="6"/>
      <c r="S114" s="1"/>
      <c r="T114" s="1"/>
      <c r="U114" s="1"/>
      <c r="V114" s="1"/>
      <c r="W114" s="1"/>
      <c r="X114" s="1"/>
      <c r="Y114" s="1"/>
    </row>
    <row r="115" spans="1:38" ht="12.75" customHeight="1">
      <c r="A115" s="119" t="s">
        <v>596</v>
      </c>
      <c r="B115" s="119"/>
      <c r="C115" s="119"/>
      <c r="D115" s="119"/>
      <c r="E115" s="37"/>
      <c r="F115" s="126" t="s">
        <v>598</v>
      </c>
      <c r="G115" s="55"/>
      <c r="H115" s="55"/>
      <c r="I115" s="55"/>
      <c r="J115" s="6"/>
      <c r="K115" s="139"/>
      <c r="L115" s="140"/>
      <c r="M115" s="6"/>
      <c r="N115" s="109"/>
      <c r="O115" s="156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25" t="s">
        <v>597</v>
      </c>
      <c r="B116" s="119"/>
      <c r="C116" s="119"/>
      <c r="D116" s="119"/>
      <c r="E116" s="6"/>
      <c r="F116" s="126" t="s">
        <v>601</v>
      </c>
      <c r="G116" s="6"/>
      <c r="H116" s="6" t="s">
        <v>619</v>
      </c>
      <c r="I116" s="6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25"/>
      <c r="B117" s="119"/>
      <c r="C117" s="119"/>
      <c r="D117" s="119"/>
      <c r="E117" s="6"/>
      <c r="F117" s="126"/>
      <c r="G117" s="6"/>
      <c r="H117" s="6"/>
      <c r="I117" s="6"/>
      <c r="J117" s="1"/>
      <c r="K117" s="6"/>
      <c r="L117" s="6"/>
      <c r="M117" s="6"/>
      <c r="N117" s="1"/>
      <c r="O117" s="1"/>
      <c r="Q117" s="1"/>
      <c r="R117" s="55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25"/>
      <c r="B118" s="119"/>
      <c r="C118" s="119"/>
      <c r="D118" s="119"/>
      <c r="E118" s="6"/>
      <c r="F118" s="126"/>
      <c r="G118" s="55"/>
      <c r="H118" s="37"/>
      <c r="I118" s="55"/>
      <c r="J118" s="6"/>
      <c r="K118" s="139"/>
      <c r="L118" s="140"/>
      <c r="M118" s="6"/>
      <c r="N118" s="109"/>
      <c r="O118" s="14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25"/>
      <c r="B119" s="119"/>
      <c r="C119" s="119"/>
      <c r="D119" s="119"/>
      <c r="E119" s="6"/>
      <c r="F119" s="126"/>
      <c r="G119" s="55"/>
      <c r="H119" s="37"/>
      <c r="I119" s="55"/>
      <c r="J119" s="6"/>
      <c r="K119" s="139"/>
      <c r="L119" s="140"/>
      <c r="M119" s="6"/>
      <c r="N119" s="109"/>
      <c r="O119" s="14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25"/>
      <c r="B120" s="119"/>
      <c r="C120" s="119"/>
      <c r="D120" s="119"/>
      <c r="E120" s="6"/>
      <c r="F120" s="126"/>
      <c r="G120" s="55"/>
      <c r="H120" s="37"/>
      <c r="I120" s="55"/>
      <c r="J120" s="6"/>
      <c r="K120" s="139"/>
      <c r="L120" s="140"/>
      <c r="M120" s="6"/>
      <c r="N120" s="109"/>
      <c r="O120" s="14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25"/>
      <c r="B121" s="119"/>
      <c r="C121" s="119"/>
      <c r="D121" s="119"/>
      <c r="E121" s="6"/>
      <c r="F121" s="126"/>
      <c r="G121" s="55"/>
      <c r="H121" s="37"/>
      <c r="I121" s="55"/>
      <c r="J121" s="6"/>
      <c r="K121" s="139"/>
      <c r="L121" s="140"/>
      <c r="M121" s="6"/>
      <c r="N121" s="109"/>
      <c r="O121" s="14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25"/>
      <c r="B122" s="119"/>
      <c r="C122" s="119"/>
      <c r="D122" s="119"/>
      <c r="E122" s="6"/>
      <c r="F122" s="126"/>
      <c r="G122" s="55"/>
      <c r="H122" s="37"/>
      <c r="I122" s="55"/>
      <c r="J122" s="6"/>
      <c r="K122" s="139"/>
      <c r="L122" s="140"/>
      <c r="M122" s="6"/>
      <c r="N122" s="109"/>
      <c r="O122" s="14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25"/>
      <c r="B123" s="119"/>
      <c r="C123" s="119"/>
      <c r="D123" s="119"/>
      <c r="E123" s="6"/>
      <c r="F123" s="126"/>
      <c r="G123" s="55"/>
      <c r="H123" s="37"/>
      <c r="I123" s="55"/>
      <c r="J123" s="6"/>
      <c r="K123" s="139"/>
      <c r="L123" s="140"/>
      <c r="M123" s="6"/>
      <c r="N123" s="109"/>
      <c r="O123" s="14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55"/>
      <c r="B124" s="108"/>
      <c r="C124" s="108"/>
      <c r="D124" s="37"/>
      <c r="E124" s="55"/>
      <c r="F124" s="55"/>
      <c r="G124" s="55"/>
      <c r="H124" s="37"/>
      <c r="I124" s="55"/>
      <c r="J124" s="6"/>
      <c r="K124" s="139"/>
      <c r="L124" s="140"/>
      <c r="M124" s="6"/>
      <c r="N124" s="109"/>
      <c r="O124" s="14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37"/>
      <c r="B125" s="157" t="s">
        <v>620</v>
      </c>
      <c r="C125" s="157"/>
      <c r="D125" s="157"/>
      <c r="E125" s="157"/>
      <c r="F125" s="6"/>
      <c r="G125" s="6"/>
      <c r="H125" s="135"/>
      <c r="I125" s="6"/>
      <c r="J125" s="135"/>
      <c r="K125" s="136"/>
      <c r="L125" s="6"/>
      <c r="M125" s="6"/>
      <c r="N125" s="1"/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95" t="s">
        <v>16</v>
      </c>
      <c r="B126" s="96" t="s">
        <v>567</v>
      </c>
      <c r="C126" s="96"/>
      <c r="D126" s="97" t="s">
        <v>579</v>
      </c>
      <c r="E126" s="96" t="s">
        <v>580</v>
      </c>
      <c r="F126" s="96" t="s">
        <v>581</v>
      </c>
      <c r="G126" s="96" t="s">
        <v>621</v>
      </c>
      <c r="H126" s="96" t="s">
        <v>622</v>
      </c>
      <c r="I126" s="96" t="s">
        <v>584</v>
      </c>
      <c r="J126" s="158" t="s">
        <v>585</v>
      </c>
      <c r="K126" s="96" t="s">
        <v>586</v>
      </c>
      <c r="L126" s="96" t="s">
        <v>623</v>
      </c>
      <c r="M126" s="96" t="s">
        <v>589</v>
      </c>
      <c r="N126" s="97" t="s">
        <v>590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9">
        <v>1</v>
      </c>
      <c r="B127" s="160">
        <v>41579</v>
      </c>
      <c r="C127" s="160"/>
      <c r="D127" s="161" t="s">
        <v>624</v>
      </c>
      <c r="E127" s="162" t="s">
        <v>592</v>
      </c>
      <c r="F127" s="163">
        <v>82</v>
      </c>
      <c r="G127" s="162" t="s">
        <v>625</v>
      </c>
      <c r="H127" s="162">
        <v>100</v>
      </c>
      <c r="I127" s="164">
        <v>100</v>
      </c>
      <c r="J127" s="165" t="s">
        <v>626</v>
      </c>
      <c r="K127" s="166">
        <f t="shared" ref="K127:K179" si="106">H127-F127</f>
        <v>18</v>
      </c>
      <c r="L127" s="167">
        <f t="shared" ref="L127:L179" si="107">K127/F127</f>
        <v>0.21951219512195122</v>
      </c>
      <c r="M127" s="162" t="s">
        <v>595</v>
      </c>
      <c r="N127" s="168">
        <v>42657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9">
        <v>2</v>
      </c>
      <c r="B128" s="160">
        <v>41794</v>
      </c>
      <c r="C128" s="160"/>
      <c r="D128" s="161" t="s">
        <v>627</v>
      </c>
      <c r="E128" s="162" t="s">
        <v>604</v>
      </c>
      <c r="F128" s="163">
        <v>257</v>
      </c>
      <c r="G128" s="162" t="s">
        <v>625</v>
      </c>
      <c r="H128" s="162">
        <v>300</v>
      </c>
      <c r="I128" s="164">
        <v>300</v>
      </c>
      <c r="J128" s="165" t="s">
        <v>626</v>
      </c>
      <c r="K128" s="166">
        <f t="shared" si="106"/>
        <v>43</v>
      </c>
      <c r="L128" s="167">
        <f t="shared" si="107"/>
        <v>0.16731517509727625</v>
      </c>
      <c r="M128" s="162" t="s">
        <v>595</v>
      </c>
      <c r="N128" s="168">
        <v>41822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9">
        <v>3</v>
      </c>
      <c r="B129" s="160">
        <v>41828</v>
      </c>
      <c r="C129" s="160"/>
      <c r="D129" s="161" t="s">
        <v>628</v>
      </c>
      <c r="E129" s="162" t="s">
        <v>604</v>
      </c>
      <c r="F129" s="163">
        <v>393</v>
      </c>
      <c r="G129" s="162" t="s">
        <v>625</v>
      </c>
      <c r="H129" s="162">
        <v>468</v>
      </c>
      <c r="I129" s="164">
        <v>468</v>
      </c>
      <c r="J129" s="165" t="s">
        <v>626</v>
      </c>
      <c r="K129" s="166">
        <f t="shared" si="106"/>
        <v>75</v>
      </c>
      <c r="L129" s="167">
        <f t="shared" si="107"/>
        <v>0.19083969465648856</v>
      </c>
      <c r="M129" s="162" t="s">
        <v>595</v>
      </c>
      <c r="N129" s="168">
        <v>41863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9">
        <v>4</v>
      </c>
      <c r="B130" s="160">
        <v>41857</v>
      </c>
      <c r="C130" s="160"/>
      <c r="D130" s="161" t="s">
        <v>629</v>
      </c>
      <c r="E130" s="162" t="s">
        <v>604</v>
      </c>
      <c r="F130" s="163">
        <v>205</v>
      </c>
      <c r="G130" s="162" t="s">
        <v>625</v>
      </c>
      <c r="H130" s="162">
        <v>275</v>
      </c>
      <c r="I130" s="164">
        <v>250</v>
      </c>
      <c r="J130" s="165" t="s">
        <v>626</v>
      </c>
      <c r="K130" s="166">
        <f t="shared" si="106"/>
        <v>70</v>
      </c>
      <c r="L130" s="167">
        <f t="shared" si="107"/>
        <v>0.34146341463414637</v>
      </c>
      <c r="M130" s="162" t="s">
        <v>595</v>
      </c>
      <c r="N130" s="168">
        <v>41962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9">
        <v>5</v>
      </c>
      <c r="B131" s="160">
        <v>41886</v>
      </c>
      <c r="C131" s="160"/>
      <c r="D131" s="161" t="s">
        <v>630</v>
      </c>
      <c r="E131" s="162" t="s">
        <v>604</v>
      </c>
      <c r="F131" s="163">
        <v>162</v>
      </c>
      <c r="G131" s="162" t="s">
        <v>625</v>
      </c>
      <c r="H131" s="162">
        <v>190</v>
      </c>
      <c r="I131" s="164">
        <v>190</v>
      </c>
      <c r="J131" s="165" t="s">
        <v>626</v>
      </c>
      <c r="K131" s="166">
        <f t="shared" si="106"/>
        <v>28</v>
      </c>
      <c r="L131" s="167">
        <f t="shared" si="107"/>
        <v>0.1728395061728395</v>
      </c>
      <c r="M131" s="162" t="s">
        <v>595</v>
      </c>
      <c r="N131" s="168">
        <v>42006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9">
        <v>6</v>
      </c>
      <c r="B132" s="160">
        <v>41886</v>
      </c>
      <c r="C132" s="160"/>
      <c r="D132" s="161" t="s">
        <v>631</v>
      </c>
      <c r="E132" s="162" t="s">
        <v>604</v>
      </c>
      <c r="F132" s="163">
        <v>75</v>
      </c>
      <c r="G132" s="162" t="s">
        <v>625</v>
      </c>
      <c r="H132" s="162">
        <v>91.5</v>
      </c>
      <c r="I132" s="164" t="s">
        <v>618</v>
      </c>
      <c r="J132" s="165" t="s">
        <v>632</v>
      </c>
      <c r="K132" s="166">
        <f t="shared" si="106"/>
        <v>16.5</v>
      </c>
      <c r="L132" s="167">
        <f t="shared" si="107"/>
        <v>0.22</v>
      </c>
      <c r="M132" s="162" t="s">
        <v>595</v>
      </c>
      <c r="N132" s="168">
        <v>41954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9">
        <v>7</v>
      </c>
      <c r="B133" s="160">
        <v>41913</v>
      </c>
      <c r="C133" s="160"/>
      <c r="D133" s="161" t="s">
        <v>633</v>
      </c>
      <c r="E133" s="162" t="s">
        <v>604</v>
      </c>
      <c r="F133" s="163">
        <v>850</v>
      </c>
      <c r="G133" s="162" t="s">
        <v>625</v>
      </c>
      <c r="H133" s="162">
        <v>982.5</v>
      </c>
      <c r="I133" s="164">
        <v>1050</v>
      </c>
      <c r="J133" s="165" t="s">
        <v>634</v>
      </c>
      <c r="K133" s="166">
        <f t="shared" si="106"/>
        <v>132.5</v>
      </c>
      <c r="L133" s="167">
        <f t="shared" si="107"/>
        <v>0.15588235294117647</v>
      </c>
      <c r="M133" s="162" t="s">
        <v>595</v>
      </c>
      <c r="N133" s="168">
        <v>42039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9">
        <v>8</v>
      </c>
      <c r="B134" s="160">
        <v>41913</v>
      </c>
      <c r="C134" s="160"/>
      <c r="D134" s="161" t="s">
        <v>635</v>
      </c>
      <c r="E134" s="162" t="s">
        <v>604</v>
      </c>
      <c r="F134" s="163">
        <v>475</v>
      </c>
      <c r="G134" s="162" t="s">
        <v>625</v>
      </c>
      <c r="H134" s="162">
        <v>515</v>
      </c>
      <c r="I134" s="164">
        <v>600</v>
      </c>
      <c r="J134" s="165" t="s">
        <v>636</v>
      </c>
      <c r="K134" s="166">
        <f t="shared" si="106"/>
        <v>40</v>
      </c>
      <c r="L134" s="167">
        <f t="shared" si="107"/>
        <v>8.4210526315789472E-2</v>
      </c>
      <c r="M134" s="162" t="s">
        <v>595</v>
      </c>
      <c r="N134" s="168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9">
        <v>9</v>
      </c>
      <c r="B135" s="160">
        <v>41913</v>
      </c>
      <c r="C135" s="160"/>
      <c r="D135" s="161" t="s">
        <v>637</v>
      </c>
      <c r="E135" s="162" t="s">
        <v>604</v>
      </c>
      <c r="F135" s="163">
        <v>86</v>
      </c>
      <c r="G135" s="162" t="s">
        <v>625</v>
      </c>
      <c r="H135" s="162">
        <v>99</v>
      </c>
      <c r="I135" s="164">
        <v>140</v>
      </c>
      <c r="J135" s="165" t="s">
        <v>638</v>
      </c>
      <c r="K135" s="166">
        <f t="shared" si="106"/>
        <v>13</v>
      </c>
      <c r="L135" s="167">
        <f t="shared" si="107"/>
        <v>0.15116279069767441</v>
      </c>
      <c r="M135" s="162" t="s">
        <v>595</v>
      </c>
      <c r="N135" s="168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9">
        <v>10</v>
      </c>
      <c r="B136" s="160">
        <v>41926</v>
      </c>
      <c r="C136" s="160"/>
      <c r="D136" s="161" t="s">
        <v>639</v>
      </c>
      <c r="E136" s="162" t="s">
        <v>604</v>
      </c>
      <c r="F136" s="163">
        <v>496.6</v>
      </c>
      <c r="G136" s="162" t="s">
        <v>625</v>
      </c>
      <c r="H136" s="162">
        <v>621</v>
      </c>
      <c r="I136" s="164">
        <v>580</v>
      </c>
      <c r="J136" s="165" t="s">
        <v>626</v>
      </c>
      <c r="K136" s="166">
        <f t="shared" si="106"/>
        <v>124.39999999999998</v>
      </c>
      <c r="L136" s="167">
        <f t="shared" si="107"/>
        <v>0.25050342327829234</v>
      </c>
      <c r="M136" s="162" t="s">
        <v>595</v>
      </c>
      <c r="N136" s="168">
        <v>42605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9">
        <v>11</v>
      </c>
      <c r="B137" s="160">
        <v>41926</v>
      </c>
      <c r="C137" s="160"/>
      <c r="D137" s="161" t="s">
        <v>640</v>
      </c>
      <c r="E137" s="162" t="s">
        <v>604</v>
      </c>
      <c r="F137" s="163">
        <v>2481.9</v>
      </c>
      <c r="G137" s="162" t="s">
        <v>625</v>
      </c>
      <c r="H137" s="162">
        <v>2840</v>
      </c>
      <c r="I137" s="164">
        <v>2870</v>
      </c>
      <c r="J137" s="165" t="s">
        <v>641</v>
      </c>
      <c r="K137" s="166">
        <f t="shared" si="106"/>
        <v>358.09999999999991</v>
      </c>
      <c r="L137" s="167">
        <f t="shared" si="107"/>
        <v>0.14428462065353154</v>
      </c>
      <c r="M137" s="162" t="s">
        <v>595</v>
      </c>
      <c r="N137" s="168">
        <v>42017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9">
        <v>12</v>
      </c>
      <c r="B138" s="160">
        <v>41928</v>
      </c>
      <c r="C138" s="160"/>
      <c r="D138" s="161" t="s">
        <v>642</v>
      </c>
      <c r="E138" s="162" t="s">
        <v>604</v>
      </c>
      <c r="F138" s="163">
        <v>84.5</v>
      </c>
      <c r="G138" s="162" t="s">
        <v>625</v>
      </c>
      <c r="H138" s="162">
        <v>93</v>
      </c>
      <c r="I138" s="164">
        <v>110</v>
      </c>
      <c r="J138" s="165" t="s">
        <v>643</v>
      </c>
      <c r="K138" s="166">
        <f t="shared" si="106"/>
        <v>8.5</v>
      </c>
      <c r="L138" s="167">
        <f t="shared" si="107"/>
        <v>0.10059171597633136</v>
      </c>
      <c r="M138" s="162" t="s">
        <v>595</v>
      </c>
      <c r="N138" s="168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9">
        <v>13</v>
      </c>
      <c r="B139" s="160">
        <v>41928</v>
      </c>
      <c r="C139" s="160"/>
      <c r="D139" s="161" t="s">
        <v>644</v>
      </c>
      <c r="E139" s="162" t="s">
        <v>604</v>
      </c>
      <c r="F139" s="163">
        <v>401</v>
      </c>
      <c r="G139" s="162" t="s">
        <v>625</v>
      </c>
      <c r="H139" s="162">
        <v>428</v>
      </c>
      <c r="I139" s="164">
        <v>450</v>
      </c>
      <c r="J139" s="165" t="s">
        <v>645</v>
      </c>
      <c r="K139" s="166">
        <f t="shared" si="106"/>
        <v>27</v>
      </c>
      <c r="L139" s="167">
        <f t="shared" si="107"/>
        <v>6.7331670822942641E-2</v>
      </c>
      <c r="M139" s="162" t="s">
        <v>595</v>
      </c>
      <c r="N139" s="168">
        <v>42020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9">
        <v>14</v>
      </c>
      <c r="B140" s="160">
        <v>41928</v>
      </c>
      <c r="C140" s="160"/>
      <c r="D140" s="161" t="s">
        <v>646</v>
      </c>
      <c r="E140" s="162" t="s">
        <v>604</v>
      </c>
      <c r="F140" s="163">
        <v>101</v>
      </c>
      <c r="G140" s="162" t="s">
        <v>625</v>
      </c>
      <c r="H140" s="162">
        <v>112</v>
      </c>
      <c r="I140" s="164">
        <v>120</v>
      </c>
      <c r="J140" s="165" t="s">
        <v>647</v>
      </c>
      <c r="K140" s="166">
        <f t="shared" si="106"/>
        <v>11</v>
      </c>
      <c r="L140" s="167">
        <f t="shared" si="107"/>
        <v>0.10891089108910891</v>
      </c>
      <c r="M140" s="162" t="s">
        <v>595</v>
      </c>
      <c r="N140" s="168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9">
        <v>15</v>
      </c>
      <c r="B141" s="160">
        <v>41954</v>
      </c>
      <c r="C141" s="160"/>
      <c r="D141" s="161" t="s">
        <v>648</v>
      </c>
      <c r="E141" s="162" t="s">
        <v>604</v>
      </c>
      <c r="F141" s="163">
        <v>59</v>
      </c>
      <c r="G141" s="162" t="s">
        <v>625</v>
      </c>
      <c r="H141" s="162">
        <v>76</v>
      </c>
      <c r="I141" s="164">
        <v>76</v>
      </c>
      <c r="J141" s="165" t="s">
        <v>626</v>
      </c>
      <c r="K141" s="166">
        <f t="shared" si="106"/>
        <v>17</v>
      </c>
      <c r="L141" s="167">
        <f t="shared" si="107"/>
        <v>0.28813559322033899</v>
      </c>
      <c r="M141" s="162" t="s">
        <v>595</v>
      </c>
      <c r="N141" s="168">
        <v>43032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9">
        <v>16</v>
      </c>
      <c r="B142" s="160">
        <v>41954</v>
      </c>
      <c r="C142" s="160"/>
      <c r="D142" s="161" t="s">
        <v>637</v>
      </c>
      <c r="E142" s="162" t="s">
        <v>604</v>
      </c>
      <c r="F142" s="163">
        <v>99</v>
      </c>
      <c r="G142" s="162" t="s">
        <v>625</v>
      </c>
      <c r="H142" s="162">
        <v>120</v>
      </c>
      <c r="I142" s="164">
        <v>120</v>
      </c>
      <c r="J142" s="165" t="s">
        <v>614</v>
      </c>
      <c r="K142" s="166">
        <f t="shared" si="106"/>
        <v>21</v>
      </c>
      <c r="L142" s="167">
        <f t="shared" si="107"/>
        <v>0.21212121212121213</v>
      </c>
      <c r="M142" s="162" t="s">
        <v>595</v>
      </c>
      <c r="N142" s="168">
        <v>41960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9">
        <v>17</v>
      </c>
      <c r="B143" s="160">
        <v>41956</v>
      </c>
      <c r="C143" s="160"/>
      <c r="D143" s="161" t="s">
        <v>649</v>
      </c>
      <c r="E143" s="162" t="s">
        <v>604</v>
      </c>
      <c r="F143" s="163">
        <v>22</v>
      </c>
      <c r="G143" s="162" t="s">
        <v>625</v>
      </c>
      <c r="H143" s="162">
        <v>33.549999999999997</v>
      </c>
      <c r="I143" s="164">
        <v>32</v>
      </c>
      <c r="J143" s="165" t="s">
        <v>650</v>
      </c>
      <c r="K143" s="166">
        <f t="shared" si="106"/>
        <v>11.549999999999997</v>
      </c>
      <c r="L143" s="167">
        <f t="shared" si="107"/>
        <v>0.52499999999999991</v>
      </c>
      <c r="M143" s="162" t="s">
        <v>595</v>
      </c>
      <c r="N143" s="168">
        <v>42188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9">
        <v>18</v>
      </c>
      <c r="B144" s="160">
        <v>41976</v>
      </c>
      <c r="C144" s="160"/>
      <c r="D144" s="161" t="s">
        <v>651</v>
      </c>
      <c r="E144" s="162" t="s">
        <v>604</v>
      </c>
      <c r="F144" s="163">
        <v>440</v>
      </c>
      <c r="G144" s="162" t="s">
        <v>625</v>
      </c>
      <c r="H144" s="162">
        <v>520</v>
      </c>
      <c r="I144" s="164">
        <v>520</v>
      </c>
      <c r="J144" s="165" t="s">
        <v>652</v>
      </c>
      <c r="K144" s="166">
        <f t="shared" si="106"/>
        <v>80</v>
      </c>
      <c r="L144" s="167">
        <f t="shared" si="107"/>
        <v>0.18181818181818182</v>
      </c>
      <c r="M144" s="162" t="s">
        <v>595</v>
      </c>
      <c r="N144" s="168">
        <v>42208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9">
        <v>19</v>
      </c>
      <c r="B145" s="160">
        <v>41976</v>
      </c>
      <c r="C145" s="160"/>
      <c r="D145" s="161" t="s">
        <v>653</v>
      </c>
      <c r="E145" s="162" t="s">
        <v>604</v>
      </c>
      <c r="F145" s="163">
        <v>360</v>
      </c>
      <c r="G145" s="162" t="s">
        <v>625</v>
      </c>
      <c r="H145" s="162">
        <v>427</v>
      </c>
      <c r="I145" s="164">
        <v>425</v>
      </c>
      <c r="J145" s="165" t="s">
        <v>654</v>
      </c>
      <c r="K145" s="166">
        <f t="shared" si="106"/>
        <v>67</v>
      </c>
      <c r="L145" s="167">
        <f t="shared" si="107"/>
        <v>0.18611111111111112</v>
      </c>
      <c r="M145" s="162" t="s">
        <v>595</v>
      </c>
      <c r="N145" s="168">
        <v>42058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9">
        <v>20</v>
      </c>
      <c r="B146" s="160">
        <v>42012</v>
      </c>
      <c r="C146" s="160"/>
      <c r="D146" s="161" t="s">
        <v>655</v>
      </c>
      <c r="E146" s="162" t="s">
        <v>604</v>
      </c>
      <c r="F146" s="163">
        <v>360</v>
      </c>
      <c r="G146" s="162" t="s">
        <v>625</v>
      </c>
      <c r="H146" s="162">
        <v>455</v>
      </c>
      <c r="I146" s="164">
        <v>420</v>
      </c>
      <c r="J146" s="165" t="s">
        <v>656</v>
      </c>
      <c r="K146" s="166">
        <f t="shared" si="106"/>
        <v>95</v>
      </c>
      <c r="L146" s="167">
        <f t="shared" si="107"/>
        <v>0.2638888888888889</v>
      </c>
      <c r="M146" s="162" t="s">
        <v>595</v>
      </c>
      <c r="N146" s="168">
        <v>42024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9">
        <v>21</v>
      </c>
      <c r="B147" s="160">
        <v>42012</v>
      </c>
      <c r="C147" s="160"/>
      <c r="D147" s="161" t="s">
        <v>657</v>
      </c>
      <c r="E147" s="162" t="s">
        <v>604</v>
      </c>
      <c r="F147" s="163">
        <v>130</v>
      </c>
      <c r="G147" s="162"/>
      <c r="H147" s="162">
        <v>175.5</v>
      </c>
      <c r="I147" s="164">
        <v>165</v>
      </c>
      <c r="J147" s="165" t="s">
        <v>658</v>
      </c>
      <c r="K147" s="166">
        <f t="shared" si="106"/>
        <v>45.5</v>
      </c>
      <c r="L147" s="167">
        <f t="shared" si="107"/>
        <v>0.35</v>
      </c>
      <c r="M147" s="162" t="s">
        <v>595</v>
      </c>
      <c r="N147" s="168">
        <v>43088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9">
        <v>22</v>
      </c>
      <c r="B148" s="160">
        <v>42040</v>
      </c>
      <c r="C148" s="160"/>
      <c r="D148" s="161" t="s">
        <v>404</v>
      </c>
      <c r="E148" s="162" t="s">
        <v>592</v>
      </c>
      <c r="F148" s="163">
        <v>98</v>
      </c>
      <c r="G148" s="162"/>
      <c r="H148" s="162">
        <v>120</v>
      </c>
      <c r="I148" s="164">
        <v>120</v>
      </c>
      <c r="J148" s="165" t="s">
        <v>626</v>
      </c>
      <c r="K148" s="166">
        <f t="shared" si="106"/>
        <v>22</v>
      </c>
      <c r="L148" s="167">
        <f t="shared" si="107"/>
        <v>0.22448979591836735</v>
      </c>
      <c r="M148" s="162" t="s">
        <v>595</v>
      </c>
      <c r="N148" s="168">
        <v>42753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9">
        <v>23</v>
      </c>
      <c r="B149" s="160">
        <v>42040</v>
      </c>
      <c r="C149" s="160"/>
      <c r="D149" s="161" t="s">
        <v>659</v>
      </c>
      <c r="E149" s="162" t="s">
        <v>592</v>
      </c>
      <c r="F149" s="163">
        <v>196</v>
      </c>
      <c r="G149" s="162"/>
      <c r="H149" s="162">
        <v>262</v>
      </c>
      <c r="I149" s="164">
        <v>255</v>
      </c>
      <c r="J149" s="165" t="s">
        <v>626</v>
      </c>
      <c r="K149" s="166">
        <f t="shared" si="106"/>
        <v>66</v>
      </c>
      <c r="L149" s="167">
        <f t="shared" si="107"/>
        <v>0.33673469387755101</v>
      </c>
      <c r="M149" s="162" t="s">
        <v>595</v>
      </c>
      <c r="N149" s="168">
        <v>42599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9">
        <v>24</v>
      </c>
      <c r="B150" s="170">
        <v>42067</v>
      </c>
      <c r="C150" s="170"/>
      <c r="D150" s="171" t="s">
        <v>403</v>
      </c>
      <c r="E150" s="172" t="s">
        <v>592</v>
      </c>
      <c r="F150" s="173">
        <v>235</v>
      </c>
      <c r="G150" s="173"/>
      <c r="H150" s="174">
        <v>77</v>
      </c>
      <c r="I150" s="174" t="s">
        <v>660</v>
      </c>
      <c r="J150" s="175" t="s">
        <v>661</v>
      </c>
      <c r="K150" s="176">
        <f t="shared" si="106"/>
        <v>-158</v>
      </c>
      <c r="L150" s="177">
        <f t="shared" si="107"/>
        <v>-0.67234042553191486</v>
      </c>
      <c r="M150" s="173" t="s">
        <v>605</v>
      </c>
      <c r="N150" s="170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9">
        <v>25</v>
      </c>
      <c r="B151" s="160">
        <v>42067</v>
      </c>
      <c r="C151" s="160"/>
      <c r="D151" s="161" t="s">
        <v>662</v>
      </c>
      <c r="E151" s="162" t="s">
        <v>592</v>
      </c>
      <c r="F151" s="163">
        <v>185</v>
      </c>
      <c r="G151" s="162"/>
      <c r="H151" s="162">
        <v>224</v>
      </c>
      <c r="I151" s="164" t="s">
        <v>663</v>
      </c>
      <c r="J151" s="165" t="s">
        <v>626</v>
      </c>
      <c r="K151" s="166">
        <f t="shared" si="106"/>
        <v>39</v>
      </c>
      <c r="L151" s="167">
        <f t="shared" si="107"/>
        <v>0.21081081081081082</v>
      </c>
      <c r="M151" s="162" t="s">
        <v>595</v>
      </c>
      <c r="N151" s="168">
        <v>42647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9">
        <v>26</v>
      </c>
      <c r="B152" s="170">
        <v>42090</v>
      </c>
      <c r="C152" s="170"/>
      <c r="D152" s="178" t="s">
        <v>664</v>
      </c>
      <c r="E152" s="173" t="s">
        <v>592</v>
      </c>
      <c r="F152" s="173">
        <v>49.5</v>
      </c>
      <c r="G152" s="174"/>
      <c r="H152" s="174">
        <v>15.85</v>
      </c>
      <c r="I152" s="174">
        <v>67</v>
      </c>
      <c r="J152" s="175" t="s">
        <v>665</v>
      </c>
      <c r="K152" s="174">
        <f t="shared" si="106"/>
        <v>-33.65</v>
      </c>
      <c r="L152" s="179">
        <f t="shared" si="107"/>
        <v>-0.67979797979797973</v>
      </c>
      <c r="M152" s="173" t="s">
        <v>605</v>
      </c>
      <c r="N152" s="180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9">
        <v>27</v>
      </c>
      <c r="B153" s="160">
        <v>42093</v>
      </c>
      <c r="C153" s="160"/>
      <c r="D153" s="161" t="s">
        <v>666</v>
      </c>
      <c r="E153" s="162" t="s">
        <v>592</v>
      </c>
      <c r="F153" s="163">
        <v>183.5</v>
      </c>
      <c r="G153" s="162"/>
      <c r="H153" s="162">
        <v>219</v>
      </c>
      <c r="I153" s="164">
        <v>218</v>
      </c>
      <c r="J153" s="165" t="s">
        <v>667</v>
      </c>
      <c r="K153" s="166">
        <f t="shared" si="106"/>
        <v>35.5</v>
      </c>
      <c r="L153" s="167">
        <f t="shared" si="107"/>
        <v>0.19346049046321526</v>
      </c>
      <c r="M153" s="162" t="s">
        <v>595</v>
      </c>
      <c r="N153" s="168">
        <v>42103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9">
        <v>28</v>
      </c>
      <c r="B154" s="160">
        <v>42114</v>
      </c>
      <c r="C154" s="160"/>
      <c r="D154" s="161" t="s">
        <v>668</v>
      </c>
      <c r="E154" s="162" t="s">
        <v>592</v>
      </c>
      <c r="F154" s="163">
        <f>(227+237)/2</f>
        <v>232</v>
      </c>
      <c r="G154" s="162"/>
      <c r="H154" s="162">
        <v>298</v>
      </c>
      <c r="I154" s="164">
        <v>298</v>
      </c>
      <c r="J154" s="165" t="s">
        <v>626</v>
      </c>
      <c r="K154" s="166">
        <f t="shared" si="106"/>
        <v>66</v>
      </c>
      <c r="L154" s="167">
        <f t="shared" si="107"/>
        <v>0.28448275862068967</v>
      </c>
      <c r="M154" s="162" t="s">
        <v>595</v>
      </c>
      <c r="N154" s="168">
        <v>42823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9">
        <v>29</v>
      </c>
      <c r="B155" s="160">
        <v>42128</v>
      </c>
      <c r="C155" s="160"/>
      <c r="D155" s="161" t="s">
        <v>669</v>
      </c>
      <c r="E155" s="162" t="s">
        <v>604</v>
      </c>
      <c r="F155" s="163">
        <v>385</v>
      </c>
      <c r="G155" s="162"/>
      <c r="H155" s="162">
        <f>212.5+331</f>
        <v>543.5</v>
      </c>
      <c r="I155" s="164">
        <v>510</v>
      </c>
      <c r="J155" s="165" t="s">
        <v>670</v>
      </c>
      <c r="K155" s="166">
        <f t="shared" si="106"/>
        <v>158.5</v>
      </c>
      <c r="L155" s="167">
        <f t="shared" si="107"/>
        <v>0.41168831168831171</v>
      </c>
      <c r="M155" s="162" t="s">
        <v>595</v>
      </c>
      <c r="N155" s="168">
        <v>42235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9">
        <v>30</v>
      </c>
      <c r="B156" s="160">
        <v>42128</v>
      </c>
      <c r="C156" s="160"/>
      <c r="D156" s="161" t="s">
        <v>671</v>
      </c>
      <c r="E156" s="162" t="s">
        <v>604</v>
      </c>
      <c r="F156" s="163">
        <v>115.5</v>
      </c>
      <c r="G156" s="162"/>
      <c r="H156" s="162">
        <v>146</v>
      </c>
      <c r="I156" s="164">
        <v>142</v>
      </c>
      <c r="J156" s="165" t="s">
        <v>672</v>
      </c>
      <c r="K156" s="166">
        <f t="shared" si="106"/>
        <v>30.5</v>
      </c>
      <c r="L156" s="167">
        <f t="shared" si="107"/>
        <v>0.26406926406926406</v>
      </c>
      <c r="M156" s="162" t="s">
        <v>595</v>
      </c>
      <c r="N156" s="168">
        <v>42202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9">
        <v>31</v>
      </c>
      <c r="B157" s="160">
        <v>42151</v>
      </c>
      <c r="C157" s="160"/>
      <c r="D157" s="161" t="s">
        <v>541</v>
      </c>
      <c r="E157" s="162" t="s">
        <v>604</v>
      </c>
      <c r="F157" s="163">
        <v>237.5</v>
      </c>
      <c r="G157" s="162"/>
      <c r="H157" s="162">
        <v>279.5</v>
      </c>
      <c r="I157" s="164">
        <v>278</v>
      </c>
      <c r="J157" s="165" t="s">
        <v>626</v>
      </c>
      <c r="K157" s="166">
        <f t="shared" si="106"/>
        <v>42</v>
      </c>
      <c r="L157" s="167">
        <f t="shared" si="107"/>
        <v>0.17684210526315788</v>
      </c>
      <c r="M157" s="162" t="s">
        <v>595</v>
      </c>
      <c r="N157" s="168">
        <v>42222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9">
        <v>32</v>
      </c>
      <c r="B158" s="160">
        <v>42174</v>
      </c>
      <c r="C158" s="160"/>
      <c r="D158" s="161" t="s">
        <v>644</v>
      </c>
      <c r="E158" s="162" t="s">
        <v>592</v>
      </c>
      <c r="F158" s="163">
        <v>340</v>
      </c>
      <c r="G158" s="162"/>
      <c r="H158" s="162">
        <v>448</v>
      </c>
      <c r="I158" s="164">
        <v>448</v>
      </c>
      <c r="J158" s="165" t="s">
        <v>626</v>
      </c>
      <c r="K158" s="166">
        <f t="shared" si="106"/>
        <v>108</v>
      </c>
      <c r="L158" s="167">
        <f t="shared" si="107"/>
        <v>0.31764705882352939</v>
      </c>
      <c r="M158" s="162" t="s">
        <v>595</v>
      </c>
      <c r="N158" s="168">
        <v>43018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9">
        <v>33</v>
      </c>
      <c r="B159" s="160">
        <v>42191</v>
      </c>
      <c r="C159" s="160"/>
      <c r="D159" s="161" t="s">
        <v>673</v>
      </c>
      <c r="E159" s="162" t="s">
        <v>592</v>
      </c>
      <c r="F159" s="163">
        <v>390</v>
      </c>
      <c r="G159" s="162"/>
      <c r="H159" s="162">
        <v>460</v>
      </c>
      <c r="I159" s="164">
        <v>460</v>
      </c>
      <c r="J159" s="165" t="s">
        <v>626</v>
      </c>
      <c r="K159" s="166">
        <f t="shared" si="106"/>
        <v>70</v>
      </c>
      <c r="L159" s="167">
        <f t="shared" si="107"/>
        <v>0.17948717948717949</v>
      </c>
      <c r="M159" s="162" t="s">
        <v>595</v>
      </c>
      <c r="N159" s="168">
        <v>42478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9">
        <v>34</v>
      </c>
      <c r="B160" s="170">
        <v>42195</v>
      </c>
      <c r="C160" s="170"/>
      <c r="D160" s="171" t="s">
        <v>674</v>
      </c>
      <c r="E160" s="172" t="s">
        <v>592</v>
      </c>
      <c r="F160" s="173">
        <v>122.5</v>
      </c>
      <c r="G160" s="173"/>
      <c r="H160" s="174">
        <v>61</v>
      </c>
      <c r="I160" s="174">
        <v>172</v>
      </c>
      <c r="J160" s="175" t="s">
        <v>675</v>
      </c>
      <c r="K160" s="176">
        <f t="shared" si="106"/>
        <v>-61.5</v>
      </c>
      <c r="L160" s="177">
        <f t="shared" si="107"/>
        <v>-0.50204081632653064</v>
      </c>
      <c r="M160" s="173" t="s">
        <v>605</v>
      </c>
      <c r="N160" s="170">
        <v>43333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9">
        <v>35</v>
      </c>
      <c r="B161" s="160">
        <v>42219</v>
      </c>
      <c r="C161" s="160"/>
      <c r="D161" s="161" t="s">
        <v>676</v>
      </c>
      <c r="E161" s="162" t="s">
        <v>592</v>
      </c>
      <c r="F161" s="163">
        <v>297.5</v>
      </c>
      <c r="G161" s="162"/>
      <c r="H161" s="162">
        <v>350</v>
      </c>
      <c r="I161" s="164">
        <v>360</v>
      </c>
      <c r="J161" s="165" t="s">
        <v>677</v>
      </c>
      <c r="K161" s="166">
        <f t="shared" si="106"/>
        <v>52.5</v>
      </c>
      <c r="L161" s="167">
        <f t="shared" si="107"/>
        <v>0.17647058823529413</v>
      </c>
      <c r="M161" s="162" t="s">
        <v>595</v>
      </c>
      <c r="N161" s="168">
        <v>42232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9">
        <v>36</v>
      </c>
      <c r="B162" s="160">
        <v>42219</v>
      </c>
      <c r="C162" s="160"/>
      <c r="D162" s="161" t="s">
        <v>678</v>
      </c>
      <c r="E162" s="162" t="s">
        <v>592</v>
      </c>
      <c r="F162" s="163">
        <v>115.5</v>
      </c>
      <c r="G162" s="162"/>
      <c r="H162" s="162">
        <v>149</v>
      </c>
      <c r="I162" s="164">
        <v>140</v>
      </c>
      <c r="J162" s="165" t="s">
        <v>679</v>
      </c>
      <c r="K162" s="166">
        <f t="shared" si="106"/>
        <v>33.5</v>
      </c>
      <c r="L162" s="167">
        <f t="shared" si="107"/>
        <v>0.29004329004329005</v>
      </c>
      <c r="M162" s="162" t="s">
        <v>595</v>
      </c>
      <c r="N162" s="168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9">
        <v>37</v>
      </c>
      <c r="B163" s="160">
        <v>42251</v>
      </c>
      <c r="C163" s="160"/>
      <c r="D163" s="161" t="s">
        <v>541</v>
      </c>
      <c r="E163" s="162" t="s">
        <v>592</v>
      </c>
      <c r="F163" s="163">
        <v>226</v>
      </c>
      <c r="G163" s="162"/>
      <c r="H163" s="162">
        <v>292</v>
      </c>
      <c r="I163" s="164">
        <v>292</v>
      </c>
      <c r="J163" s="165" t="s">
        <v>680</v>
      </c>
      <c r="K163" s="166">
        <f t="shared" si="106"/>
        <v>66</v>
      </c>
      <c r="L163" s="167">
        <f t="shared" si="107"/>
        <v>0.29203539823008851</v>
      </c>
      <c r="M163" s="162" t="s">
        <v>595</v>
      </c>
      <c r="N163" s="168">
        <v>42286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9">
        <v>38</v>
      </c>
      <c r="B164" s="160">
        <v>42254</v>
      </c>
      <c r="C164" s="160"/>
      <c r="D164" s="161" t="s">
        <v>668</v>
      </c>
      <c r="E164" s="162" t="s">
        <v>592</v>
      </c>
      <c r="F164" s="163">
        <v>232.5</v>
      </c>
      <c r="G164" s="162"/>
      <c r="H164" s="162">
        <v>312.5</v>
      </c>
      <c r="I164" s="164">
        <v>310</v>
      </c>
      <c r="J164" s="165" t="s">
        <v>626</v>
      </c>
      <c r="K164" s="166">
        <f t="shared" si="106"/>
        <v>80</v>
      </c>
      <c r="L164" s="167">
        <f t="shared" si="107"/>
        <v>0.34408602150537637</v>
      </c>
      <c r="M164" s="162" t="s">
        <v>595</v>
      </c>
      <c r="N164" s="168">
        <v>42823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9">
        <v>39</v>
      </c>
      <c r="B165" s="160">
        <v>42268</v>
      </c>
      <c r="C165" s="160"/>
      <c r="D165" s="161" t="s">
        <v>681</v>
      </c>
      <c r="E165" s="162" t="s">
        <v>592</v>
      </c>
      <c r="F165" s="163">
        <v>196.5</v>
      </c>
      <c r="G165" s="162"/>
      <c r="H165" s="162">
        <v>238</v>
      </c>
      <c r="I165" s="164">
        <v>238</v>
      </c>
      <c r="J165" s="165" t="s">
        <v>680</v>
      </c>
      <c r="K165" s="166">
        <f t="shared" si="106"/>
        <v>41.5</v>
      </c>
      <c r="L165" s="167">
        <f t="shared" si="107"/>
        <v>0.21119592875318066</v>
      </c>
      <c r="M165" s="162" t="s">
        <v>595</v>
      </c>
      <c r="N165" s="168">
        <v>42291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9">
        <v>40</v>
      </c>
      <c r="B166" s="160">
        <v>42271</v>
      </c>
      <c r="C166" s="160"/>
      <c r="D166" s="161" t="s">
        <v>624</v>
      </c>
      <c r="E166" s="162" t="s">
        <v>592</v>
      </c>
      <c r="F166" s="163">
        <v>65</v>
      </c>
      <c r="G166" s="162"/>
      <c r="H166" s="162">
        <v>82</v>
      </c>
      <c r="I166" s="164">
        <v>82</v>
      </c>
      <c r="J166" s="165" t="s">
        <v>680</v>
      </c>
      <c r="K166" s="166">
        <f t="shared" si="106"/>
        <v>17</v>
      </c>
      <c r="L166" s="167">
        <f t="shared" si="107"/>
        <v>0.26153846153846155</v>
      </c>
      <c r="M166" s="162" t="s">
        <v>595</v>
      </c>
      <c r="N166" s="168">
        <v>42578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9">
        <v>41</v>
      </c>
      <c r="B167" s="160">
        <v>42291</v>
      </c>
      <c r="C167" s="160"/>
      <c r="D167" s="161" t="s">
        <v>682</v>
      </c>
      <c r="E167" s="162" t="s">
        <v>592</v>
      </c>
      <c r="F167" s="163">
        <v>144</v>
      </c>
      <c r="G167" s="162"/>
      <c r="H167" s="162">
        <v>182.5</v>
      </c>
      <c r="I167" s="164">
        <v>181</v>
      </c>
      <c r="J167" s="165" t="s">
        <v>680</v>
      </c>
      <c r="K167" s="166">
        <f t="shared" si="106"/>
        <v>38.5</v>
      </c>
      <c r="L167" s="167">
        <f t="shared" si="107"/>
        <v>0.2673611111111111</v>
      </c>
      <c r="M167" s="162" t="s">
        <v>595</v>
      </c>
      <c r="N167" s="168">
        <v>42817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9">
        <v>42</v>
      </c>
      <c r="B168" s="160">
        <v>42291</v>
      </c>
      <c r="C168" s="160"/>
      <c r="D168" s="161" t="s">
        <v>683</v>
      </c>
      <c r="E168" s="162" t="s">
        <v>592</v>
      </c>
      <c r="F168" s="163">
        <v>264</v>
      </c>
      <c r="G168" s="162"/>
      <c r="H168" s="162">
        <v>311</v>
      </c>
      <c r="I168" s="164">
        <v>311</v>
      </c>
      <c r="J168" s="165" t="s">
        <v>680</v>
      </c>
      <c r="K168" s="166">
        <f t="shared" si="106"/>
        <v>47</v>
      </c>
      <c r="L168" s="167">
        <f t="shared" si="107"/>
        <v>0.17803030303030304</v>
      </c>
      <c r="M168" s="162" t="s">
        <v>595</v>
      </c>
      <c r="N168" s="168">
        <v>42604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9">
        <v>43</v>
      </c>
      <c r="B169" s="160">
        <v>42318</v>
      </c>
      <c r="C169" s="160"/>
      <c r="D169" s="161" t="s">
        <v>684</v>
      </c>
      <c r="E169" s="162" t="s">
        <v>604</v>
      </c>
      <c r="F169" s="163">
        <v>549.5</v>
      </c>
      <c r="G169" s="162"/>
      <c r="H169" s="162">
        <v>630</v>
      </c>
      <c r="I169" s="164">
        <v>630</v>
      </c>
      <c r="J169" s="165" t="s">
        <v>680</v>
      </c>
      <c r="K169" s="166">
        <f t="shared" si="106"/>
        <v>80.5</v>
      </c>
      <c r="L169" s="167">
        <f t="shared" si="107"/>
        <v>0.1464968152866242</v>
      </c>
      <c r="M169" s="162" t="s">
        <v>595</v>
      </c>
      <c r="N169" s="168">
        <v>42419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9">
        <v>44</v>
      </c>
      <c r="B170" s="160">
        <v>42342</v>
      </c>
      <c r="C170" s="160"/>
      <c r="D170" s="161" t="s">
        <v>685</v>
      </c>
      <c r="E170" s="162" t="s">
        <v>592</v>
      </c>
      <c r="F170" s="163">
        <v>1027.5</v>
      </c>
      <c r="G170" s="162"/>
      <c r="H170" s="162">
        <v>1315</v>
      </c>
      <c r="I170" s="164">
        <v>1250</v>
      </c>
      <c r="J170" s="165" t="s">
        <v>680</v>
      </c>
      <c r="K170" s="166">
        <f t="shared" si="106"/>
        <v>287.5</v>
      </c>
      <c r="L170" s="167">
        <f t="shared" si="107"/>
        <v>0.27980535279805352</v>
      </c>
      <c r="M170" s="162" t="s">
        <v>595</v>
      </c>
      <c r="N170" s="168">
        <v>43244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9">
        <v>45</v>
      </c>
      <c r="B171" s="160">
        <v>42367</v>
      </c>
      <c r="C171" s="160"/>
      <c r="D171" s="161" t="s">
        <v>686</v>
      </c>
      <c r="E171" s="162" t="s">
        <v>592</v>
      </c>
      <c r="F171" s="163">
        <v>465</v>
      </c>
      <c r="G171" s="162"/>
      <c r="H171" s="162">
        <v>540</v>
      </c>
      <c r="I171" s="164">
        <v>540</v>
      </c>
      <c r="J171" s="165" t="s">
        <v>680</v>
      </c>
      <c r="K171" s="166">
        <f t="shared" si="106"/>
        <v>75</v>
      </c>
      <c r="L171" s="167">
        <f t="shared" si="107"/>
        <v>0.16129032258064516</v>
      </c>
      <c r="M171" s="162" t="s">
        <v>595</v>
      </c>
      <c r="N171" s="168">
        <v>42530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9">
        <v>46</v>
      </c>
      <c r="B172" s="160">
        <v>42380</v>
      </c>
      <c r="C172" s="160"/>
      <c r="D172" s="161" t="s">
        <v>404</v>
      </c>
      <c r="E172" s="162" t="s">
        <v>604</v>
      </c>
      <c r="F172" s="163">
        <v>81</v>
      </c>
      <c r="G172" s="162"/>
      <c r="H172" s="162">
        <v>110</v>
      </c>
      <c r="I172" s="164">
        <v>110</v>
      </c>
      <c r="J172" s="165" t="s">
        <v>680</v>
      </c>
      <c r="K172" s="166">
        <f t="shared" si="106"/>
        <v>29</v>
      </c>
      <c r="L172" s="167">
        <f t="shared" si="107"/>
        <v>0.35802469135802467</v>
      </c>
      <c r="M172" s="162" t="s">
        <v>595</v>
      </c>
      <c r="N172" s="168">
        <v>42745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9">
        <v>47</v>
      </c>
      <c r="B173" s="160">
        <v>42382</v>
      </c>
      <c r="C173" s="160"/>
      <c r="D173" s="161" t="s">
        <v>687</v>
      </c>
      <c r="E173" s="162" t="s">
        <v>604</v>
      </c>
      <c r="F173" s="163">
        <v>417.5</v>
      </c>
      <c r="G173" s="162"/>
      <c r="H173" s="162">
        <v>547</v>
      </c>
      <c r="I173" s="164">
        <v>535</v>
      </c>
      <c r="J173" s="165" t="s">
        <v>680</v>
      </c>
      <c r="K173" s="166">
        <f t="shared" si="106"/>
        <v>129.5</v>
      </c>
      <c r="L173" s="167">
        <f t="shared" si="107"/>
        <v>0.31017964071856285</v>
      </c>
      <c r="M173" s="162" t="s">
        <v>595</v>
      </c>
      <c r="N173" s="168">
        <v>42578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9">
        <v>48</v>
      </c>
      <c r="B174" s="160">
        <v>42408</v>
      </c>
      <c r="C174" s="160"/>
      <c r="D174" s="161" t="s">
        <v>688</v>
      </c>
      <c r="E174" s="162" t="s">
        <v>592</v>
      </c>
      <c r="F174" s="163">
        <v>650</v>
      </c>
      <c r="G174" s="162"/>
      <c r="H174" s="162">
        <v>800</v>
      </c>
      <c r="I174" s="164">
        <v>800</v>
      </c>
      <c r="J174" s="165" t="s">
        <v>680</v>
      </c>
      <c r="K174" s="166">
        <f t="shared" si="106"/>
        <v>150</v>
      </c>
      <c r="L174" s="167">
        <f t="shared" si="107"/>
        <v>0.23076923076923078</v>
      </c>
      <c r="M174" s="162" t="s">
        <v>595</v>
      </c>
      <c r="N174" s="168">
        <v>43154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9">
        <v>49</v>
      </c>
      <c r="B175" s="160">
        <v>42433</v>
      </c>
      <c r="C175" s="160"/>
      <c r="D175" s="161" t="s">
        <v>237</v>
      </c>
      <c r="E175" s="162" t="s">
        <v>592</v>
      </c>
      <c r="F175" s="163">
        <v>437.5</v>
      </c>
      <c r="G175" s="162"/>
      <c r="H175" s="162">
        <v>504.5</v>
      </c>
      <c r="I175" s="164">
        <v>522</v>
      </c>
      <c r="J175" s="165" t="s">
        <v>689</v>
      </c>
      <c r="K175" s="166">
        <f t="shared" si="106"/>
        <v>67</v>
      </c>
      <c r="L175" s="167">
        <f t="shared" si="107"/>
        <v>0.15314285714285714</v>
      </c>
      <c r="M175" s="162" t="s">
        <v>595</v>
      </c>
      <c r="N175" s="168">
        <v>42480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9">
        <v>50</v>
      </c>
      <c r="B176" s="160">
        <v>42438</v>
      </c>
      <c r="C176" s="160"/>
      <c r="D176" s="161" t="s">
        <v>690</v>
      </c>
      <c r="E176" s="162" t="s">
        <v>592</v>
      </c>
      <c r="F176" s="163">
        <v>189.5</v>
      </c>
      <c r="G176" s="162"/>
      <c r="H176" s="162">
        <v>218</v>
      </c>
      <c r="I176" s="164">
        <v>218</v>
      </c>
      <c r="J176" s="165" t="s">
        <v>680</v>
      </c>
      <c r="K176" s="166">
        <f t="shared" si="106"/>
        <v>28.5</v>
      </c>
      <c r="L176" s="167">
        <f t="shared" si="107"/>
        <v>0.15039577836411611</v>
      </c>
      <c r="M176" s="162" t="s">
        <v>595</v>
      </c>
      <c r="N176" s="168">
        <v>43034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9">
        <v>51</v>
      </c>
      <c r="B177" s="170">
        <v>42471</v>
      </c>
      <c r="C177" s="170"/>
      <c r="D177" s="178" t="s">
        <v>691</v>
      </c>
      <c r="E177" s="173" t="s">
        <v>592</v>
      </c>
      <c r="F177" s="173">
        <v>36.5</v>
      </c>
      <c r="G177" s="174"/>
      <c r="H177" s="174">
        <v>15.85</v>
      </c>
      <c r="I177" s="174">
        <v>60</v>
      </c>
      <c r="J177" s="175" t="s">
        <v>692</v>
      </c>
      <c r="K177" s="176">
        <f t="shared" si="106"/>
        <v>-20.65</v>
      </c>
      <c r="L177" s="177">
        <f t="shared" si="107"/>
        <v>-0.5657534246575342</v>
      </c>
      <c r="M177" s="173" t="s">
        <v>605</v>
      </c>
      <c r="N177" s="181">
        <v>43627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9">
        <v>52</v>
      </c>
      <c r="B178" s="160">
        <v>42472</v>
      </c>
      <c r="C178" s="160"/>
      <c r="D178" s="161" t="s">
        <v>693</v>
      </c>
      <c r="E178" s="162" t="s">
        <v>592</v>
      </c>
      <c r="F178" s="163">
        <v>93</v>
      </c>
      <c r="G178" s="162"/>
      <c r="H178" s="162">
        <v>149</v>
      </c>
      <c r="I178" s="164">
        <v>140</v>
      </c>
      <c r="J178" s="165" t="s">
        <v>694</v>
      </c>
      <c r="K178" s="166">
        <f t="shared" si="106"/>
        <v>56</v>
      </c>
      <c r="L178" s="167">
        <f t="shared" si="107"/>
        <v>0.60215053763440862</v>
      </c>
      <c r="M178" s="162" t="s">
        <v>595</v>
      </c>
      <c r="N178" s="168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9">
        <v>53</v>
      </c>
      <c r="B179" s="160">
        <v>42472</v>
      </c>
      <c r="C179" s="160"/>
      <c r="D179" s="161" t="s">
        <v>695</v>
      </c>
      <c r="E179" s="162" t="s">
        <v>592</v>
      </c>
      <c r="F179" s="163">
        <v>130</v>
      </c>
      <c r="G179" s="162"/>
      <c r="H179" s="162">
        <v>150</v>
      </c>
      <c r="I179" s="164" t="s">
        <v>696</v>
      </c>
      <c r="J179" s="165" t="s">
        <v>680</v>
      </c>
      <c r="K179" s="166">
        <f t="shared" si="106"/>
        <v>20</v>
      </c>
      <c r="L179" s="167">
        <f t="shared" si="107"/>
        <v>0.15384615384615385</v>
      </c>
      <c r="M179" s="162" t="s">
        <v>595</v>
      </c>
      <c r="N179" s="168">
        <v>42564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9">
        <v>54</v>
      </c>
      <c r="B180" s="160">
        <v>42473</v>
      </c>
      <c r="C180" s="160"/>
      <c r="D180" s="161" t="s">
        <v>697</v>
      </c>
      <c r="E180" s="162" t="s">
        <v>592</v>
      </c>
      <c r="F180" s="163">
        <v>196</v>
      </c>
      <c r="G180" s="162"/>
      <c r="H180" s="162">
        <v>299</v>
      </c>
      <c r="I180" s="164">
        <v>299</v>
      </c>
      <c r="J180" s="165" t="s">
        <v>680</v>
      </c>
      <c r="K180" s="166">
        <v>103</v>
      </c>
      <c r="L180" s="167">
        <v>0.52551020408163296</v>
      </c>
      <c r="M180" s="162" t="s">
        <v>595</v>
      </c>
      <c r="N180" s="168">
        <v>42620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9">
        <v>55</v>
      </c>
      <c r="B181" s="160">
        <v>42473</v>
      </c>
      <c r="C181" s="160"/>
      <c r="D181" s="161" t="s">
        <v>698</v>
      </c>
      <c r="E181" s="162" t="s">
        <v>592</v>
      </c>
      <c r="F181" s="163">
        <v>88</v>
      </c>
      <c r="G181" s="162"/>
      <c r="H181" s="162">
        <v>103</v>
      </c>
      <c r="I181" s="164">
        <v>103</v>
      </c>
      <c r="J181" s="165" t="s">
        <v>680</v>
      </c>
      <c r="K181" s="166">
        <v>15</v>
      </c>
      <c r="L181" s="167">
        <v>0.170454545454545</v>
      </c>
      <c r="M181" s="162" t="s">
        <v>595</v>
      </c>
      <c r="N181" s="168">
        <v>42530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9">
        <v>56</v>
      </c>
      <c r="B182" s="160">
        <v>42492</v>
      </c>
      <c r="C182" s="160"/>
      <c r="D182" s="161" t="s">
        <v>699</v>
      </c>
      <c r="E182" s="162" t="s">
        <v>592</v>
      </c>
      <c r="F182" s="163">
        <v>127.5</v>
      </c>
      <c r="G182" s="162"/>
      <c r="H182" s="162">
        <v>148</v>
      </c>
      <c r="I182" s="164" t="s">
        <v>700</v>
      </c>
      <c r="J182" s="165" t="s">
        <v>680</v>
      </c>
      <c r="K182" s="166">
        <f t="shared" ref="K182:K186" si="108">H182-F182</f>
        <v>20.5</v>
      </c>
      <c r="L182" s="167">
        <f t="shared" ref="L182:L186" si="109">K182/F182</f>
        <v>0.16078431372549021</v>
      </c>
      <c r="M182" s="162" t="s">
        <v>595</v>
      </c>
      <c r="N182" s="168">
        <v>42564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9">
        <v>57</v>
      </c>
      <c r="B183" s="160">
        <v>42493</v>
      </c>
      <c r="C183" s="160"/>
      <c r="D183" s="161" t="s">
        <v>701</v>
      </c>
      <c r="E183" s="162" t="s">
        <v>592</v>
      </c>
      <c r="F183" s="163">
        <v>675</v>
      </c>
      <c r="G183" s="162"/>
      <c r="H183" s="162">
        <v>815</v>
      </c>
      <c r="I183" s="164" t="s">
        <v>702</v>
      </c>
      <c r="J183" s="165" t="s">
        <v>680</v>
      </c>
      <c r="K183" s="166">
        <f t="shared" si="108"/>
        <v>140</v>
      </c>
      <c r="L183" s="167">
        <f t="shared" si="109"/>
        <v>0.2074074074074074</v>
      </c>
      <c r="M183" s="162" t="s">
        <v>595</v>
      </c>
      <c r="N183" s="168">
        <v>43154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9">
        <v>58</v>
      </c>
      <c r="B184" s="170">
        <v>42522</v>
      </c>
      <c r="C184" s="170"/>
      <c r="D184" s="171" t="s">
        <v>703</v>
      </c>
      <c r="E184" s="172" t="s">
        <v>592</v>
      </c>
      <c r="F184" s="173">
        <v>500</v>
      </c>
      <c r="G184" s="173"/>
      <c r="H184" s="174">
        <v>232.5</v>
      </c>
      <c r="I184" s="174" t="s">
        <v>704</v>
      </c>
      <c r="J184" s="175" t="s">
        <v>705</v>
      </c>
      <c r="K184" s="176">
        <f t="shared" si="108"/>
        <v>-267.5</v>
      </c>
      <c r="L184" s="177">
        <f t="shared" si="109"/>
        <v>-0.53500000000000003</v>
      </c>
      <c r="M184" s="173" t="s">
        <v>605</v>
      </c>
      <c r="N184" s="170">
        <v>43735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9">
        <v>59</v>
      </c>
      <c r="B185" s="160">
        <v>42527</v>
      </c>
      <c r="C185" s="160"/>
      <c r="D185" s="161" t="s">
        <v>543</v>
      </c>
      <c r="E185" s="162" t="s">
        <v>592</v>
      </c>
      <c r="F185" s="163">
        <v>110</v>
      </c>
      <c r="G185" s="162"/>
      <c r="H185" s="162">
        <v>126.5</v>
      </c>
      <c r="I185" s="164">
        <v>125</v>
      </c>
      <c r="J185" s="165" t="s">
        <v>632</v>
      </c>
      <c r="K185" s="166">
        <f t="shared" si="108"/>
        <v>16.5</v>
      </c>
      <c r="L185" s="167">
        <f t="shared" si="109"/>
        <v>0.15</v>
      </c>
      <c r="M185" s="162" t="s">
        <v>595</v>
      </c>
      <c r="N185" s="168">
        <v>42552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9">
        <v>60</v>
      </c>
      <c r="B186" s="160">
        <v>42538</v>
      </c>
      <c r="C186" s="160"/>
      <c r="D186" s="161" t="s">
        <v>706</v>
      </c>
      <c r="E186" s="162" t="s">
        <v>592</v>
      </c>
      <c r="F186" s="163">
        <v>44</v>
      </c>
      <c r="G186" s="162"/>
      <c r="H186" s="162">
        <v>69.5</v>
      </c>
      <c r="I186" s="164">
        <v>69.5</v>
      </c>
      <c r="J186" s="165" t="s">
        <v>707</v>
      </c>
      <c r="K186" s="166">
        <f t="shared" si="108"/>
        <v>25.5</v>
      </c>
      <c r="L186" s="167">
        <f t="shared" si="109"/>
        <v>0.57954545454545459</v>
      </c>
      <c r="M186" s="162" t="s">
        <v>595</v>
      </c>
      <c r="N186" s="168">
        <v>42977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9">
        <v>61</v>
      </c>
      <c r="B187" s="160">
        <v>42549</v>
      </c>
      <c r="C187" s="160"/>
      <c r="D187" s="161" t="s">
        <v>708</v>
      </c>
      <c r="E187" s="162" t="s">
        <v>592</v>
      </c>
      <c r="F187" s="163">
        <v>262.5</v>
      </c>
      <c r="G187" s="162"/>
      <c r="H187" s="162">
        <v>340</v>
      </c>
      <c r="I187" s="164">
        <v>333</v>
      </c>
      <c r="J187" s="165" t="s">
        <v>709</v>
      </c>
      <c r="K187" s="166">
        <v>77.5</v>
      </c>
      <c r="L187" s="167">
        <v>0.29523809523809502</v>
      </c>
      <c r="M187" s="162" t="s">
        <v>595</v>
      </c>
      <c r="N187" s="168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9">
        <v>62</v>
      </c>
      <c r="B188" s="160">
        <v>42549</v>
      </c>
      <c r="C188" s="160"/>
      <c r="D188" s="161" t="s">
        <v>710</v>
      </c>
      <c r="E188" s="162" t="s">
        <v>592</v>
      </c>
      <c r="F188" s="163">
        <v>840</v>
      </c>
      <c r="G188" s="162"/>
      <c r="H188" s="162">
        <v>1230</v>
      </c>
      <c r="I188" s="164">
        <v>1230</v>
      </c>
      <c r="J188" s="165" t="s">
        <v>680</v>
      </c>
      <c r="K188" s="166">
        <v>390</v>
      </c>
      <c r="L188" s="167">
        <v>0.46428571428571402</v>
      </c>
      <c r="M188" s="162" t="s">
        <v>595</v>
      </c>
      <c r="N188" s="168">
        <v>42649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2">
        <v>63</v>
      </c>
      <c r="B189" s="183">
        <v>42556</v>
      </c>
      <c r="C189" s="183"/>
      <c r="D189" s="184" t="s">
        <v>711</v>
      </c>
      <c r="E189" s="185" t="s">
        <v>592</v>
      </c>
      <c r="F189" s="185">
        <v>395</v>
      </c>
      <c r="G189" s="186"/>
      <c r="H189" s="186">
        <f>(468.5+342.5)/2</f>
        <v>405.5</v>
      </c>
      <c r="I189" s="186">
        <v>510</v>
      </c>
      <c r="J189" s="187" t="s">
        <v>712</v>
      </c>
      <c r="K189" s="188">
        <f t="shared" ref="K189:K195" si="110">H189-F189</f>
        <v>10.5</v>
      </c>
      <c r="L189" s="189">
        <f t="shared" ref="L189:L195" si="111">K189/F189</f>
        <v>2.6582278481012658E-2</v>
      </c>
      <c r="M189" s="185" t="s">
        <v>613</v>
      </c>
      <c r="N189" s="183">
        <v>43606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9">
        <v>64</v>
      </c>
      <c r="B190" s="170">
        <v>42584</v>
      </c>
      <c r="C190" s="170"/>
      <c r="D190" s="171" t="s">
        <v>713</v>
      </c>
      <c r="E190" s="172" t="s">
        <v>604</v>
      </c>
      <c r="F190" s="173">
        <f>169.5-12.8</f>
        <v>156.69999999999999</v>
      </c>
      <c r="G190" s="173"/>
      <c r="H190" s="174">
        <v>77</v>
      </c>
      <c r="I190" s="174" t="s">
        <v>714</v>
      </c>
      <c r="J190" s="175" t="s">
        <v>715</v>
      </c>
      <c r="K190" s="176">
        <f t="shared" si="110"/>
        <v>-79.699999999999989</v>
      </c>
      <c r="L190" s="177">
        <f t="shared" si="111"/>
        <v>-0.50861518825781749</v>
      </c>
      <c r="M190" s="173" t="s">
        <v>605</v>
      </c>
      <c r="N190" s="170">
        <v>43522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9">
        <v>65</v>
      </c>
      <c r="B191" s="170">
        <v>42586</v>
      </c>
      <c r="C191" s="170"/>
      <c r="D191" s="171" t="s">
        <v>716</v>
      </c>
      <c r="E191" s="172" t="s">
        <v>592</v>
      </c>
      <c r="F191" s="173">
        <v>400</v>
      </c>
      <c r="G191" s="173"/>
      <c r="H191" s="174">
        <v>305</v>
      </c>
      <c r="I191" s="174">
        <v>475</v>
      </c>
      <c r="J191" s="175" t="s">
        <v>717</v>
      </c>
      <c r="K191" s="176">
        <f t="shared" si="110"/>
        <v>-95</v>
      </c>
      <c r="L191" s="177">
        <f t="shared" si="111"/>
        <v>-0.23749999999999999</v>
      </c>
      <c r="M191" s="173" t="s">
        <v>605</v>
      </c>
      <c r="N191" s="170">
        <v>43606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9">
        <v>66</v>
      </c>
      <c r="B192" s="160">
        <v>42593</v>
      </c>
      <c r="C192" s="160"/>
      <c r="D192" s="161" t="s">
        <v>718</v>
      </c>
      <c r="E192" s="162" t="s">
        <v>592</v>
      </c>
      <c r="F192" s="163">
        <v>86.5</v>
      </c>
      <c r="G192" s="162"/>
      <c r="H192" s="162">
        <v>130</v>
      </c>
      <c r="I192" s="164">
        <v>130</v>
      </c>
      <c r="J192" s="165" t="s">
        <v>719</v>
      </c>
      <c r="K192" s="166">
        <f t="shared" si="110"/>
        <v>43.5</v>
      </c>
      <c r="L192" s="167">
        <f t="shared" si="111"/>
        <v>0.50289017341040465</v>
      </c>
      <c r="M192" s="162" t="s">
        <v>595</v>
      </c>
      <c r="N192" s="168">
        <v>43091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9">
        <v>67</v>
      </c>
      <c r="B193" s="170">
        <v>42600</v>
      </c>
      <c r="C193" s="170"/>
      <c r="D193" s="171" t="s">
        <v>122</v>
      </c>
      <c r="E193" s="172" t="s">
        <v>592</v>
      </c>
      <c r="F193" s="173">
        <v>133.5</v>
      </c>
      <c r="G193" s="173"/>
      <c r="H193" s="174">
        <v>126.5</v>
      </c>
      <c r="I193" s="174">
        <v>178</v>
      </c>
      <c r="J193" s="175" t="s">
        <v>720</v>
      </c>
      <c r="K193" s="176">
        <f t="shared" si="110"/>
        <v>-7</v>
      </c>
      <c r="L193" s="177">
        <f t="shared" si="111"/>
        <v>-5.2434456928838954E-2</v>
      </c>
      <c r="M193" s="173" t="s">
        <v>605</v>
      </c>
      <c r="N193" s="170">
        <v>42615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9">
        <v>68</v>
      </c>
      <c r="B194" s="160">
        <v>42613</v>
      </c>
      <c r="C194" s="160"/>
      <c r="D194" s="161" t="s">
        <v>721</v>
      </c>
      <c r="E194" s="162" t="s">
        <v>592</v>
      </c>
      <c r="F194" s="163">
        <v>560</v>
      </c>
      <c r="G194" s="162"/>
      <c r="H194" s="162">
        <v>725</v>
      </c>
      <c r="I194" s="164">
        <v>725</v>
      </c>
      <c r="J194" s="165" t="s">
        <v>626</v>
      </c>
      <c r="K194" s="166">
        <f t="shared" si="110"/>
        <v>165</v>
      </c>
      <c r="L194" s="167">
        <f t="shared" si="111"/>
        <v>0.29464285714285715</v>
      </c>
      <c r="M194" s="162" t="s">
        <v>595</v>
      </c>
      <c r="N194" s="168">
        <v>42456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9">
        <v>69</v>
      </c>
      <c r="B195" s="160">
        <v>42614</v>
      </c>
      <c r="C195" s="160"/>
      <c r="D195" s="161" t="s">
        <v>722</v>
      </c>
      <c r="E195" s="162" t="s">
        <v>592</v>
      </c>
      <c r="F195" s="163">
        <v>160.5</v>
      </c>
      <c r="G195" s="162"/>
      <c r="H195" s="162">
        <v>210</v>
      </c>
      <c r="I195" s="164">
        <v>210</v>
      </c>
      <c r="J195" s="165" t="s">
        <v>626</v>
      </c>
      <c r="K195" s="166">
        <f t="shared" si="110"/>
        <v>49.5</v>
      </c>
      <c r="L195" s="167">
        <f t="shared" si="111"/>
        <v>0.30841121495327101</v>
      </c>
      <c r="M195" s="162" t="s">
        <v>595</v>
      </c>
      <c r="N195" s="168">
        <v>42871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9">
        <v>70</v>
      </c>
      <c r="B196" s="160">
        <v>42646</v>
      </c>
      <c r="C196" s="160"/>
      <c r="D196" s="161" t="s">
        <v>416</v>
      </c>
      <c r="E196" s="162" t="s">
        <v>592</v>
      </c>
      <c r="F196" s="163">
        <v>430</v>
      </c>
      <c r="G196" s="162"/>
      <c r="H196" s="162">
        <v>596</v>
      </c>
      <c r="I196" s="164">
        <v>575</v>
      </c>
      <c r="J196" s="165" t="s">
        <v>723</v>
      </c>
      <c r="K196" s="166">
        <v>166</v>
      </c>
      <c r="L196" s="167">
        <v>0.38604651162790699</v>
      </c>
      <c r="M196" s="162" t="s">
        <v>595</v>
      </c>
      <c r="N196" s="168">
        <v>42769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9">
        <v>71</v>
      </c>
      <c r="B197" s="160">
        <v>42657</v>
      </c>
      <c r="C197" s="160"/>
      <c r="D197" s="161" t="s">
        <v>724</v>
      </c>
      <c r="E197" s="162" t="s">
        <v>592</v>
      </c>
      <c r="F197" s="163">
        <v>280</v>
      </c>
      <c r="G197" s="162"/>
      <c r="H197" s="162">
        <v>345</v>
      </c>
      <c r="I197" s="164">
        <v>345</v>
      </c>
      <c r="J197" s="165" t="s">
        <v>626</v>
      </c>
      <c r="K197" s="166">
        <f t="shared" ref="K197:K202" si="112">H197-F197</f>
        <v>65</v>
      </c>
      <c r="L197" s="167">
        <f t="shared" ref="L197:L198" si="113">K197/F197</f>
        <v>0.23214285714285715</v>
      </c>
      <c r="M197" s="162" t="s">
        <v>595</v>
      </c>
      <c r="N197" s="168">
        <v>42814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9">
        <v>72</v>
      </c>
      <c r="B198" s="160">
        <v>42657</v>
      </c>
      <c r="C198" s="160"/>
      <c r="D198" s="161" t="s">
        <v>725</v>
      </c>
      <c r="E198" s="162" t="s">
        <v>592</v>
      </c>
      <c r="F198" s="163">
        <v>245</v>
      </c>
      <c r="G198" s="162"/>
      <c r="H198" s="162">
        <v>325.5</v>
      </c>
      <c r="I198" s="164">
        <v>330</v>
      </c>
      <c r="J198" s="165" t="s">
        <v>726</v>
      </c>
      <c r="K198" s="166">
        <f t="shared" si="112"/>
        <v>80.5</v>
      </c>
      <c r="L198" s="167">
        <f t="shared" si="113"/>
        <v>0.32857142857142857</v>
      </c>
      <c r="M198" s="162" t="s">
        <v>595</v>
      </c>
      <c r="N198" s="168">
        <v>42769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9">
        <v>73</v>
      </c>
      <c r="B199" s="160">
        <v>42660</v>
      </c>
      <c r="C199" s="160"/>
      <c r="D199" s="161" t="s">
        <v>727</v>
      </c>
      <c r="E199" s="162" t="s">
        <v>592</v>
      </c>
      <c r="F199" s="163">
        <v>125</v>
      </c>
      <c r="G199" s="162"/>
      <c r="H199" s="162">
        <v>160</v>
      </c>
      <c r="I199" s="164">
        <v>160</v>
      </c>
      <c r="J199" s="165" t="s">
        <v>680</v>
      </c>
      <c r="K199" s="166">
        <f t="shared" si="112"/>
        <v>35</v>
      </c>
      <c r="L199" s="167">
        <v>0.28000000000000003</v>
      </c>
      <c r="M199" s="162" t="s">
        <v>595</v>
      </c>
      <c r="N199" s="168">
        <v>42803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9">
        <v>74</v>
      </c>
      <c r="B200" s="160">
        <v>42660</v>
      </c>
      <c r="C200" s="160"/>
      <c r="D200" s="161" t="s">
        <v>728</v>
      </c>
      <c r="E200" s="162" t="s">
        <v>592</v>
      </c>
      <c r="F200" s="163">
        <v>114</v>
      </c>
      <c r="G200" s="162"/>
      <c r="H200" s="162">
        <v>145</v>
      </c>
      <c r="I200" s="164">
        <v>145</v>
      </c>
      <c r="J200" s="165" t="s">
        <v>680</v>
      </c>
      <c r="K200" s="166">
        <f t="shared" si="112"/>
        <v>31</v>
      </c>
      <c r="L200" s="167">
        <f t="shared" ref="L200:L202" si="114">K200/F200</f>
        <v>0.27192982456140352</v>
      </c>
      <c r="M200" s="162" t="s">
        <v>595</v>
      </c>
      <c r="N200" s="168">
        <v>42859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9">
        <v>75</v>
      </c>
      <c r="B201" s="160">
        <v>42660</v>
      </c>
      <c r="C201" s="160"/>
      <c r="D201" s="161" t="s">
        <v>729</v>
      </c>
      <c r="E201" s="162" t="s">
        <v>592</v>
      </c>
      <c r="F201" s="163">
        <v>212</v>
      </c>
      <c r="G201" s="162"/>
      <c r="H201" s="162">
        <v>280</v>
      </c>
      <c r="I201" s="164">
        <v>276</v>
      </c>
      <c r="J201" s="165" t="s">
        <v>730</v>
      </c>
      <c r="K201" s="166">
        <f t="shared" si="112"/>
        <v>68</v>
      </c>
      <c r="L201" s="167">
        <f t="shared" si="114"/>
        <v>0.32075471698113206</v>
      </c>
      <c r="M201" s="162" t="s">
        <v>595</v>
      </c>
      <c r="N201" s="168">
        <v>42858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9">
        <v>76</v>
      </c>
      <c r="B202" s="160">
        <v>42678</v>
      </c>
      <c r="C202" s="160"/>
      <c r="D202" s="161" t="s">
        <v>465</v>
      </c>
      <c r="E202" s="162" t="s">
        <v>592</v>
      </c>
      <c r="F202" s="163">
        <v>155</v>
      </c>
      <c r="G202" s="162"/>
      <c r="H202" s="162">
        <v>210</v>
      </c>
      <c r="I202" s="164">
        <v>210</v>
      </c>
      <c r="J202" s="165" t="s">
        <v>731</v>
      </c>
      <c r="K202" s="166">
        <f t="shared" si="112"/>
        <v>55</v>
      </c>
      <c r="L202" s="167">
        <f t="shared" si="114"/>
        <v>0.35483870967741937</v>
      </c>
      <c r="M202" s="162" t="s">
        <v>595</v>
      </c>
      <c r="N202" s="168">
        <v>42944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9">
        <v>77</v>
      </c>
      <c r="B203" s="170">
        <v>42710</v>
      </c>
      <c r="C203" s="170"/>
      <c r="D203" s="171" t="s">
        <v>732</v>
      </c>
      <c r="E203" s="172" t="s">
        <v>592</v>
      </c>
      <c r="F203" s="173">
        <v>150.5</v>
      </c>
      <c r="G203" s="173"/>
      <c r="H203" s="174">
        <v>72.5</v>
      </c>
      <c r="I203" s="174">
        <v>174</v>
      </c>
      <c r="J203" s="175" t="s">
        <v>733</v>
      </c>
      <c r="K203" s="176">
        <v>-78</v>
      </c>
      <c r="L203" s="177">
        <v>-0.51827242524916906</v>
      </c>
      <c r="M203" s="173" t="s">
        <v>605</v>
      </c>
      <c r="N203" s="170">
        <v>43333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9">
        <v>78</v>
      </c>
      <c r="B204" s="160">
        <v>42712</v>
      </c>
      <c r="C204" s="160"/>
      <c r="D204" s="161" t="s">
        <v>734</v>
      </c>
      <c r="E204" s="162" t="s">
        <v>592</v>
      </c>
      <c r="F204" s="163">
        <v>380</v>
      </c>
      <c r="G204" s="162"/>
      <c r="H204" s="162">
        <v>478</v>
      </c>
      <c r="I204" s="164">
        <v>468</v>
      </c>
      <c r="J204" s="165" t="s">
        <v>680</v>
      </c>
      <c r="K204" s="166">
        <f t="shared" ref="K204:K206" si="115">H204-F204</f>
        <v>98</v>
      </c>
      <c r="L204" s="167">
        <f t="shared" ref="L204:L206" si="116">K204/F204</f>
        <v>0.25789473684210529</v>
      </c>
      <c r="M204" s="162" t="s">
        <v>595</v>
      </c>
      <c r="N204" s="168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9">
        <v>79</v>
      </c>
      <c r="B205" s="160">
        <v>42734</v>
      </c>
      <c r="C205" s="160"/>
      <c r="D205" s="161" t="s">
        <v>121</v>
      </c>
      <c r="E205" s="162" t="s">
        <v>592</v>
      </c>
      <c r="F205" s="163">
        <v>305</v>
      </c>
      <c r="G205" s="162"/>
      <c r="H205" s="162">
        <v>375</v>
      </c>
      <c r="I205" s="164">
        <v>375</v>
      </c>
      <c r="J205" s="165" t="s">
        <v>680</v>
      </c>
      <c r="K205" s="166">
        <f t="shared" si="115"/>
        <v>70</v>
      </c>
      <c r="L205" s="167">
        <f t="shared" si="116"/>
        <v>0.22950819672131148</v>
      </c>
      <c r="M205" s="162" t="s">
        <v>595</v>
      </c>
      <c r="N205" s="168">
        <v>42768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9">
        <v>80</v>
      </c>
      <c r="B206" s="160">
        <v>42739</v>
      </c>
      <c r="C206" s="160"/>
      <c r="D206" s="161" t="s">
        <v>104</v>
      </c>
      <c r="E206" s="162" t="s">
        <v>592</v>
      </c>
      <c r="F206" s="163">
        <v>99.5</v>
      </c>
      <c r="G206" s="162"/>
      <c r="H206" s="162">
        <v>158</v>
      </c>
      <c r="I206" s="164">
        <v>158</v>
      </c>
      <c r="J206" s="165" t="s">
        <v>680</v>
      </c>
      <c r="K206" s="166">
        <f t="shared" si="115"/>
        <v>58.5</v>
      </c>
      <c r="L206" s="167">
        <f t="shared" si="116"/>
        <v>0.5879396984924623</v>
      </c>
      <c r="M206" s="162" t="s">
        <v>595</v>
      </c>
      <c r="N206" s="168">
        <v>42898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9">
        <v>81</v>
      </c>
      <c r="B207" s="160">
        <v>42739</v>
      </c>
      <c r="C207" s="160"/>
      <c r="D207" s="161" t="s">
        <v>104</v>
      </c>
      <c r="E207" s="162" t="s">
        <v>592</v>
      </c>
      <c r="F207" s="163">
        <v>99.5</v>
      </c>
      <c r="G207" s="162"/>
      <c r="H207" s="162">
        <v>158</v>
      </c>
      <c r="I207" s="164">
        <v>158</v>
      </c>
      <c r="J207" s="165" t="s">
        <v>680</v>
      </c>
      <c r="K207" s="166">
        <v>58.5</v>
      </c>
      <c r="L207" s="167">
        <v>0.58793969849246197</v>
      </c>
      <c r="M207" s="162" t="s">
        <v>595</v>
      </c>
      <c r="N207" s="168">
        <v>42898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9">
        <v>82</v>
      </c>
      <c r="B208" s="160">
        <v>42786</v>
      </c>
      <c r="C208" s="160"/>
      <c r="D208" s="161" t="s">
        <v>210</v>
      </c>
      <c r="E208" s="162" t="s">
        <v>592</v>
      </c>
      <c r="F208" s="163">
        <v>140.5</v>
      </c>
      <c r="G208" s="162"/>
      <c r="H208" s="162">
        <v>220</v>
      </c>
      <c r="I208" s="164">
        <v>220</v>
      </c>
      <c r="J208" s="165" t="s">
        <v>680</v>
      </c>
      <c r="K208" s="166">
        <f>H208-F208</f>
        <v>79.5</v>
      </c>
      <c r="L208" s="167">
        <f>K208/F208</f>
        <v>0.5658362989323843</v>
      </c>
      <c r="M208" s="162" t="s">
        <v>595</v>
      </c>
      <c r="N208" s="168">
        <v>42864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9">
        <v>83</v>
      </c>
      <c r="B209" s="160">
        <v>42786</v>
      </c>
      <c r="C209" s="160"/>
      <c r="D209" s="161" t="s">
        <v>735</v>
      </c>
      <c r="E209" s="162" t="s">
        <v>592</v>
      </c>
      <c r="F209" s="163">
        <v>202.5</v>
      </c>
      <c r="G209" s="162"/>
      <c r="H209" s="162">
        <v>234</v>
      </c>
      <c r="I209" s="164">
        <v>234</v>
      </c>
      <c r="J209" s="165" t="s">
        <v>680</v>
      </c>
      <c r="K209" s="166">
        <v>31.5</v>
      </c>
      <c r="L209" s="167">
        <v>0.155555555555556</v>
      </c>
      <c r="M209" s="162" t="s">
        <v>595</v>
      </c>
      <c r="N209" s="168">
        <v>42836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9">
        <v>84</v>
      </c>
      <c r="B210" s="160">
        <v>42818</v>
      </c>
      <c r="C210" s="160"/>
      <c r="D210" s="161" t="s">
        <v>736</v>
      </c>
      <c r="E210" s="162" t="s">
        <v>592</v>
      </c>
      <c r="F210" s="163">
        <v>300.5</v>
      </c>
      <c r="G210" s="162"/>
      <c r="H210" s="162">
        <v>417.5</v>
      </c>
      <c r="I210" s="164">
        <v>420</v>
      </c>
      <c r="J210" s="165" t="s">
        <v>737</v>
      </c>
      <c r="K210" s="166">
        <f>H210-F210</f>
        <v>117</v>
      </c>
      <c r="L210" s="167">
        <f>K210/F210</f>
        <v>0.38935108153078202</v>
      </c>
      <c r="M210" s="162" t="s">
        <v>595</v>
      </c>
      <c r="N210" s="168">
        <v>43070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9">
        <v>85</v>
      </c>
      <c r="B211" s="160">
        <v>42818</v>
      </c>
      <c r="C211" s="160"/>
      <c r="D211" s="161" t="s">
        <v>710</v>
      </c>
      <c r="E211" s="162" t="s">
        <v>592</v>
      </c>
      <c r="F211" s="163">
        <v>850</v>
      </c>
      <c r="G211" s="162"/>
      <c r="H211" s="162">
        <v>1042.5</v>
      </c>
      <c r="I211" s="164">
        <v>1023</v>
      </c>
      <c r="J211" s="165" t="s">
        <v>738</v>
      </c>
      <c r="K211" s="166">
        <v>192.5</v>
      </c>
      <c r="L211" s="167">
        <v>0.22647058823529401</v>
      </c>
      <c r="M211" s="162" t="s">
        <v>595</v>
      </c>
      <c r="N211" s="168">
        <v>42830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9">
        <v>86</v>
      </c>
      <c r="B212" s="160">
        <v>42830</v>
      </c>
      <c r="C212" s="160"/>
      <c r="D212" s="161" t="s">
        <v>496</v>
      </c>
      <c r="E212" s="162" t="s">
        <v>592</v>
      </c>
      <c r="F212" s="163">
        <v>785</v>
      </c>
      <c r="G212" s="162"/>
      <c r="H212" s="162">
        <v>930</v>
      </c>
      <c r="I212" s="164">
        <v>920</v>
      </c>
      <c r="J212" s="165" t="s">
        <v>739</v>
      </c>
      <c r="K212" s="166">
        <f>H212-F212</f>
        <v>145</v>
      </c>
      <c r="L212" s="167">
        <f>K212/F212</f>
        <v>0.18471337579617833</v>
      </c>
      <c r="M212" s="162" t="s">
        <v>595</v>
      </c>
      <c r="N212" s="168">
        <v>42976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9">
        <v>87</v>
      </c>
      <c r="B213" s="170">
        <v>42831</v>
      </c>
      <c r="C213" s="170"/>
      <c r="D213" s="171" t="s">
        <v>740</v>
      </c>
      <c r="E213" s="172" t="s">
        <v>592</v>
      </c>
      <c r="F213" s="173">
        <v>40</v>
      </c>
      <c r="G213" s="173"/>
      <c r="H213" s="174">
        <v>13.1</v>
      </c>
      <c r="I213" s="174">
        <v>60</v>
      </c>
      <c r="J213" s="175" t="s">
        <v>741</v>
      </c>
      <c r="K213" s="176">
        <v>-26.9</v>
      </c>
      <c r="L213" s="177">
        <v>-0.67249999999999999</v>
      </c>
      <c r="M213" s="173" t="s">
        <v>605</v>
      </c>
      <c r="N213" s="170">
        <v>43138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9">
        <v>88</v>
      </c>
      <c r="B214" s="160">
        <v>42837</v>
      </c>
      <c r="C214" s="160"/>
      <c r="D214" s="161" t="s">
        <v>102</v>
      </c>
      <c r="E214" s="162" t="s">
        <v>592</v>
      </c>
      <c r="F214" s="163">
        <v>289.5</v>
      </c>
      <c r="G214" s="162"/>
      <c r="H214" s="162">
        <v>354</v>
      </c>
      <c r="I214" s="164">
        <v>360</v>
      </c>
      <c r="J214" s="165" t="s">
        <v>742</v>
      </c>
      <c r="K214" s="166">
        <f t="shared" ref="K214:K222" si="117">H214-F214</f>
        <v>64.5</v>
      </c>
      <c r="L214" s="167">
        <f t="shared" ref="L214:L222" si="118">K214/F214</f>
        <v>0.22279792746113988</v>
      </c>
      <c r="M214" s="162" t="s">
        <v>595</v>
      </c>
      <c r="N214" s="168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9">
        <v>89</v>
      </c>
      <c r="B215" s="160">
        <v>42845</v>
      </c>
      <c r="C215" s="160"/>
      <c r="D215" s="161" t="s">
        <v>436</v>
      </c>
      <c r="E215" s="162" t="s">
        <v>592</v>
      </c>
      <c r="F215" s="163">
        <v>700</v>
      </c>
      <c r="G215" s="162"/>
      <c r="H215" s="162">
        <v>840</v>
      </c>
      <c r="I215" s="164">
        <v>840</v>
      </c>
      <c r="J215" s="165" t="s">
        <v>743</v>
      </c>
      <c r="K215" s="166">
        <f t="shared" si="117"/>
        <v>140</v>
      </c>
      <c r="L215" s="167">
        <f t="shared" si="118"/>
        <v>0.2</v>
      </c>
      <c r="M215" s="162" t="s">
        <v>595</v>
      </c>
      <c r="N215" s="168">
        <v>42893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9">
        <v>90</v>
      </c>
      <c r="B216" s="160">
        <v>42887</v>
      </c>
      <c r="C216" s="160"/>
      <c r="D216" s="161" t="s">
        <v>744</v>
      </c>
      <c r="E216" s="162" t="s">
        <v>592</v>
      </c>
      <c r="F216" s="163">
        <v>130</v>
      </c>
      <c r="G216" s="162"/>
      <c r="H216" s="162">
        <v>144.25</v>
      </c>
      <c r="I216" s="164">
        <v>170</v>
      </c>
      <c r="J216" s="165" t="s">
        <v>745</v>
      </c>
      <c r="K216" s="166">
        <f t="shared" si="117"/>
        <v>14.25</v>
      </c>
      <c r="L216" s="167">
        <f t="shared" si="118"/>
        <v>0.10961538461538461</v>
      </c>
      <c r="M216" s="162" t="s">
        <v>595</v>
      </c>
      <c r="N216" s="168">
        <v>43675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9">
        <v>91</v>
      </c>
      <c r="B217" s="160">
        <v>42901</v>
      </c>
      <c r="C217" s="160"/>
      <c r="D217" s="161" t="s">
        <v>746</v>
      </c>
      <c r="E217" s="162" t="s">
        <v>592</v>
      </c>
      <c r="F217" s="163">
        <v>214.5</v>
      </c>
      <c r="G217" s="162"/>
      <c r="H217" s="162">
        <v>262</v>
      </c>
      <c r="I217" s="164">
        <v>262</v>
      </c>
      <c r="J217" s="165" t="s">
        <v>615</v>
      </c>
      <c r="K217" s="166">
        <f t="shared" si="117"/>
        <v>47.5</v>
      </c>
      <c r="L217" s="167">
        <f t="shared" si="118"/>
        <v>0.22144522144522144</v>
      </c>
      <c r="M217" s="162" t="s">
        <v>595</v>
      </c>
      <c r="N217" s="168">
        <v>42977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0">
        <v>92</v>
      </c>
      <c r="B218" s="191">
        <v>42933</v>
      </c>
      <c r="C218" s="191"/>
      <c r="D218" s="192" t="s">
        <v>747</v>
      </c>
      <c r="E218" s="193" t="s">
        <v>592</v>
      </c>
      <c r="F218" s="194">
        <v>370</v>
      </c>
      <c r="G218" s="193"/>
      <c r="H218" s="193">
        <v>447.5</v>
      </c>
      <c r="I218" s="195">
        <v>450</v>
      </c>
      <c r="J218" s="196" t="s">
        <v>680</v>
      </c>
      <c r="K218" s="166">
        <f t="shared" si="117"/>
        <v>77.5</v>
      </c>
      <c r="L218" s="197">
        <f t="shared" si="118"/>
        <v>0.20945945945945946</v>
      </c>
      <c r="M218" s="193" t="s">
        <v>595</v>
      </c>
      <c r="N218" s="198">
        <v>43035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0">
        <v>93</v>
      </c>
      <c r="B219" s="191">
        <v>42943</v>
      </c>
      <c r="C219" s="191"/>
      <c r="D219" s="192" t="s">
        <v>208</v>
      </c>
      <c r="E219" s="193" t="s">
        <v>592</v>
      </c>
      <c r="F219" s="194">
        <v>657.5</v>
      </c>
      <c r="G219" s="193"/>
      <c r="H219" s="193">
        <v>825</v>
      </c>
      <c r="I219" s="195">
        <v>820</v>
      </c>
      <c r="J219" s="196" t="s">
        <v>680</v>
      </c>
      <c r="K219" s="166">
        <f t="shared" si="117"/>
        <v>167.5</v>
      </c>
      <c r="L219" s="197">
        <f t="shared" si="118"/>
        <v>0.25475285171102663</v>
      </c>
      <c r="M219" s="193" t="s">
        <v>595</v>
      </c>
      <c r="N219" s="198">
        <v>43090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9">
        <v>94</v>
      </c>
      <c r="B220" s="160">
        <v>42964</v>
      </c>
      <c r="C220" s="160"/>
      <c r="D220" s="161" t="s">
        <v>384</v>
      </c>
      <c r="E220" s="162" t="s">
        <v>592</v>
      </c>
      <c r="F220" s="163">
        <v>605</v>
      </c>
      <c r="G220" s="162"/>
      <c r="H220" s="162">
        <v>750</v>
      </c>
      <c r="I220" s="164">
        <v>750</v>
      </c>
      <c r="J220" s="165" t="s">
        <v>739</v>
      </c>
      <c r="K220" s="166">
        <f t="shared" si="117"/>
        <v>145</v>
      </c>
      <c r="L220" s="167">
        <f t="shared" si="118"/>
        <v>0.23966942148760331</v>
      </c>
      <c r="M220" s="162" t="s">
        <v>595</v>
      </c>
      <c r="N220" s="168">
        <v>43027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9">
        <v>95</v>
      </c>
      <c r="B221" s="170">
        <v>42979</v>
      </c>
      <c r="C221" s="170"/>
      <c r="D221" s="178" t="s">
        <v>748</v>
      </c>
      <c r="E221" s="173" t="s">
        <v>592</v>
      </c>
      <c r="F221" s="173">
        <v>255</v>
      </c>
      <c r="G221" s="174"/>
      <c r="H221" s="174">
        <v>217.25</v>
      </c>
      <c r="I221" s="174">
        <v>320</v>
      </c>
      <c r="J221" s="175" t="s">
        <v>749</v>
      </c>
      <c r="K221" s="176">
        <f t="shared" si="117"/>
        <v>-37.75</v>
      </c>
      <c r="L221" s="179">
        <f t="shared" si="118"/>
        <v>-0.14803921568627451</v>
      </c>
      <c r="M221" s="173" t="s">
        <v>605</v>
      </c>
      <c r="N221" s="170">
        <v>43661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9">
        <v>96</v>
      </c>
      <c r="B222" s="160">
        <v>42997</v>
      </c>
      <c r="C222" s="160"/>
      <c r="D222" s="161" t="s">
        <v>750</v>
      </c>
      <c r="E222" s="162" t="s">
        <v>592</v>
      </c>
      <c r="F222" s="163">
        <v>215</v>
      </c>
      <c r="G222" s="162"/>
      <c r="H222" s="162">
        <v>258</v>
      </c>
      <c r="I222" s="164">
        <v>258</v>
      </c>
      <c r="J222" s="165" t="s">
        <v>680</v>
      </c>
      <c r="K222" s="166">
        <f t="shared" si="117"/>
        <v>43</v>
      </c>
      <c r="L222" s="167">
        <f t="shared" si="118"/>
        <v>0.2</v>
      </c>
      <c r="M222" s="162" t="s">
        <v>595</v>
      </c>
      <c r="N222" s="168">
        <v>43040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9">
        <v>97</v>
      </c>
      <c r="B223" s="160">
        <v>42997</v>
      </c>
      <c r="C223" s="160"/>
      <c r="D223" s="161" t="s">
        <v>750</v>
      </c>
      <c r="E223" s="162" t="s">
        <v>592</v>
      </c>
      <c r="F223" s="163">
        <v>215</v>
      </c>
      <c r="G223" s="162"/>
      <c r="H223" s="162">
        <v>258</v>
      </c>
      <c r="I223" s="164">
        <v>258</v>
      </c>
      <c r="J223" s="196" t="s">
        <v>680</v>
      </c>
      <c r="K223" s="166">
        <v>43</v>
      </c>
      <c r="L223" s="167">
        <v>0.2</v>
      </c>
      <c r="M223" s="162" t="s">
        <v>595</v>
      </c>
      <c r="N223" s="168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0">
        <v>98</v>
      </c>
      <c r="B224" s="191">
        <v>42998</v>
      </c>
      <c r="C224" s="191"/>
      <c r="D224" s="192" t="s">
        <v>751</v>
      </c>
      <c r="E224" s="193" t="s">
        <v>592</v>
      </c>
      <c r="F224" s="163">
        <v>75</v>
      </c>
      <c r="G224" s="193"/>
      <c r="H224" s="193">
        <v>90</v>
      </c>
      <c r="I224" s="195">
        <v>90</v>
      </c>
      <c r="J224" s="165" t="s">
        <v>752</v>
      </c>
      <c r="K224" s="166">
        <f t="shared" ref="K224:K229" si="119">H224-F224</f>
        <v>15</v>
      </c>
      <c r="L224" s="167">
        <f t="shared" ref="L224:L229" si="120">K224/F224</f>
        <v>0.2</v>
      </c>
      <c r="M224" s="162" t="s">
        <v>595</v>
      </c>
      <c r="N224" s="168">
        <v>43019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0">
        <v>99</v>
      </c>
      <c r="B225" s="191">
        <v>43011</v>
      </c>
      <c r="C225" s="191"/>
      <c r="D225" s="192" t="s">
        <v>753</v>
      </c>
      <c r="E225" s="193" t="s">
        <v>592</v>
      </c>
      <c r="F225" s="194">
        <v>315</v>
      </c>
      <c r="G225" s="193"/>
      <c r="H225" s="193">
        <v>392</v>
      </c>
      <c r="I225" s="195">
        <v>384</v>
      </c>
      <c r="J225" s="196" t="s">
        <v>754</v>
      </c>
      <c r="K225" s="166">
        <f t="shared" si="119"/>
        <v>77</v>
      </c>
      <c r="L225" s="197">
        <f t="shared" si="120"/>
        <v>0.24444444444444444</v>
      </c>
      <c r="M225" s="193" t="s">
        <v>595</v>
      </c>
      <c r="N225" s="198">
        <v>43017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0">
        <v>100</v>
      </c>
      <c r="B226" s="191">
        <v>43013</v>
      </c>
      <c r="C226" s="191"/>
      <c r="D226" s="192" t="s">
        <v>469</v>
      </c>
      <c r="E226" s="193" t="s">
        <v>592</v>
      </c>
      <c r="F226" s="194">
        <v>145</v>
      </c>
      <c r="G226" s="193"/>
      <c r="H226" s="193">
        <v>179</v>
      </c>
      <c r="I226" s="195">
        <v>180</v>
      </c>
      <c r="J226" s="196" t="s">
        <v>755</v>
      </c>
      <c r="K226" s="166">
        <f t="shared" si="119"/>
        <v>34</v>
      </c>
      <c r="L226" s="197">
        <f t="shared" si="120"/>
        <v>0.23448275862068965</v>
      </c>
      <c r="M226" s="193" t="s">
        <v>595</v>
      </c>
      <c r="N226" s="198">
        <v>43025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0">
        <v>101</v>
      </c>
      <c r="B227" s="191">
        <v>43014</v>
      </c>
      <c r="C227" s="191"/>
      <c r="D227" s="192" t="s">
        <v>359</v>
      </c>
      <c r="E227" s="193" t="s">
        <v>592</v>
      </c>
      <c r="F227" s="194">
        <v>256</v>
      </c>
      <c r="G227" s="193"/>
      <c r="H227" s="193">
        <v>323</v>
      </c>
      <c r="I227" s="195">
        <v>320</v>
      </c>
      <c r="J227" s="196" t="s">
        <v>680</v>
      </c>
      <c r="K227" s="166">
        <f t="shared" si="119"/>
        <v>67</v>
      </c>
      <c r="L227" s="197">
        <f t="shared" si="120"/>
        <v>0.26171875</v>
      </c>
      <c r="M227" s="193" t="s">
        <v>595</v>
      </c>
      <c r="N227" s="198">
        <v>43067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0">
        <v>102</v>
      </c>
      <c r="B228" s="191">
        <v>43017</v>
      </c>
      <c r="C228" s="191"/>
      <c r="D228" s="192" t="s">
        <v>373</v>
      </c>
      <c r="E228" s="193" t="s">
        <v>592</v>
      </c>
      <c r="F228" s="194">
        <v>137.5</v>
      </c>
      <c r="G228" s="193"/>
      <c r="H228" s="193">
        <v>184</v>
      </c>
      <c r="I228" s="195">
        <v>183</v>
      </c>
      <c r="J228" s="196" t="s">
        <v>756</v>
      </c>
      <c r="K228" s="166">
        <f t="shared" si="119"/>
        <v>46.5</v>
      </c>
      <c r="L228" s="197">
        <f t="shared" si="120"/>
        <v>0.33818181818181819</v>
      </c>
      <c r="M228" s="193" t="s">
        <v>595</v>
      </c>
      <c r="N228" s="198">
        <v>43108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0">
        <v>103</v>
      </c>
      <c r="B229" s="191">
        <v>43018</v>
      </c>
      <c r="C229" s="191"/>
      <c r="D229" s="192" t="s">
        <v>757</v>
      </c>
      <c r="E229" s="193" t="s">
        <v>592</v>
      </c>
      <c r="F229" s="194">
        <v>125.5</v>
      </c>
      <c r="G229" s="193"/>
      <c r="H229" s="193">
        <v>158</v>
      </c>
      <c r="I229" s="195">
        <v>155</v>
      </c>
      <c r="J229" s="196" t="s">
        <v>758</v>
      </c>
      <c r="K229" s="166">
        <f t="shared" si="119"/>
        <v>32.5</v>
      </c>
      <c r="L229" s="197">
        <f t="shared" si="120"/>
        <v>0.25896414342629481</v>
      </c>
      <c r="M229" s="193" t="s">
        <v>595</v>
      </c>
      <c r="N229" s="198">
        <v>43067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0">
        <v>104</v>
      </c>
      <c r="B230" s="191">
        <v>43018</v>
      </c>
      <c r="C230" s="191"/>
      <c r="D230" s="192" t="s">
        <v>759</v>
      </c>
      <c r="E230" s="193" t="s">
        <v>592</v>
      </c>
      <c r="F230" s="194">
        <v>895</v>
      </c>
      <c r="G230" s="193"/>
      <c r="H230" s="193">
        <v>1122.5</v>
      </c>
      <c r="I230" s="195">
        <v>1078</v>
      </c>
      <c r="J230" s="196" t="s">
        <v>760</v>
      </c>
      <c r="K230" s="166">
        <v>227.5</v>
      </c>
      <c r="L230" s="197">
        <v>0.25418994413407803</v>
      </c>
      <c r="M230" s="193" t="s">
        <v>595</v>
      </c>
      <c r="N230" s="198">
        <v>43117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0">
        <v>105</v>
      </c>
      <c r="B231" s="191">
        <v>43020</v>
      </c>
      <c r="C231" s="191"/>
      <c r="D231" s="192" t="s">
        <v>368</v>
      </c>
      <c r="E231" s="193" t="s">
        <v>592</v>
      </c>
      <c r="F231" s="194">
        <v>525</v>
      </c>
      <c r="G231" s="193"/>
      <c r="H231" s="193">
        <v>629</v>
      </c>
      <c r="I231" s="195">
        <v>629</v>
      </c>
      <c r="J231" s="196" t="s">
        <v>680</v>
      </c>
      <c r="K231" s="166">
        <v>104</v>
      </c>
      <c r="L231" s="197">
        <v>0.19809523809523799</v>
      </c>
      <c r="M231" s="193" t="s">
        <v>595</v>
      </c>
      <c r="N231" s="198">
        <v>43119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0">
        <v>106</v>
      </c>
      <c r="B232" s="191">
        <v>43046</v>
      </c>
      <c r="C232" s="191"/>
      <c r="D232" s="192" t="s">
        <v>409</v>
      </c>
      <c r="E232" s="193" t="s">
        <v>592</v>
      </c>
      <c r="F232" s="194">
        <v>740</v>
      </c>
      <c r="G232" s="193"/>
      <c r="H232" s="193">
        <v>892.5</v>
      </c>
      <c r="I232" s="195">
        <v>900</v>
      </c>
      <c r="J232" s="196" t="s">
        <v>761</v>
      </c>
      <c r="K232" s="166">
        <f t="shared" ref="K232:K234" si="121">H232-F232</f>
        <v>152.5</v>
      </c>
      <c r="L232" s="197">
        <f t="shared" ref="L232:L234" si="122">K232/F232</f>
        <v>0.20608108108108109</v>
      </c>
      <c r="M232" s="193" t="s">
        <v>595</v>
      </c>
      <c r="N232" s="198">
        <v>43052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9">
        <v>107</v>
      </c>
      <c r="B233" s="160">
        <v>43073</v>
      </c>
      <c r="C233" s="160"/>
      <c r="D233" s="161" t="s">
        <v>762</v>
      </c>
      <c r="E233" s="162" t="s">
        <v>592</v>
      </c>
      <c r="F233" s="163">
        <v>118.5</v>
      </c>
      <c r="G233" s="162"/>
      <c r="H233" s="162">
        <v>143.5</v>
      </c>
      <c r="I233" s="164">
        <v>145</v>
      </c>
      <c r="J233" s="165" t="s">
        <v>763</v>
      </c>
      <c r="K233" s="166">
        <f t="shared" si="121"/>
        <v>25</v>
      </c>
      <c r="L233" s="167">
        <f t="shared" si="122"/>
        <v>0.2109704641350211</v>
      </c>
      <c r="M233" s="162" t="s">
        <v>595</v>
      </c>
      <c r="N233" s="168">
        <v>43097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9">
        <v>108</v>
      </c>
      <c r="B234" s="170">
        <v>43090</v>
      </c>
      <c r="C234" s="170"/>
      <c r="D234" s="171" t="s">
        <v>441</v>
      </c>
      <c r="E234" s="172" t="s">
        <v>592</v>
      </c>
      <c r="F234" s="173">
        <v>715</v>
      </c>
      <c r="G234" s="173"/>
      <c r="H234" s="174">
        <v>500</v>
      </c>
      <c r="I234" s="174">
        <v>872</v>
      </c>
      <c r="J234" s="175" t="s">
        <v>764</v>
      </c>
      <c r="K234" s="176">
        <f t="shared" si="121"/>
        <v>-215</v>
      </c>
      <c r="L234" s="177">
        <f t="shared" si="122"/>
        <v>-0.30069930069930068</v>
      </c>
      <c r="M234" s="173" t="s">
        <v>605</v>
      </c>
      <c r="N234" s="170">
        <v>43670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9">
        <v>109</v>
      </c>
      <c r="B235" s="160">
        <v>43098</v>
      </c>
      <c r="C235" s="160"/>
      <c r="D235" s="161" t="s">
        <v>753</v>
      </c>
      <c r="E235" s="162" t="s">
        <v>592</v>
      </c>
      <c r="F235" s="163">
        <v>435</v>
      </c>
      <c r="G235" s="162"/>
      <c r="H235" s="162">
        <v>542.5</v>
      </c>
      <c r="I235" s="164">
        <v>539</v>
      </c>
      <c r="J235" s="165" t="s">
        <v>680</v>
      </c>
      <c r="K235" s="166">
        <v>107.5</v>
      </c>
      <c r="L235" s="167">
        <v>0.247126436781609</v>
      </c>
      <c r="M235" s="162" t="s">
        <v>595</v>
      </c>
      <c r="N235" s="168">
        <v>43206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9">
        <v>110</v>
      </c>
      <c r="B236" s="160">
        <v>43098</v>
      </c>
      <c r="C236" s="160"/>
      <c r="D236" s="161" t="s">
        <v>561</v>
      </c>
      <c r="E236" s="162" t="s">
        <v>592</v>
      </c>
      <c r="F236" s="163">
        <v>885</v>
      </c>
      <c r="G236" s="162"/>
      <c r="H236" s="162">
        <v>1090</v>
      </c>
      <c r="I236" s="164">
        <v>1084</v>
      </c>
      <c r="J236" s="165" t="s">
        <v>680</v>
      </c>
      <c r="K236" s="166">
        <v>205</v>
      </c>
      <c r="L236" s="167">
        <v>0.23163841807909599</v>
      </c>
      <c r="M236" s="162" t="s">
        <v>595</v>
      </c>
      <c r="N236" s="168">
        <v>43213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9">
        <v>111</v>
      </c>
      <c r="B237" s="200">
        <v>43192</v>
      </c>
      <c r="C237" s="200"/>
      <c r="D237" s="178" t="s">
        <v>765</v>
      </c>
      <c r="E237" s="173" t="s">
        <v>592</v>
      </c>
      <c r="F237" s="201">
        <v>478.5</v>
      </c>
      <c r="G237" s="173"/>
      <c r="H237" s="173">
        <v>442</v>
      </c>
      <c r="I237" s="174">
        <v>613</v>
      </c>
      <c r="J237" s="175" t="s">
        <v>766</v>
      </c>
      <c r="K237" s="176">
        <f t="shared" ref="K237:K240" si="123">H237-F237</f>
        <v>-36.5</v>
      </c>
      <c r="L237" s="177">
        <f t="shared" ref="L237:L240" si="124">K237/F237</f>
        <v>-7.6280041797283177E-2</v>
      </c>
      <c r="M237" s="173" t="s">
        <v>605</v>
      </c>
      <c r="N237" s="170">
        <v>43762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9">
        <v>112</v>
      </c>
      <c r="B238" s="170">
        <v>43194</v>
      </c>
      <c r="C238" s="170"/>
      <c r="D238" s="171" t="s">
        <v>767</v>
      </c>
      <c r="E238" s="172" t="s">
        <v>592</v>
      </c>
      <c r="F238" s="173">
        <f>141.5-7.3</f>
        <v>134.19999999999999</v>
      </c>
      <c r="G238" s="173"/>
      <c r="H238" s="174">
        <v>77</v>
      </c>
      <c r="I238" s="174">
        <v>180</v>
      </c>
      <c r="J238" s="175" t="s">
        <v>768</v>
      </c>
      <c r="K238" s="176">
        <f t="shared" si="123"/>
        <v>-57.199999999999989</v>
      </c>
      <c r="L238" s="177">
        <f t="shared" si="124"/>
        <v>-0.42622950819672129</v>
      </c>
      <c r="M238" s="173" t="s">
        <v>605</v>
      </c>
      <c r="N238" s="170">
        <v>43522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9">
        <v>113</v>
      </c>
      <c r="B239" s="170">
        <v>43209</v>
      </c>
      <c r="C239" s="170"/>
      <c r="D239" s="171" t="s">
        <v>769</v>
      </c>
      <c r="E239" s="172" t="s">
        <v>592</v>
      </c>
      <c r="F239" s="173">
        <v>430</v>
      </c>
      <c r="G239" s="173"/>
      <c r="H239" s="174">
        <v>220</v>
      </c>
      <c r="I239" s="174">
        <v>537</v>
      </c>
      <c r="J239" s="175" t="s">
        <v>770</v>
      </c>
      <c r="K239" s="176">
        <f t="shared" si="123"/>
        <v>-210</v>
      </c>
      <c r="L239" s="177">
        <f t="shared" si="124"/>
        <v>-0.48837209302325579</v>
      </c>
      <c r="M239" s="173" t="s">
        <v>605</v>
      </c>
      <c r="N239" s="170">
        <v>43252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0">
        <v>114</v>
      </c>
      <c r="B240" s="191">
        <v>43220</v>
      </c>
      <c r="C240" s="191"/>
      <c r="D240" s="192" t="s">
        <v>771</v>
      </c>
      <c r="E240" s="193" t="s">
        <v>592</v>
      </c>
      <c r="F240" s="193">
        <v>153.5</v>
      </c>
      <c r="G240" s="193"/>
      <c r="H240" s="193">
        <v>196</v>
      </c>
      <c r="I240" s="195">
        <v>196</v>
      </c>
      <c r="J240" s="165" t="s">
        <v>772</v>
      </c>
      <c r="K240" s="166">
        <f t="shared" si="123"/>
        <v>42.5</v>
      </c>
      <c r="L240" s="167">
        <f t="shared" si="124"/>
        <v>0.27687296416938112</v>
      </c>
      <c r="M240" s="162" t="s">
        <v>595</v>
      </c>
      <c r="N240" s="168">
        <v>43605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69">
        <v>115</v>
      </c>
      <c r="B241" s="170">
        <v>43306</v>
      </c>
      <c r="C241" s="170"/>
      <c r="D241" s="171" t="s">
        <v>740</v>
      </c>
      <c r="E241" s="172" t="s">
        <v>592</v>
      </c>
      <c r="F241" s="173">
        <v>27.5</v>
      </c>
      <c r="G241" s="173"/>
      <c r="H241" s="174">
        <v>13.1</v>
      </c>
      <c r="I241" s="174">
        <v>60</v>
      </c>
      <c r="J241" s="175" t="s">
        <v>773</v>
      </c>
      <c r="K241" s="176">
        <v>-14.4</v>
      </c>
      <c r="L241" s="177">
        <v>-0.52363636363636401</v>
      </c>
      <c r="M241" s="173" t="s">
        <v>605</v>
      </c>
      <c r="N241" s="170">
        <v>43138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9">
        <v>116</v>
      </c>
      <c r="B242" s="200">
        <v>43318</v>
      </c>
      <c r="C242" s="200"/>
      <c r="D242" s="178" t="s">
        <v>774</v>
      </c>
      <c r="E242" s="173" t="s">
        <v>592</v>
      </c>
      <c r="F242" s="173">
        <v>148.5</v>
      </c>
      <c r="G242" s="173"/>
      <c r="H242" s="173">
        <v>102</v>
      </c>
      <c r="I242" s="174">
        <v>182</v>
      </c>
      <c r="J242" s="175" t="s">
        <v>775</v>
      </c>
      <c r="K242" s="176">
        <f>H242-F242</f>
        <v>-46.5</v>
      </c>
      <c r="L242" s="177">
        <f>K242/F242</f>
        <v>-0.31313131313131315</v>
      </c>
      <c r="M242" s="173" t="s">
        <v>605</v>
      </c>
      <c r="N242" s="170">
        <v>43661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9">
        <v>117</v>
      </c>
      <c r="B243" s="160">
        <v>43335</v>
      </c>
      <c r="C243" s="160"/>
      <c r="D243" s="161" t="s">
        <v>776</v>
      </c>
      <c r="E243" s="162" t="s">
        <v>592</v>
      </c>
      <c r="F243" s="193">
        <v>285</v>
      </c>
      <c r="G243" s="162"/>
      <c r="H243" s="162">
        <v>355</v>
      </c>
      <c r="I243" s="164">
        <v>364</v>
      </c>
      <c r="J243" s="165" t="s">
        <v>777</v>
      </c>
      <c r="K243" s="166">
        <v>70</v>
      </c>
      <c r="L243" s="167">
        <v>0.24561403508771901</v>
      </c>
      <c r="M243" s="162" t="s">
        <v>595</v>
      </c>
      <c r="N243" s="168">
        <v>43455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9">
        <v>118</v>
      </c>
      <c r="B244" s="160">
        <v>43341</v>
      </c>
      <c r="C244" s="160"/>
      <c r="D244" s="161" t="s">
        <v>399</v>
      </c>
      <c r="E244" s="162" t="s">
        <v>592</v>
      </c>
      <c r="F244" s="193">
        <v>525</v>
      </c>
      <c r="G244" s="162"/>
      <c r="H244" s="162">
        <v>585</v>
      </c>
      <c r="I244" s="164">
        <v>635</v>
      </c>
      <c r="J244" s="165" t="s">
        <v>778</v>
      </c>
      <c r="K244" s="166">
        <f t="shared" ref="K244:K295" si="125">H244-F244</f>
        <v>60</v>
      </c>
      <c r="L244" s="167">
        <f t="shared" ref="L244:L295" si="126">K244/F244</f>
        <v>0.11428571428571428</v>
      </c>
      <c r="M244" s="162" t="s">
        <v>595</v>
      </c>
      <c r="N244" s="168">
        <v>43662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9">
        <v>119</v>
      </c>
      <c r="B245" s="160">
        <v>43395</v>
      </c>
      <c r="C245" s="160"/>
      <c r="D245" s="161" t="s">
        <v>384</v>
      </c>
      <c r="E245" s="162" t="s">
        <v>592</v>
      </c>
      <c r="F245" s="193">
        <v>475</v>
      </c>
      <c r="G245" s="162"/>
      <c r="H245" s="162">
        <v>574</v>
      </c>
      <c r="I245" s="164">
        <v>570</v>
      </c>
      <c r="J245" s="165" t="s">
        <v>680</v>
      </c>
      <c r="K245" s="166">
        <f t="shared" si="125"/>
        <v>99</v>
      </c>
      <c r="L245" s="167">
        <f t="shared" si="126"/>
        <v>0.20842105263157895</v>
      </c>
      <c r="M245" s="162" t="s">
        <v>595</v>
      </c>
      <c r="N245" s="168">
        <v>43403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0">
        <v>120</v>
      </c>
      <c r="B246" s="191">
        <v>43397</v>
      </c>
      <c r="C246" s="191"/>
      <c r="D246" s="192" t="s">
        <v>779</v>
      </c>
      <c r="E246" s="193" t="s">
        <v>592</v>
      </c>
      <c r="F246" s="193">
        <v>707.5</v>
      </c>
      <c r="G246" s="193"/>
      <c r="H246" s="193">
        <v>872</v>
      </c>
      <c r="I246" s="195">
        <v>872</v>
      </c>
      <c r="J246" s="196" t="s">
        <v>680</v>
      </c>
      <c r="K246" s="166">
        <f t="shared" si="125"/>
        <v>164.5</v>
      </c>
      <c r="L246" s="197">
        <f t="shared" si="126"/>
        <v>0.23250883392226149</v>
      </c>
      <c r="M246" s="193" t="s">
        <v>595</v>
      </c>
      <c r="N246" s="198">
        <v>43482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0">
        <v>121</v>
      </c>
      <c r="B247" s="191">
        <v>43398</v>
      </c>
      <c r="C247" s="191"/>
      <c r="D247" s="192" t="s">
        <v>780</v>
      </c>
      <c r="E247" s="193" t="s">
        <v>592</v>
      </c>
      <c r="F247" s="193">
        <v>162</v>
      </c>
      <c r="G247" s="193"/>
      <c r="H247" s="193">
        <v>204</v>
      </c>
      <c r="I247" s="195">
        <v>209</v>
      </c>
      <c r="J247" s="196" t="s">
        <v>781</v>
      </c>
      <c r="K247" s="166">
        <f t="shared" si="125"/>
        <v>42</v>
      </c>
      <c r="L247" s="197">
        <f t="shared" si="126"/>
        <v>0.25925925925925924</v>
      </c>
      <c r="M247" s="193" t="s">
        <v>595</v>
      </c>
      <c r="N247" s="198">
        <v>43539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0">
        <v>122</v>
      </c>
      <c r="B248" s="191">
        <v>43399</v>
      </c>
      <c r="C248" s="191"/>
      <c r="D248" s="192" t="s">
        <v>489</v>
      </c>
      <c r="E248" s="193" t="s">
        <v>592</v>
      </c>
      <c r="F248" s="193">
        <v>240</v>
      </c>
      <c r="G248" s="193"/>
      <c r="H248" s="193">
        <v>297</v>
      </c>
      <c r="I248" s="195">
        <v>297</v>
      </c>
      <c r="J248" s="196" t="s">
        <v>680</v>
      </c>
      <c r="K248" s="202">
        <f t="shared" si="125"/>
        <v>57</v>
      </c>
      <c r="L248" s="197">
        <f t="shared" si="126"/>
        <v>0.23749999999999999</v>
      </c>
      <c r="M248" s="193" t="s">
        <v>595</v>
      </c>
      <c r="N248" s="198">
        <v>43417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9">
        <v>123</v>
      </c>
      <c r="B249" s="160">
        <v>43439</v>
      </c>
      <c r="C249" s="160"/>
      <c r="D249" s="161" t="s">
        <v>782</v>
      </c>
      <c r="E249" s="162" t="s">
        <v>592</v>
      </c>
      <c r="F249" s="162">
        <v>202.5</v>
      </c>
      <c r="G249" s="162"/>
      <c r="H249" s="162">
        <v>255</v>
      </c>
      <c r="I249" s="164">
        <v>252</v>
      </c>
      <c r="J249" s="165" t="s">
        <v>680</v>
      </c>
      <c r="K249" s="166">
        <f t="shared" si="125"/>
        <v>52.5</v>
      </c>
      <c r="L249" s="167">
        <f t="shared" si="126"/>
        <v>0.25925925925925924</v>
      </c>
      <c r="M249" s="162" t="s">
        <v>595</v>
      </c>
      <c r="N249" s="168">
        <v>43542</v>
      </c>
      <c r="O249" s="1"/>
      <c r="P249" s="1"/>
      <c r="Q249" s="1"/>
      <c r="R249" s="6" t="s">
        <v>783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0">
        <v>124</v>
      </c>
      <c r="B250" s="191">
        <v>43465</v>
      </c>
      <c r="C250" s="160"/>
      <c r="D250" s="192" t="s">
        <v>159</v>
      </c>
      <c r="E250" s="193" t="s">
        <v>592</v>
      </c>
      <c r="F250" s="193">
        <v>710</v>
      </c>
      <c r="G250" s="193"/>
      <c r="H250" s="193">
        <v>866</v>
      </c>
      <c r="I250" s="195">
        <v>866</v>
      </c>
      <c r="J250" s="196" t="s">
        <v>680</v>
      </c>
      <c r="K250" s="166">
        <f t="shared" si="125"/>
        <v>156</v>
      </c>
      <c r="L250" s="167">
        <f t="shared" si="126"/>
        <v>0.21971830985915494</v>
      </c>
      <c r="M250" s="162" t="s">
        <v>595</v>
      </c>
      <c r="N250" s="168">
        <v>43553</v>
      </c>
      <c r="O250" s="1"/>
      <c r="P250" s="1"/>
      <c r="Q250" s="1"/>
      <c r="R250" s="6" t="s">
        <v>783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0">
        <v>125</v>
      </c>
      <c r="B251" s="191">
        <v>43522</v>
      </c>
      <c r="C251" s="191"/>
      <c r="D251" s="192" t="s">
        <v>174</v>
      </c>
      <c r="E251" s="193" t="s">
        <v>592</v>
      </c>
      <c r="F251" s="193">
        <v>337.25</v>
      </c>
      <c r="G251" s="193"/>
      <c r="H251" s="193">
        <v>398.5</v>
      </c>
      <c r="I251" s="195">
        <v>411</v>
      </c>
      <c r="J251" s="165" t="s">
        <v>784</v>
      </c>
      <c r="K251" s="166">
        <f t="shared" si="125"/>
        <v>61.25</v>
      </c>
      <c r="L251" s="167">
        <f t="shared" si="126"/>
        <v>0.1816160118606375</v>
      </c>
      <c r="M251" s="162" t="s">
        <v>595</v>
      </c>
      <c r="N251" s="168">
        <v>43760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3">
        <v>126</v>
      </c>
      <c r="B252" s="204">
        <v>43559</v>
      </c>
      <c r="C252" s="204"/>
      <c r="D252" s="205" t="s">
        <v>785</v>
      </c>
      <c r="E252" s="206" t="s">
        <v>592</v>
      </c>
      <c r="F252" s="206">
        <v>130</v>
      </c>
      <c r="G252" s="206"/>
      <c r="H252" s="206">
        <v>65</v>
      </c>
      <c r="I252" s="207">
        <v>158</v>
      </c>
      <c r="J252" s="175" t="s">
        <v>786</v>
      </c>
      <c r="K252" s="176">
        <f t="shared" si="125"/>
        <v>-65</v>
      </c>
      <c r="L252" s="177">
        <f t="shared" si="126"/>
        <v>-0.5</v>
      </c>
      <c r="M252" s="173" t="s">
        <v>605</v>
      </c>
      <c r="N252" s="170">
        <v>43726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0">
        <v>127</v>
      </c>
      <c r="B253" s="191">
        <v>43017</v>
      </c>
      <c r="C253" s="191"/>
      <c r="D253" s="192" t="s">
        <v>210</v>
      </c>
      <c r="E253" s="193" t="s">
        <v>592</v>
      </c>
      <c r="F253" s="193">
        <v>141.5</v>
      </c>
      <c r="G253" s="193"/>
      <c r="H253" s="193">
        <v>183.5</v>
      </c>
      <c r="I253" s="195">
        <v>210</v>
      </c>
      <c r="J253" s="165" t="s">
        <v>781</v>
      </c>
      <c r="K253" s="166">
        <f t="shared" si="125"/>
        <v>42</v>
      </c>
      <c r="L253" s="167">
        <f t="shared" si="126"/>
        <v>0.29681978798586572</v>
      </c>
      <c r="M253" s="162" t="s">
        <v>595</v>
      </c>
      <c r="N253" s="168">
        <v>43042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3">
        <v>128</v>
      </c>
      <c r="B254" s="204">
        <v>43074</v>
      </c>
      <c r="C254" s="204"/>
      <c r="D254" s="205" t="s">
        <v>788</v>
      </c>
      <c r="E254" s="206" t="s">
        <v>592</v>
      </c>
      <c r="F254" s="201">
        <v>172</v>
      </c>
      <c r="G254" s="206"/>
      <c r="H254" s="206">
        <v>155.25</v>
      </c>
      <c r="I254" s="207">
        <v>230</v>
      </c>
      <c r="J254" s="175" t="s">
        <v>789</v>
      </c>
      <c r="K254" s="176">
        <f t="shared" si="125"/>
        <v>-16.75</v>
      </c>
      <c r="L254" s="177">
        <f t="shared" si="126"/>
        <v>-9.7383720930232565E-2</v>
      </c>
      <c r="M254" s="173" t="s">
        <v>605</v>
      </c>
      <c r="N254" s="170">
        <v>43787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0">
        <v>129</v>
      </c>
      <c r="B255" s="191">
        <v>43398</v>
      </c>
      <c r="C255" s="191"/>
      <c r="D255" s="192" t="s">
        <v>120</v>
      </c>
      <c r="E255" s="193" t="s">
        <v>592</v>
      </c>
      <c r="F255" s="193">
        <v>698.5</v>
      </c>
      <c r="G255" s="193"/>
      <c r="H255" s="193">
        <v>890</v>
      </c>
      <c r="I255" s="195">
        <v>890</v>
      </c>
      <c r="J255" s="165" t="s">
        <v>790</v>
      </c>
      <c r="K255" s="166">
        <f t="shared" si="125"/>
        <v>191.5</v>
      </c>
      <c r="L255" s="167">
        <f t="shared" si="126"/>
        <v>0.27415891195418757</v>
      </c>
      <c r="M255" s="162" t="s">
        <v>595</v>
      </c>
      <c r="N255" s="168">
        <v>44328</v>
      </c>
      <c r="O255" s="1"/>
      <c r="P255" s="1"/>
      <c r="Q255" s="1"/>
      <c r="R255" s="6" t="s">
        <v>783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0">
        <v>130</v>
      </c>
      <c r="B256" s="191">
        <v>42877</v>
      </c>
      <c r="C256" s="191"/>
      <c r="D256" s="192" t="s">
        <v>791</v>
      </c>
      <c r="E256" s="193" t="s">
        <v>592</v>
      </c>
      <c r="F256" s="193">
        <v>127.6</v>
      </c>
      <c r="G256" s="193"/>
      <c r="H256" s="193">
        <v>138</v>
      </c>
      <c r="I256" s="195">
        <v>190</v>
      </c>
      <c r="J256" s="165" t="s">
        <v>792</v>
      </c>
      <c r="K256" s="166">
        <f t="shared" si="125"/>
        <v>10.400000000000006</v>
      </c>
      <c r="L256" s="167">
        <f t="shared" si="126"/>
        <v>8.1504702194357417E-2</v>
      </c>
      <c r="M256" s="162" t="s">
        <v>595</v>
      </c>
      <c r="N256" s="168">
        <v>43774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0">
        <v>131</v>
      </c>
      <c r="B257" s="191">
        <v>43158</v>
      </c>
      <c r="C257" s="191"/>
      <c r="D257" s="192" t="s">
        <v>793</v>
      </c>
      <c r="E257" s="193" t="s">
        <v>592</v>
      </c>
      <c r="F257" s="193">
        <v>317</v>
      </c>
      <c r="G257" s="193"/>
      <c r="H257" s="193">
        <v>382.5</v>
      </c>
      <c r="I257" s="195">
        <v>398</v>
      </c>
      <c r="J257" s="165" t="s">
        <v>794</v>
      </c>
      <c r="K257" s="166">
        <f t="shared" si="125"/>
        <v>65.5</v>
      </c>
      <c r="L257" s="167">
        <f t="shared" si="126"/>
        <v>0.20662460567823343</v>
      </c>
      <c r="M257" s="162" t="s">
        <v>595</v>
      </c>
      <c r="N257" s="168">
        <v>44238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3">
        <v>132</v>
      </c>
      <c r="B258" s="204">
        <v>43164</v>
      </c>
      <c r="C258" s="204"/>
      <c r="D258" s="205" t="s">
        <v>166</v>
      </c>
      <c r="E258" s="206" t="s">
        <v>592</v>
      </c>
      <c r="F258" s="201">
        <f>510-14.4</f>
        <v>495.6</v>
      </c>
      <c r="G258" s="206"/>
      <c r="H258" s="206">
        <v>350</v>
      </c>
      <c r="I258" s="207">
        <v>672</v>
      </c>
      <c r="J258" s="175" t="s">
        <v>795</v>
      </c>
      <c r="K258" s="176">
        <f t="shared" si="125"/>
        <v>-145.60000000000002</v>
      </c>
      <c r="L258" s="177">
        <f t="shared" si="126"/>
        <v>-0.29378531073446329</v>
      </c>
      <c r="M258" s="173" t="s">
        <v>605</v>
      </c>
      <c r="N258" s="170">
        <v>43887</v>
      </c>
      <c r="O258" s="1"/>
      <c r="P258" s="1"/>
      <c r="Q258" s="1"/>
      <c r="R258" s="6" t="s">
        <v>783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3">
        <v>133</v>
      </c>
      <c r="B259" s="204">
        <v>43237</v>
      </c>
      <c r="C259" s="204"/>
      <c r="D259" s="205" t="s">
        <v>796</v>
      </c>
      <c r="E259" s="206" t="s">
        <v>592</v>
      </c>
      <c r="F259" s="201">
        <v>230.3</v>
      </c>
      <c r="G259" s="206"/>
      <c r="H259" s="206">
        <v>102.5</v>
      </c>
      <c r="I259" s="207">
        <v>348</v>
      </c>
      <c r="J259" s="175" t="s">
        <v>797</v>
      </c>
      <c r="K259" s="176">
        <f t="shared" si="125"/>
        <v>-127.80000000000001</v>
      </c>
      <c r="L259" s="177">
        <f t="shared" si="126"/>
        <v>-0.55492835432045162</v>
      </c>
      <c r="M259" s="173" t="s">
        <v>605</v>
      </c>
      <c r="N259" s="170">
        <v>43896</v>
      </c>
      <c r="O259" s="1"/>
      <c r="P259" s="1"/>
      <c r="Q259" s="1"/>
      <c r="R259" s="6" t="s">
        <v>783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0">
        <v>134</v>
      </c>
      <c r="B260" s="191">
        <v>43258</v>
      </c>
      <c r="C260" s="191"/>
      <c r="D260" s="192" t="s">
        <v>445</v>
      </c>
      <c r="E260" s="193" t="s">
        <v>592</v>
      </c>
      <c r="F260" s="193">
        <f>342.5-5.1</f>
        <v>337.4</v>
      </c>
      <c r="G260" s="193"/>
      <c r="H260" s="193">
        <v>412.5</v>
      </c>
      <c r="I260" s="195">
        <v>439</v>
      </c>
      <c r="J260" s="165" t="s">
        <v>798</v>
      </c>
      <c r="K260" s="166">
        <f t="shared" si="125"/>
        <v>75.100000000000023</v>
      </c>
      <c r="L260" s="167">
        <f t="shared" si="126"/>
        <v>0.22258446947243635</v>
      </c>
      <c r="M260" s="162" t="s">
        <v>595</v>
      </c>
      <c r="N260" s="168">
        <v>44230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4">
        <v>135</v>
      </c>
      <c r="B261" s="183">
        <v>43285</v>
      </c>
      <c r="C261" s="183"/>
      <c r="D261" s="184" t="s">
        <v>58</v>
      </c>
      <c r="E261" s="185" t="s">
        <v>592</v>
      </c>
      <c r="F261" s="185">
        <f>127.5-5.53</f>
        <v>121.97</v>
      </c>
      <c r="G261" s="186"/>
      <c r="H261" s="186">
        <v>122.5</v>
      </c>
      <c r="I261" s="186">
        <v>170</v>
      </c>
      <c r="J261" s="187" t="s">
        <v>799</v>
      </c>
      <c r="K261" s="188">
        <f t="shared" si="125"/>
        <v>0.53000000000000114</v>
      </c>
      <c r="L261" s="189">
        <f t="shared" si="126"/>
        <v>4.3453308190538747E-3</v>
      </c>
      <c r="M261" s="185" t="s">
        <v>613</v>
      </c>
      <c r="N261" s="183">
        <v>44431</v>
      </c>
      <c r="O261" s="1"/>
      <c r="P261" s="1"/>
      <c r="Q261" s="1"/>
      <c r="R261" s="6" t="s">
        <v>783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3">
        <v>136</v>
      </c>
      <c r="B262" s="204">
        <v>43294</v>
      </c>
      <c r="C262" s="204"/>
      <c r="D262" s="205" t="s">
        <v>800</v>
      </c>
      <c r="E262" s="206" t="s">
        <v>592</v>
      </c>
      <c r="F262" s="201">
        <v>46.5</v>
      </c>
      <c r="G262" s="206"/>
      <c r="H262" s="206">
        <v>17</v>
      </c>
      <c r="I262" s="207">
        <v>59</v>
      </c>
      <c r="J262" s="175" t="s">
        <v>801</v>
      </c>
      <c r="K262" s="176">
        <f t="shared" si="125"/>
        <v>-29.5</v>
      </c>
      <c r="L262" s="177">
        <f t="shared" si="126"/>
        <v>-0.63440860215053763</v>
      </c>
      <c r="M262" s="173" t="s">
        <v>605</v>
      </c>
      <c r="N262" s="170">
        <v>43887</v>
      </c>
      <c r="O262" s="1"/>
      <c r="P262" s="1"/>
      <c r="Q262" s="1"/>
      <c r="R262" s="6" t="s">
        <v>783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0">
        <v>137</v>
      </c>
      <c r="B263" s="191">
        <v>43396</v>
      </c>
      <c r="C263" s="191"/>
      <c r="D263" s="192" t="s">
        <v>428</v>
      </c>
      <c r="E263" s="193" t="s">
        <v>592</v>
      </c>
      <c r="F263" s="193">
        <v>156.5</v>
      </c>
      <c r="G263" s="193"/>
      <c r="H263" s="193">
        <v>207.5</v>
      </c>
      <c r="I263" s="195">
        <v>191</v>
      </c>
      <c r="J263" s="165" t="s">
        <v>680</v>
      </c>
      <c r="K263" s="166">
        <f t="shared" si="125"/>
        <v>51</v>
      </c>
      <c r="L263" s="167">
        <f t="shared" si="126"/>
        <v>0.32587859424920129</v>
      </c>
      <c r="M263" s="162" t="s">
        <v>595</v>
      </c>
      <c r="N263" s="168">
        <v>44369</v>
      </c>
      <c r="O263" s="1"/>
      <c r="P263" s="1"/>
      <c r="Q263" s="1"/>
      <c r="R263" s="6" t="s">
        <v>783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0">
        <v>138</v>
      </c>
      <c r="B264" s="191">
        <v>43439</v>
      </c>
      <c r="C264" s="191"/>
      <c r="D264" s="192" t="s">
        <v>347</v>
      </c>
      <c r="E264" s="193" t="s">
        <v>592</v>
      </c>
      <c r="F264" s="193">
        <v>259.5</v>
      </c>
      <c r="G264" s="193"/>
      <c r="H264" s="193">
        <v>320</v>
      </c>
      <c r="I264" s="195">
        <v>320</v>
      </c>
      <c r="J264" s="165" t="s">
        <v>680</v>
      </c>
      <c r="K264" s="166">
        <f t="shared" si="125"/>
        <v>60.5</v>
      </c>
      <c r="L264" s="167">
        <f t="shared" si="126"/>
        <v>0.23314065510597304</v>
      </c>
      <c r="M264" s="162" t="s">
        <v>595</v>
      </c>
      <c r="N264" s="168">
        <v>44323</v>
      </c>
      <c r="O264" s="1"/>
      <c r="P264" s="1"/>
      <c r="Q264" s="1"/>
      <c r="R264" s="6" t="s">
        <v>783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3">
        <v>139</v>
      </c>
      <c r="B265" s="204">
        <v>43439</v>
      </c>
      <c r="C265" s="204"/>
      <c r="D265" s="205" t="s">
        <v>802</v>
      </c>
      <c r="E265" s="206" t="s">
        <v>592</v>
      </c>
      <c r="F265" s="206">
        <v>715</v>
      </c>
      <c r="G265" s="206"/>
      <c r="H265" s="206">
        <v>445</v>
      </c>
      <c r="I265" s="207">
        <v>840</v>
      </c>
      <c r="J265" s="175" t="s">
        <v>803</v>
      </c>
      <c r="K265" s="176">
        <f t="shared" si="125"/>
        <v>-270</v>
      </c>
      <c r="L265" s="177">
        <f t="shared" si="126"/>
        <v>-0.3776223776223776</v>
      </c>
      <c r="M265" s="173" t="s">
        <v>605</v>
      </c>
      <c r="N265" s="170">
        <v>43800</v>
      </c>
      <c r="O265" s="1"/>
      <c r="P265" s="1"/>
      <c r="Q265" s="1"/>
      <c r="R265" s="6" t="s">
        <v>783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0">
        <v>140</v>
      </c>
      <c r="B266" s="191">
        <v>43469</v>
      </c>
      <c r="C266" s="191"/>
      <c r="D266" s="192" t="s">
        <v>180</v>
      </c>
      <c r="E266" s="193" t="s">
        <v>592</v>
      </c>
      <c r="F266" s="193">
        <v>875</v>
      </c>
      <c r="G266" s="193"/>
      <c r="H266" s="193">
        <v>1165</v>
      </c>
      <c r="I266" s="195">
        <v>1185</v>
      </c>
      <c r="J266" s="165" t="s">
        <v>804</v>
      </c>
      <c r="K266" s="166">
        <f t="shared" si="125"/>
        <v>290</v>
      </c>
      <c r="L266" s="167">
        <f t="shared" si="126"/>
        <v>0.33142857142857141</v>
      </c>
      <c r="M266" s="162" t="s">
        <v>595</v>
      </c>
      <c r="N266" s="168">
        <v>43847</v>
      </c>
      <c r="O266" s="1"/>
      <c r="P266" s="1"/>
      <c r="Q266" s="1"/>
      <c r="R266" s="6" t="s">
        <v>783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0">
        <v>141</v>
      </c>
      <c r="B267" s="191">
        <v>43559</v>
      </c>
      <c r="C267" s="191"/>
      <c r="D267" s="192" t="s">
        <v>365</v>
      </c>
      <c r="E267" s="193" t="s">
        <v>592</v>
      </c>
      <c r="F267" s="193">
        <f>387-14.63</f>
        <v>372.37</v>
      </c>
      <c r="G267" s="193"/>
      <c r="H267" s="193">
        <v>490</v>
      </c>
      <c r="I267" s="195">
        <v>490</v>
      </c>
      <c r="J267" s="165" t="s">
        <v>680</v>
      </c>
      <c r="K267" s="166">
        <f t="shared" si="125"/>
        <v>117.63</v>
      </c>
      <c r="L267" s="167">
        <f t="shared" si="126"/>
        <v>0.31589548030185027</v>
      </c>
      <c r="M267" s="162" t="s">
        <v>595</v>
      </c>
      <c r="N267" s="168">
        <v>43850</v>
      </c>
      <c r="O267" s="1"/>
      <c r="P267" s="1"/>
      <c r="Q267" s="1"/>
      <c r="R267" s="6" t="s">
        <v>783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3">
        <v>142</v>
      </c>
      <c r="B268" s="204">
        <v>43578</v>
      </c>
      <c r="C268" s="204"/>
      <c r="D268" s="205" t="s">
        <v>805</v>
      </c>
      <c r="E268" s="206" t="s">
        <v>604</v>
      </c>
      <c r="F268" s="206">
        <v>220</v>
      </c>
      <c r="G268" s="206"/>
      <c r="H268" s="206">
        <v>127.5</v>
      </c>
      <c r="I268" s="207">
        <v>284</v>
      </c>
      <c r="J268" s="175" t="s">
        <v>806</v>
      </c>
      <c r="K268" s="176">
        <f t="shared" si="125"/>
        <v>-92.5</v>
      </c>
      <c r="L268" s="177">
        <f t="shared" si="126"/>
        <v>-0.42045454545454547</v>
      </c>
      <c r="M268" s="173" t="s">
        <v>605</v>
      </c>
      <c r="N268" s="170">
        <v>43896</v>
      </c>
      <c r="O268" s="1"/>
      <c r="P268" s="1"/>
      <c r="Q268" s="1"/>
      <c r="R268" s="6" t="s">
        <v>783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0">
        <v>143</v>
      </c>
      <c r="B269" s="191">
        <v>43622</v>
      </c>
      <c r="C269" s="191"/>
      <c r="D269" s="192" t="s">
        <v>490</v>
      </c>
      <c r="E269" s="193" t="s">
        <v>604</v>
      </c>
      <c r="F269" s="193">
        <v>332.8</v>
      </c>
      <c r="G269" s="193"/>
      <c r="H269" s="193">
        <v>405</v>
      </c>
      <c r="I269" s="195">
        <v>419</v>
      </c>
      <c r="J269" s="165" t="s">
        <v>807</v>
      </c>
      <c r="K269" s="166">
        <f t="shared" si="125"/>
        <v>72.199999999999989</v>
      </c>
      <c r="L269" s="167">
        <f t="shared" si="126"/>
        <v>0.21694711538461534</v>
      </c>
      <c r="M269" s="162" t="s">
        <v>595</v>
      </c>
      <c r="N269" s="168">
        <v>43860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4">
        <v>144</v>
      </c>
      <c r="B270" s="183">
        <v>43641</v>
      </c>
      <c r="C270" s="183"/>
      <c r="D270" s="184" t="s">
        <v>172</v>
      </c>
      <c r="E270" s="185" t="s">
        <v>592</v>
      </c>
      <c r="F270" s="185">
        <v>386</v>
      </c>
      <c r="G270" s="186"/>
      <c r="H270" s="186">
        <v>395</v>
      </c>
      <c r="I270" s="186">
        <v>452</v>
      </c>
      <c r="J270" s="187" t="s">
        <v>808</v>
      </c>
      <c r="K270" s="188">
        <f t="shared" si="125"/>
        <v>9</v>
      </c>
      <c r="L270" s="189">
        <f t="shared" si="126"/>
        <v>2.3316062176165803E-2</v>
      </c>
      <c r="M270" s="185" t="s">
        <v>613</v>
      </c>
      <c r="N270" s="183">
        <v>43868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4">
        <v>145</v>
      </c>
      <c r="B271" s="183">
        <v>43707</v>
      </c>
      <c r="C271" s="183"/>
      <c r="D271" s="184" t="s">
        <v>146</v>
      </c>
      <c r="E271" s="185" t="s">
        <v>592</v>
      </c>
      <c r="F271" s="185">
        <v>137.5</v>
      </c>
      <c r="G271" s="186"/>
      <c r="H271" s="186">
        <v>138.5</v>
      </c>
      <c r="I271" s="186">
        <v>190</v>
      </c>
      <c r="J271" s="187" t="s">
        <v>809</v>
      </c>
      <c r="K271" s="188">
        <f t="shared" si="125"/>
        <v>1</v>
      </c>
      <c r="L271" s="189">
        <f t="shared" si="126"/>
        <v>7.2727272727272727E-3</v>
      </c>
      <c r="M271" s="185" t="s">
        <v>613</v>
      </c>
      <c r="N271" s="183">
        <v>44432</v>
      </c>
      <c r="O271" s="1"/>
      <c r="P271" s="1"/>
      <c r="Q271" s="1"/>
      <c r="R271" s="6" t="s">
        <v>783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0">
        <v>146</v>
      </c>
      <c r="B272" s="191">
        <v>43731</v>
      </c>
      <c r="C272" s="191"/>
      <c r="D272" s="192" t="s">
        <v>438</v>
      </c>
      <c r="E272" s="193" t="s">
        <v>592</v>
      </c>
      <c r="F272" s="193">
        <v>235</v>
      </c>
      <c r="G272" s="193"/>
      <c r="H272" s="193">
        <v>295</v>
      </c>
      <c r="I272" s="195">
        <v>296</v>
      </c>
      <c r="J272" s="165" t="s">
        <v>810</v>
      </c>
      <c r="K272" s="166">
        <f t="shared" si="125"/>
        <v>60</v>
      </c>
      <c r="L272" s="167">
        <f t="shared" si="126"/>
        <v>0.25531914893617019</v>
      </c>
      <c r="M272" s="162" t="s">
        <v>595</v>
      </c>
      <c r="N272" s="168">
        <v>43844</v>
      </c>
      <c r="O272" s="1"/>
      <c r="P272" s="1"/>
      <c r="Q272" s="1"/>
      <c r="R272" s="6" t="s">
        <v>787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0">
        <v>147</v>
      </c>
      <c r="B273" s="191">
        <v>43752</v>
      </c>
      <c r="C273" s="191"/>
      <c r="D273" s="192" t="s">
        <v>811</v>
      </c>
      <c r="E273" s="193" t="s">
        <v>592</v>
      </c>
      <c r="F273" s="193">
        <v>277.5</v>
      </c>
      <c r="G273" s="193"/>
      <c r="H273" s="193">
        <v>333</v>
      </c>
      <c r="I273" s="195">
        <v>333</v>
      </c>
      <c r="J273" s="165" t="s">
        <v>812</v>
      </c>
      <c r="K273" s="166">
        <f t="shared" si="125"/>
        <v>55.5</v>
      </c>
      <c r="L273" s="167">
        <f t="shared" si="126"/>
        <v>0.2</v>
      </c>
      <c r="M273" s="162" t="s">
        <v>595</v>
      </c>
      <c r="N273" s="168">
        <v>43846</v>
      </c>
      <c r="O273" s="1"/>
      <c r="P273" s="1"/>
      <c r="Q273" s="1"/>
      <c r="R273" s="6" t="s">
        <v>783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0">
        <v>148</v>
      </c>
      <c r="B274" s="191">
        <v>43752</v>
      </c>
      <c r="C274" s="191"/>
      <c r="D274" s="192" t="s">
        <v>813</v>
      </c>
      <c r="E274" s="193" t="s">
        <v>592</v>
      </c>
      <c r="F274" s="193">
        <v>930</v>
      </c>
      <c r="G274" s="193"/>
      <c r="H274" s="193">
        <v>1165</v>
      </c>
      <c r="I274" s="195">
        <v>1200</v>
      </c>
      <c r="J274" s="165" t="s">
        <v>814</v>
      </c>
      <c r="K274" s="166">
        <f t="shared" si="125"/>
        <v>235</v>
      </c>
      <c r="L274" s="167">
        <f t="shared" si="126"/>
        <v>0.25268817204301075</v>
      </c>
      <c r="M274" s="162" t="s">
        <v>595</v>
      </c>
      <c r="N274" s="168">
        <v>43847</v>
      </c>
      <c r="O274" s="1"/>
      <c r="P274" s="1"/>
      <c r="Q274" s="1"/>
      <c r="R274" s="6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0">
        <v>149</v>
      </c>
      <c r="B275" s="191">
        <v>43753</v>
      </c>
      <c r="C275" s="191"/>
      <c r="D275" s="192" t="s">
        <v>815</v>
      </c>
      <c r="E275" s="193" t="s">
        <v>592</v>
      </c>
      <c r="F275" s="163">
        <v>111</v>
      </c>
      <c r="G275" s="193"/>
      <c r="H275" s="193">
        <v>141</v>
      </c>
      <c r="I275" s="195">
        <v>141</v>
      </c>
      <c r="J275" s="165" t="s">
        <v>816</v>
      </c>
      <c r="K275" s="166">
        <f t="shared" si="125"/>
        <v>30</v>
      </c>
      <c r="L275" s="167">
        <f t="shared" si="126"/>
        <v>0.27027027027027029</v>
      </c>
      <c r="M275" s="162" t="s">
        <v>595</v>
      </c>
      <c r="N275" s="168">
        <v>44328</v>
      </c>
      <c r="O275" s="1"/>
      <c r="P275" s="1"/>
      <c r="Q275" s="1"/>
      <c r="R275" s="6" t="s">
        <v>787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0">
        <v>150</v>
      </c>
      <c r="B276" s="191">
        <v>43753</v>
      </c>
      <c r="C276" s="191"/>
      <c r="D276" s="192" t="s">
        <v>817</v>
      </c>
      <c r="E276" s="193" t="s">
        <v>592</v>
      </c>
      <c r="F276" s="163">
        <v>296</v>
      </c>
      <c r="G276" s="193"/>
      <c r="H276" s="193">
        <v>370</v>
      </c>
      <c r="I276" s="195">
        <v>370</v>
      </c>
      <c r="J276" s="165" t="s">
        <v>680</v>
      </c>
      <c r="K276" s="166">
        <f t="shared" si="125"/>
        <v>74</v>
      </c>
      <c r="L276" s="167">
        <f t="shared" si="126"/>
        <v>0.25</v>
      </c>
      <c r="M276" s="162" t="s">
        <v>595</v>
      </c>
      <c r="N276" s="168">
        <v>43853</v>
      </c>
      <c r="O276" s="1"/>
      <c r="P276" s="1"/>
      <c r="Q276" s="1"/>
      <c r="R276" s="6" t="s">
        <v>787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0">
        <v>151</v>
      </c>
      <c r="B277" s="191">
        <v>43754</v>
      </c>
      <c r="C277" s="191"/>
      <c r="D277" s="192" t="s">
        <v>818</v>
      </c>
      <c r="E277" s="193" t="s">
        <v>592</v>
      </c>
      <c r="F277" s="163">
        <v>300</v>
      </c>
      <c r="G277" s="193"/>
      <c r="H277" s="193">
        <v>382.5</v>
      </c>
      <c r="I277" s="195">
        <v>344</v>
      </c>
      <c r="J277" s="165" t="s">
        <v>819</v>
      </c>
      <c r="K277" s="166">
        <f t="shared" si="125"/>
        <v>82.5</v>
      </c>
      <c r="L277" s="167">
        <f t="shared" si="126"/>
        <v>0.27500000000000002</v>
      </c>
      <c r="M277" s="162" t="s">
        <v>595</v>
      </c>
      <c r="N277" s="168">
        <v>44238</v>
      </c>
      <c r="O277" s="1"/>
      <c r="P277" s="1"/>
      <c r="Q277" s="1"/>
      <c r="R277" s="6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0">
        <v>152</v>
      </c>
      <c r="B278" s="191">
        <v>43832</v>
      </c>
      <c r="C278" s="191"/>
      <c r="D278" s="192" t="s">
        <v>820</v>
      </c>
      <c r="E278" s="193" t="s">
        <v>592</v>
      </c>
      <c r="F278" s="163">
        <v>495</v>
      </c>
      <c r="G278" s="193"/>
      <c r="H278" s="193">
        <v>595</v>
      </c>
      <c r="I278" s="195">
        <v>590</v>
      </c>
      <c r="J278" s="165" t="s">
        <v>616</v>
      </c>
      <c r="K278" s="166">
        <f t="shared" si="125"/>
        <v>100</v>
      </c>
      <c r="L278" s="167">
        <f t="shared" si="126"/>
        <v>0.20202020202020202</v>
      </c>
      <c r="M278" s="162" t="s">
        <v>595</v>
      </c>
      <c r="N278" s="168">
        <v>44589</v>
      </c>
      <c r="O278" s="1"/>
      <c r="P278" s="1"/>
      <c r="Q278" s="1"/>
      <c r="R278" s="6" t="s">
        <v>787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0">
        <v>153</v>
      </c>
      <c r="B279" s="191">
        <v>43966</v>
      </c>
      <c r="C279" s="191"/>
      <c r="D279" s="192" t="s">
        <v>76</v>
      </c>
      <c r="E279" s="193" t="s">
        <v>592</v>
      </c>
      <c r="F279" s="163">
        <v>67.5</v>
      </c>
      <c r="G279" s="193"/>
      <c r="H279" s="193">
        <v>86</v>
      </c>
      <c r="I279" s="195">
        <v>86</v>
      </c>
      <c r="J279" s="165" t="s">
        <v>821</v>
      </c>
      <c r="K279" s="166">
        <f t="shared" si="125"/>
        <v>18.5</v>
      </c>
      <c r="L279" s="167">
        <f t="shared" si="126"/>
        <v>0.27407407407407408</v>
      </c>
      <c r="M279" s="162" t="s">
        <v>595</v>
      </c>
      <c r="N279" s="168">
        <v>44008</v>
      </c>
      <c r="O279" s="1"/>
      <c r="P279" s="1"/>
      <c r="Q279" s="1"/>
      <c r="R279" s="6" t="s">
        <v>787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0">
        <v>154</v>
      </c>
      <c r="B280" s="191">
        <v>44035</v>
      </c>
      <c r="C280" s="191"/>
      <c r="D280" s="192" t="s">
        <v>489</v>
      </c>
      <c r="E280" s="193" t="s">
        <v>592</v>
      </c>
      <c r="F280" s="163">
        <v>231</v>
      </c>
      <c r="G280" s="193"/>
      <c r="H280" s="193">
        <v>281</v>
      </c>
      <c r="I280" s="195">
        <v>281</v>
      </c>
      <c r="J280" s="165" t="s">
        <v>680</v>
      </c>
      <c r="K280" s="166">
        <f t="shared" si="125"/>
        <v>50</v>
      </c>
      <c r="L280" s="167">
        <f t="shared" si="126"/>
        <v>0.21645021645021645</v>
      </c>
      <c r="M280" s="162" t="s">
        <v>595</v>
      </c>
      <c r="N280" s="168">
        <v>44358</v>
      </c>
      <c r="O280" s="1"/>
      <c r="P280" s="1"/>
      <c r="Q280" s="1"/>
      <c r="R280" s="6" t="s">
        <v>787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0">
        <v>155</v>
      </c>
      <c r="B281" s="191">
        <v>44092</v>
      </c>
      <c r="C281" s="191"/>
      <c r="D281" s="192" t="s">
        <v>144</v>
      </c>
      <c r="E281" s="193" t="s">
        <v>592</v>
      </c>
      <c r="F281" s="193">
        <v>206</v>
      </c>
      <c r="G281" s="193"/>
      <c r="H281" s="193">
        <v>248</v>
      </c>
      <c r="I281" s="195">
        <v>248</v>
      </c>
      <c r="J281" s="165" t="s">
        <v>680</v>
      </c>
      <c r="K281" s="166">
        <f t="shared" si="125"/>
        <v>42</v>
      </c>
      <c r="L281" s="167">
        <f t="shared" si="126"/>
        <v>0.20388349514563106</v>
      </c>
      <c r="M281" s="162" t="s">
        <v>595</v>
      </c>
      <c r="N281" s="168">
        <v>44214</v>
      </c>
      <c r="O281" s="1"/>
      <c r="P281" s="1"/>
      <c r="Q281" s="1"/>
      <c r="R281" s="6" t="s">
        <v>787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0">
        <v>156</v>
      </c>
      <c r="B282" s="191">
        <v>44140</v>
      </c>
      <c r="C282" s="191"/>
      <c r="D282" s="192" t="s">
        <v>144</v>
      </c>
      <c r="E282" s="193" t="s">
        <v>592</v>
      </c>
      <c r="F282" s="193">
        <v>182.5</v>
      </c>
      <c r="G282" s="193"/>
      <c r="H282" s="193">
        <v>248</v>
      </c>
      <c r="I282" s="195">
        <v>248</v>
      </c>
      <c r="J282" s="165" t="s">
        <v>680</v>
      </c>
      <c r="K282" s="166">
        <f t="shared" si="125"/>
        <v>65.5</v>
      </c>
      <c r="L282" s="167">
        <f t="shared" si="126"/>
        <v>0.35890410958904112</v>
      </c>
      <c r="M282" s="162" t="s">
        <v>595</v>
      </c>
      <c r="N282" s="168">
        <v>44214</v>
      </c>
      <c r="O282" s="1"/>
      <c r="P282" s="1"/>
      <c r="Q282" s="1"/>
      <c r="R282" s="6" t="s">
        <v>787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0">
        <v>157</v>
      </c>
      <c r="B283" s="191">
        <v>44140</v>
      </c>
      <c r="C283" s="191"/>
      <c r="D283" s="192" t="s">
        <v>347</v>
      </c>
      <c r="E283" s="193" t="s">
        <v>592</v>
      </c>
      <c r="F283" s="193">
        <v>247.5</v>
      </c>
      <c r="G283" s="193"/>
      <c r="H283" s="193">
        <v>320</v>
      </c>
      <c r="I283" s="195">
        <v>320</v>
      </c>
      <c r="J283" s="165" t="s">
        <v>680</v>
      </c>
      <c r="K283" s="166">
        <f t="shared" si="125"/>
        <v>72.5</v>
      </c>
      <c r="L283" s="167">
        <f t="shared" si="126"/>
        <v>0.29292929292929293</v>
      </c>
      <c r="M283" s="162" t="s">
        <v>595</v>
      </c>
      <c r="N283" s="168">
        <v>44323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0">
        <v>158</v>
      </c>
      <c r="B284" s="191">
        <v>44140</v>
      </c>
      <c r="C284" s="191"/>
      <c r="D284" s="192" t="s">
        <v>203</v>
      </c>
      <c r="E284" s="193" t="s">
        <v>592</v>
      </c>
      <c r="F284" s="163">
        <v>925</v>
      </c>
      <c r="G284" s="193"/>
      <c r="H284" s="193">
        <v>1095</v>
      </c>
      <c r="I284" s="195">
        <v>1093</v>
      </c>
      <c r="J284" s="165" t="s">
        <v>822</v>
      </c>
      <c r="K284" s="166">
        <f t="shared" si="125"/>
        <v>170</v>
      </c>
      <c r="L284" s="167">
        <f t="shared" si="126"/>
        <v>0.18378378378378379</v>
      </c>
      <c r="M284" s="162" t="s">
        <v>595</v>
      </c>
      <c r="N284" s="168">
        <v>44201</v>
      </c>
      <c r="O284" s="1"/>
      <c r="P284" s="1"/>
      <c r="Q284" s="1"/>
      <c r="R284" s="6" t="s">
        <v>787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0">
        <v>159</v>
      </c>
      <c r="B285" s="191">
        <v>44140</v>
      </c>
      <c r="C285" s="191"/>
      <c r="D285" s="192" t="s">
        <v>365</v>
      </c>
      <c r="E285" s="193" t="s">
        <v>592</v>
      </c>
      <c r="F285" s="163">
        <v>332.5</v>
      </c>
      <c r="G285" s="193"/>
      <c r="H285" s="193">
        <v>393</v>
      </c>
      <c r="I285" s="195">
        <v>406</v>
      </c>
      <c r="J285" s="165" t="s">
        <v>823</v>
      </c>
      <c r="K285" s="166">
        <f t="shared" si="125"/>
        <v>60.5</v>
      </c>
      <c r="L285" s="167">
        <f t="shared" si="126"/>
        <v>0.18195488721804512</v>
      </c>
      <c r="M285" s="162" t="s">
        <v>595</v>
      </c>
      <c r="N285" s="168">
        <v>44256</v>
      </c>
      <c r="O285" s="1"/>
      <c r="P285" s="1"/>
      <c r="Q285" s="1"/>
      <c r="R285" s="6" t="s">
        <v>787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0">
        <v>160</v>
      </c>
      <c r="B286" s="191">
        <v>44141</v>
      </c>
      <c r="C286" s="191"/>
      <c r="D286" s="192" t="s">
        <v>489</v>
      </c>
      <c r="E286" s="193" t="s">
        <v>592</v>
      </c>
      <c r="F286" s="163">
        <v>231</v>
      </c>
      <c r="G286" s="193"/>
      <c r="H286" s="193">
        <v>281</v>
      </c>
      <c r="I286" s="195">
        <v>281</v>
      </c>
      <c r="J286" s="165" t="s">
        <v>680</v>
      </c>
      <c r="K286" s="166">
        <f t="shared" si="125"/>
        <v>50</v>
      </c>
      <c r="L286" s="167">
        <f t="shared" si="126"/>
        <v>0.21645021645021645</v>
      </c>
      <c r="M286" s="162" t="s">
        <v>595</v>
      </c>
      <c r="N286" s="168">
        <v>44358</v>
      </c>
      <c r="O286" s="1"/>
      <c r="P286" s="1"/>
      <c r="Q286" s="1"/>
      <c r="R286" s="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0">
        <v>161</v>
      </c>
      <c r="B287" s="191">
        <v>44187</v>
      </c>
      <c r="C287" s="191"/>
      <c r="D287" s="192" t="s">
        <v>824</v>
      </c>
      <c r="E287" s="193" t="s">
        <v>592</v>
      </c>
      <c r="F287" s="163">
        <v>190</v>
      </c>
      <c r="G287" s="193"/>
      <c r="H287" s="193">
        <v>239</v>
      </c>
      <c r="I287" s="195">
        <v>239</v>
      </c>
      <c r="J287" s="165" t="s">
        <v>825</v>
      </c>
      <c r="K287" s="166">
        <f t="shared" si="125"/>
        <v>49</v>
      </c>
      <c r="L287" s="167">
        <f t="shared" si="126"/>
        <v>0.25789473684210529</v>
      </c>
      <c r="M287" s="162" t="s">
        <v>595</v>
      </c>
      <c r="N287" s="168">
        <v>44844</v>
      </c>
      <c r="O287" s="1"/>
      <c r="P287" s="1"/>
      <c r="Q287" s="1"/>
      <c r="R287" s="6" t="s">
        <v>787</v>
      </c>
    </row>
    <row r="288" spans="1:26" ht="12.75" customHeight="1">
      <c r="A288" s="190">
        <v>162</v>
      </c>
      <c r="B288" s="191">
        <v>44258</v>
      </c>
      <c r="C288" s="191"/>
      <c r="D288" s="192" t="s">
        <v>820</v>
      </c>
      <c r="E288" s="193" t="s">
        <v>592</v>
      </c>
      <c r="F288" s="163">
        <v>495</v>
      </c>
      <c r="G288" s="193"/>
      <c r="H288" s="193">
        <v>595</v>
      </c>
      <c r="I288" s="195">
        <v>590</v>
      </c>
      <c r="J288" s="165" t="s">
        <v>616</v>
      </c>
      <c r="K288" s="166">
        <f t="shared" si="125"/>
        <v>100</v>
      </c>
      <c r="L288" s="167">
        <f t="shared" si="126"/>
        <v>0.20202020202020202</v>
      </c>
      <c r="M288" s="162" t="s">
        <v>595</v>
      </c>
      <c r="N288" s="168">
        <v>44589</v>
      </c>
      <c r="O288" s="1"/>
      <c r="P288" s="1"/>
      <c r="R288" s="6" t="s">
        <v>787</v>
      </c>
    </row>
    <row r="289" spans="1:26" ht="12.75" customHeight="1">
      <c r="A289" s="190">
        <v>163</v>
      </c>
      <c r="B289" s="191">
        <v>44274</v>
      </c>
      <c r="C289" s="191"/>
      <c r="D289" s="192" t="s">
        <v>365</v>
      </c>
      <c r="E289" s="193" t="s">
        <v>592</v>
      </c>
      <c r="F289" s="163">
        <v>355</v>
      </c>
      <c r="G289" s="193"/>
      <c r="H289" s="193">
        <v>422.5</v>
      </c>
      <c r="I289" s="195">
        <v>420</v>
      </c>
      <c r="J289" s="165" t="s">
        <v>826</v>
      </c>
      <c r="K289" s="166">
        <f t="shared" si="125"/>
        <v>67.5</v>
      </c>
      <c r="L289" s="167">
        <f t="shared" si="126"/>
        <v>0.19014084507042253</v>
      </c>
      <c r="M289" s="162" t="s">
        <v>595</v>
      </c>
      <c r="N289" s="168">
        <v>44361</v>
      </c>
      <c r="O289" s="1"/>
      <c r="R289" s="208" t="s">
        <v>787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0">
        <v>164</v>
      </c>
      <c r="B290" s="191">
        <v>44295</v>
      </c>
      <c r="C290" s="191"/>
      <c r="D290" s="192" t="s">
        <v>327</v>
      </c>
      <c r="E290" s="193" t="s">
        <v>592</v>
      </c>
      <c r="F290" s="163">
        <v>555</v>
      </c>
      <c r="G290" s="193"/>
      <c r="H290" s="193">
        <v>663</v>
      </c>
      <c r="I290" s="195">
        <v>663</v>
      </c>
      <c r="J290" s="165" t="s">
        <v>827</v>
      </c>
      <c r="K290" s="166">
        <f t="shared" si="125"/>
        <v>108</v>
      </c>
      <c r="L290" s="167">
        <f t="shared" si="126"/>
        <v>0.19459459459459461</v>
      </c>
      <c r="M290" s="162" t="s">
        <v>595</v>
      </c>
      <c r="N290" s="168">
        <v>44321</v>
      </c>
      <c r="O290" s="1"/>
      <c r="P290" s="1"/>
      <c r="Q290" s="1"/>
      <c r="R290" s="208" t="s">
        <v>787</v>
      </c>
    </row>
    <row r="291" spans="1:26" ht="12.75" customHeight="1">
      <c r="A291" s="190">
        <v>165</v>
      </c>
      <c r="B291" s="191">
        <v>44308</v>
      </c>
      <c r="C291" s="191"/>
      <c r="D291" s="192" t="s">
        <v>791</v>
      </c>
      <c r="E291" s="193" t="s">
        <v>592</v>
      </c>
      <c r="F291" s="163">
        <v>126.5</v>
      </c>
      <c r="G291" s="193"/>
      <c r="H291" s="193">
        <v>155</v>
      </c>
      <c r="I291" s="195">
        <v>155</v>
      </c>
      <c r="J291" s="165" t="s">
        <v>680</v>
      </c>
      <c r="K291" s="166">
        <f t="shared" si="125"/>
        <v>28.5</v>
      </c>
      <c r="L291" s="167">
        <f t="shared" si="126"/>
        <v>0.22529644268774704</v>
      </c>
      <c r="M291" s="162" t="s">
        <v>595</v>
      </c>
      <c r="N291" s="168">
        <v>44362</v>
      </c>
      <c r="O291" s="1"/>
      <c r="R291" s="208" t="s">
        <v>787</v>
      </c>
    </row>
    <row r="292" spans="1:26" ht="12.75" customHeight="1">
      <c r="A292" s="169">
        <v>166</v>
      </c>
      <c r="B292" s="200">
        <v>44368</v>
      </c>
      <c r="C292" s="200"/>
      <c r="D292" s="171" t="s">
        <v>828</v>
      </c>
      <c r="E292" s="173" t="s">
        <v>592</v>
      </c>
      <c r="F292" s="201">
        <v>287.5</v>
      </c>
      <c r="G292" s="173"/>
      <c r="H292" s="173">
        <v>245</v>
      </c>
      <c r="I292" s="174">
        <v>344</v>
      </c>
      <c r="J292" s="175" t="s">
        <v>829</v>
      </c>
      <c r="K292" s="176">
        <f t="shared" si="125"/>
        <v>-42.5</v>
      </c>
      <c r="L292" s="177">
        <f t="shared" si="126"/>
        <v>-0.14782608695652175</v>
      </c>
      <c r="M292" s="173" t="s">
        <v>605</v>
      </c>
      <c r="N292" s="170">
        <v>44508</v>
      </c>
      <c r="O292" s="1"/>
      <c r="R292" s="208" t="s">
        <v>787</v>
      </c>
    </row>
    <row r="293" spans="1:26" ht="12.75" customHeight="1">
      <c r="A293" s="190">
        <v>167</v>
      </c>
      <c r="B293" s="191">
        <v>44368</v>
      </c>
      <c r="C293" s="191"/>
      <c r="D293" s="192" t="s">
        <v>489</v>
      </c>
      <c r="E293" s="193" t="s">
        <v>592</v>
      </c>
      <c r="F293" s="163">
        <v>241</v>
      </c>
      <c r="G293" s="193"/>
      <c r="H293" s="193">
        <v>298</v>
      </c>
      <c r="I293" s="195">
        <v>320</v>
      </c>
      <c r="J293" s="165" t="s">
        <v>680</v>
      </c>
      <c r="K293" s="166">
        <f t="shared" si="125"/>
        <v>57</v>
      </c>
      <c r="L293" s="167">
        <f t="shared" si="126"/>
        <v>0.23651452282157676</v>
      </c>
      <c r="M293" s="162" t="s">
        <v>595</v>
      </c>
      <c r="N293" s="168">
        <v>44802</v>
      </c>
      <c r="O293" s="37"/>
      <c r="R293" s="208" t="s">
        <v>787</v>
      </c>
    </row>
    <row r="294" spans="1:26" ht="12.75" customHeight="1">
      <c r="A294" s="190">
        <v>168</v>
      </c>
      <c r="B294" s="191">
        <v>44406</v>
      </c>
      <c r="C294" s="191"/>
      <c r="D294" s="192" t="s">
        <v>791</v>
      </c>
      <c r="E294" s="193" t="s">
        <v>592</v>
      </c>
      <c r="F294" s="163">
        <v>162.5</v>
      </c>
      <c r="G294" s="193"/>
      <c r="H294" s="193">
        <v>200</v>
      </c>
      <c r="I294" s="195">
        <v>200</v>
      </c>
      <c r="J294" s="165" t="s">
        <v>680</v>
      </c>
      <c r="K294" s="166">
        <f t="shared" si="125"/>
        <v>37.5</v>
      </c>
      <c r="L294" s="167">
        <f t="shared" si="126"/>
        <v>0.23076923076923078</v>
      </c>
      <c r="M294" s="162" t="s">
        <v>595</v>
      </c>
      <c r="N294" s="168">
        <v>44802</v>
      </c>
      <c r="O294" s="1"/>
      <c r="R294" s="208" t="s">
        <v>787</v>
      </c>
    </row>
    <row r="295" spans="1:26" ht="12.75" customHeight="1">
      <c r="A295" s="190">
        <v>169</v>
      </c>
      <c r="B295" s="191">
        <v>44462</v>
      </c>
      <c r="C295" s="191"/>
      <c r="D295" s="192" t="s">
        <v>446</v>
      </c>
      <c r="E295" s="193" t="s">
        <v>592</v>
      </c>
      <c r="F295" s="163">
        <v>1235</v>
      </c>
      <c r="G295" s="193"/>
      <c r="H295" s="193">
        <v>1505</v>
      </c>
      <c r="I295" s="195">
        <v>1500</v>
      </c>
      <c r="J295" s="165" t="s">
        <v>680</v>
      </c>
      <c r="K295" s="166">
        <f t="shared" si="125"/>
        <v>270</v>
      </c>
      <c r="L295" s="167">
        <f t="shared" si="126"/>
        <v>0.21862348178137653</v>
      </c>
      <c r="M295" s="162" t="s">
        <v>595</v>
      </c>
      <c r="N295" s="168">
        <v>44564</v>
      </c>
      <c r="O295" s="1"/>
      <c r="R295" s="208" t="s">
        <v>787</v>
      </c>
    </row>
    <row r="296" spans="1:26" ht="12.75" customHeight="1">
      <c r="A296" s="209">
        <v>170</v>
      </c>
      <c r="B296" s="210">
        <v>44480</v>
      </c>
      <c r="C296" s="210"/>
      <c r="D296" s="211" t="s">
        <v>830</v>
      </c>
      <c r="E296" s="212" t="s">
        <v>592</v>
      </c>
      <c r="F296" s="55">
        <v>58.75</v>
      </c>
      <c r="G296" s="212"/>
      <c r="H296" s="213"/>
      <c r="I296" s="51"/>
      <c r="J296" s="214" t="s">
        <v>593</v>
      </c>
      <c r="K296" s="209"/>
      <c r="L296" s="210"/>
      <c r="M296" s="210"/>
      <c r="N296" s="211"/>
      <c r="O296" s="37"/>
      <c r="R296" s="208" t="s">
        <v>787</v>
      </c>
    </row>
    <row r="297" spans="1:26" ht="12.75" customHeight="1">
      <c r="A297" s="215">
        <v>171</v>
      </c>
      <c r="B297" s="216">
        <v>44481</v>
      </c>
      <c r="C297" s="216"/>
      <c r="D297" s="217" t="s">
        <v>278</v>
      </c>
      <c r="E297" s="51" t="s">
        <v>592</v>
      </c>
      <c r="F297" s="218" t="s">
        <v>831</v>
      </c>
      <c r="G297" s="51"/>
      <c r="H297" s="51"/>
      <c r="I297" s="51">
        <v>380</v>
      </c>
      <c r="J297" s="219" t="s">
        <v>593</v>
      </c>
      <c r="K297" s="215"/>
      <c r="L297" s="216"/>
      <c r="M297" s="216"/>
      <c r="N297" s="217"/>
      <c r="O297" s="37"/>
      <c r="R297" s="208" t="s">
        <v>787</v>
      </c>
    </row>
    <row r="298" spans="1:26" ht="12.75" customHeight="1">
      <c r="A298" s="190">
        <v>172</v>
      </c>
      <c r="B298" s="191">
        <v>44481</v>
      </c>
      <c r="C298" s="191"/>
      <c r="D298" s="192" t="s">
        <v>832</v>
      </c>
      <c r="E298" s="193" t="s">
        <v>592</v>
      </c>
      <c r="F298" s="163">
        <v>45.5</v>
      </c>
      <c r="G298" s="193"/>
      <c r="H298" s="193">
        <v>56.5</v>
      </c>
      <c r="I298" s="195">
        <v>56</v>
      </c>
      <c r="J298" s="165" t="s">
        <v>680</v>
      </c>
      <c r="K298" s="166">
        <f t="shared" ref="K298:K299" si="127">H298-F298</f>
        <v>11</v>
      </c>
      <c r="L298" s="167">
        <f t="shared" ref="L298:L299" si="128">K298/F298</f>
        <v>0.24175824175824176</v>
      </c>
      <c r="M298" s="162" t="s">
        <v>595</v>
      </c>
      <c r="N298" s="168">
        <v>44881</v>
      </c>
      <c r="O298" s="37"/>
      <c r="R298" s="208"/>
    </row>
    <row r="299" spans="1:26" ht="12.75" customHeight="1">
      <c r="A299" s="190">
        <v>173</v>
      </c>
      <c r="B299" s="191">
        <v>44551</v>
      </c>
      <c r="C299" s="191"/>
      <c r="D299" s="192" t="s">
        <v>131</v>
      </c>
      <c r="E299" s="193" t="s">
        <v>592</v>
      </c>
      <c r="F299" s="163">
        <v>2300</v>
      </c>
      <c r="G299" s="193"/>
      <c r="H299" s="193">
        <f>(2820+2200)/2</f>
        <v>2510</v>
      </c>
      <c r="I299" s="195">
        <v>3000</v>
      </c>
      <c r="J299" s="165" t="s">
        <v>833</v>
      </c>
      <c r="K299" s="166">
        <f t="shared" si="127"/>
        <v>210</v>
      </c>
      <c r="L299" s="167">
        <f t="shared" si="128"/>
        <v>9.1304347826086957E-2</v>
      </c>
      <c r="M299" s="162" t="s">
        <v>595</v>
      </c>
      <c r="N299" s="168">
        <v>44649</v>
      </c>
      <c r="O299" s="1"/>
      <c r="R299" s="208"/>
    </row>
    <row r="300" spans="1:26" ht="12.75" customHeight="1">
      <c r="A300" s="190">
        <v>174</v>
      </c>
      <c r="B300" s="191">
        <v>44606</v>
      </c>
      <c r="C300" s="191"/>
      <c r="D300" s="192" t="s">
        <v>436</v>
      </c>
      <c r="E300" s="193" t="s">
        <v>592</v>
      </c>
      <c r="F300" s="163">
        <v>635</v>
      </c>
      <c r="G300" s="193"/>
      <c r="H300" s="193">
        <v>700</v>
      </c>
      <c r="I300" s="195">
        <v>764</v>
      </c>
      <c r="J300" s="165" t="s">
        <v>875</v>
      </c>
      <c r="K300" s="166">
        <f t="shared" ref="K300" si="129">H300-F300</f>
        <v>65</v>
      </c>
      <c r="L300" s="167">
        <f t="shared" ref="L300" si="130">K300/F300</f>
        <v>0.10236220472440945</v>
      </c>
      <c r="M300" s="162" t="s">
        <v>595</v>
      </c>
      <c r="N300" s="168">
        <v>45159</v>
      </c>
      <c r="O300" s="37"/>
      <c r="R300" s="208"/>
    </row>
    <row r="301" spans="1:26" ht="12.75" customHeight="1">
      <c r="A301" s="190">
        <v>175</v>
      </c>
      <c r="B301" s="191">
        <v>44613</v>
      </c>
      <c r="C301" s="191"/>
      <c r="D301" s="192" t="s">
        <v>446</v>
      </c>
      <c r="E301" s="193" t="s">
        <v>592</v>
      </c>
      <c r="F301" s="163">
        <v>1255</v>
      </c>
      <c r="G301" s="193"/>
      <c r="H301" s="193">
        <v>1515</v>
      </c>
      <c r="I301" s="195">
        <v>1510</v>
      </c>
      <c r="J301" s="165" t="s">
        <v>680</v>
      </c>
      <c r="K301" s="166">
        <f>H301-F301</f>
        <v>260</v>
      </c>
      <c r="L301" s="167">
        <f>K301/F301</f>
        <v>0.20717131474103587</v>
      </c>
      <c r="M301" s="162" t="s">
        <v>595</v>
      </c>
      <c r="N301" s="168">
        <v>44834</v>
      </c>
      <c r="O301" s="37"/>
      <c r="R301" s="208"/>
    </row>
    <row r="302" spans="1:26" ht="12.75" customHeight="1">
      <c r="A302">
        <v>176</v>
      </c>
      <c r="B302" s="216">
        <v>44670</v>
      </c>
      <c r="C302" s="216"/>
      <c r="D302" s="53" t="s">
        <v>552</v>
      </c>
      <c r="E302" s="220" t="s">
        <v>592</v>
      </c>
      <c r="F302" s="51" t="s">
        <v>834</v>
      </c>
      <c r="G302" s="51"/>
      <c r="H302" s="51"/>
      <c r="I302" s="51">
        <v>553</v>
      </c>
      <c r="J302" s="51" t="s">
        <v>593</v>
      </c>
      <c r="K302" s="51"/>
      <c r="L302" s="51"/>
      <c r="M302" s="51"/>
      <c r="N302" s="51"/>
      <c r="O302" s="37"/>
      <c r="R302" s="208"/>
    </row>
    <row r="303" spans="1:26" ht="12.75" customHeight="1">
      <c r="A303" s="190">
        <v>177</v>
      </c>
      <c r="B303" s="191">
        <v>44746</v>
      </c>
      <c r="C303" s="191"/>
      <c r="D303" s="192" t="s">
        <v>835</v>
      </c>
      <c r="E303" s="193" t="s">
        <v>592</v>
      </c>
      <c r="F303" s="163">
        <v>207.5</v>
      </c>
      <c r="G303" s="193"/>
      <c r="H303" s="193">
        <v>254</v>
      </c>
      <c r="I303" s="195">
        <v>254</v>
      </c>
      <c r="J303" s="165" t="s">
        <v>680</v>
      </c>
      <c r="K303" s="166">
        <f t="shared" ref="K303:K305" si="131">H303-F303</f>
        <v>46.5</v>
      </c>
      <c r="L303" s="167">
        <f t="shared" ref="L303:L305" si="132">K303/F303</f>
        <v>0.22409638554216868</v>
      </c>
      <c r="M303" s="162" t="s">
        <v>595</v>
      </c>
      <c r="N303" s="168">
        <v>44792</v>
      </c>
      <c r="O303" s="1"/>
      <c r="R303" s="208"/>
    </row>
    <row r="304" spans="1:26" ht="12.75" customHeight="1">
      <c r="A304" s="190">
        <v>178</v>
      </c>
      <c r="B304" s="191">
        <v>44775</v>
      </c>
      <c r="C304" s="191"/>
      <c r="D304" s="192" t="s">
        <v>491</v>
      </c>
      <c r="E304" s="193" t="s">
        <v>592</v>
      </c>
      <c r="F304" s="163">
        <v>31.25</v>
      </c>
      <c r="G304" s="193"/>
      <c r="H304" s="193">
        <v>38.75</v>
      </c>
      <c r="I304" s="195">
        <v>38</v>
      </c>
      <c r="J304" s="165" t="s">
        <v>680</v>
      </c>
      <c r="K304" s="166">
        <f t="shared" si="131"/>
        <v>7.5</v>
      </c>
      <c r="L304" s="167">
        <f t="shared" si="132"/>
        <v>0.24</v>
      </c>
      <c r="M304" s="162" t="s">
        <v>595</v>
      </c>
      <c r="N304" s="168">
        <v>44844</v>
      </c>
      <c r="O304" s="37"/>
      <c r="R304" s="55"/>
    </row>
    <row r="305" spans="1:38" ht="12.75" customHeight="1">
      <c r="A305" s="190">
        <v>179</v>
      </c>
      <c r="B305" s="191">
        <v>44841</v>
      </c>
      <c r="C305" s="191"/>
      <c r="D305" s="192" t="s">
        <v>836</v>
      </c>
      <c r="E305" s="193" t="s">
        <v>592</v>
      </c>
      <c r="F305" s="163">
        <v>665</v>
      </c>
      <c r="G305" s="193"/>
      <c r="H305" s="193">
        <v>807.5</v>
      </c>
      <c r="I305" s="195">
        <v>840</v>
      </c>
      <c r="J305" s="165" t="s">
        <v>833</v>
      </c>
      <c r="K305" s="166">
        <f t="shared" si="131"/>
        <v>142.5</v>
      </c>
      <c r="L305" s="167">
        <f t="shared" si="132"/>
        <v>0.21428571428571427</v>
      </c>
      <c r="M305" s="162" t="s">
        <v>595</v>
      </c>
      <c r="N305" s="168">
        <v>45097</v>
      </c>
      <c r="O305" s="37"/>
      <c r="R305" s="55"/>
    </row>
    <row r="306" spans="1:38" ht="12.75" customHeight="1">
      <c r="A306" s="190">
        <v>180</v>
      </c>
      <c r="B306" s="191">
        <v>44844</v>
      </c>
      <c r="C306" s="191"/>
      <c r="D306" s="192" t="s">
        <v>438</v>
      </c>
      <c r="E306" s="193" t="s">
        <v>592</v>
      </c>
      <c r="F306" s="163">
        <v>227.5</v>
      </c>
      <c r="G306" s="193"/>
      <c r="H306" s="193">
        <v>270</v>
      </c>
      <c r="I306" s="195">
        <v>291</v>
      </c>
      <c r="J306" s="165" t="s">
        <v>877</v>
      </c>
      <c r="K306" s="166">
        <f t="shared" ref="K306" si="133">H306-F306</f>
        <v>42.5</v>
      </c>
      <c r="L306" s="167">
        <f t="shared" ref="L306" si="134">K306/F306</f>
        <v>0.18681318681318682</v>
      </c>
      <c r="M306" s="162" t="s">
        <v>595</v>
      </c>
      <c r="N306" s="168">
        <v>45160</v>
      </c>
      <c r="O306" s="37"/>
      <c r="Q306" s="37"/>
      <c r="R306" s="55"/>
    </row>
    <row r="307" spans="1:38" ht="12.75" customHeight="1">
      <c r="A307" s="190">
        <v>181</v>
      </c>
      <c r="B307" s="191">
        <v>44845</v>
      </c>
      <c r="C307" s="191"/>
      <c r="D307" s="192" t="s">
        <v>436</v>
      </c>
      <c r="E307" s="193" t="s">
        <v>592</v>
      </c>
      <c r="F307" s="163">
        <v>555</v>
      </c>
      <c r="G307" s="193"/>
      <c r="H307" s="193">
        <v>700</v>
      </c>
      <c r="I307" s="195">
        <v>765</v>
      </c>
      <c r="J307" s="165" t="s">
        <v>876</v>
      </c>
      <c r="K307" s="166">
        <f t="shared" ref="K307" si="135">H307-F307</f>
        <v>145</v>
      </c>
      <c r="L307" s="167">
        <f t="shared" ref="L307" si="136">K307/F307</f>
        <v>0.26126126126126126</v>
      </c>
      <c r="M307" s="162" t="s">
        <v>595</v>
      </c>
      <c r="N307" s="168">
        <v>45159</v>
      </c>
      <c r="O307" s="37"/>
      <c r="Q307" s="37"/>
      <c r="R307" s="55"/>
    </row>
    <row r="308" spans="1:38" ht="12.75" customHeight="1">
      <c r="A308" s="190">
        <v>182</v>
      </c>
      <c r="B308" s="191">
        <v>44981</v>
      </c>
      <c r="C308" s="191"/>
      <c r="D308" s="192" t="s">
        <v>453</v>
      </c>
      <c r="E308" s="193" t="s">
        <v>592</v>
      </c>
      <c r="F308" s="163">
        <v>1675</v>
      </c>
      <c r="G308" s="193"/>
      <c r="H308" s="193">
        <v>2080</v>
      </c>
      <c r="I308" s="195">
        <v>2080</v>
      </c>
      <c r="J308" s="165" t="s">
        <v>680</v>
      </c>
      <c r="K308" s="166">
        <f>H308-F308</f>
        <v>405</v>
      </c>
      <c r="L308" s="167">
        <f>K308/F308</f>
        <v>0.2417910447761194</v>
      </c>
      <c r="M308" s="162" t="s">
        <v>595</v>
      </c>
      <c r="N308" s="168">
        <v>45119</v>
      </c>
      <c r="O308" s="37"/>
      <c r="R308" s="55" t="s">
        <v>870</v>
      </c>
    </row>
    <row r="309" spans="1:38" ht="12.75" customHeight="1">
      <c r="A309" s="190">
        <v>183</v>
      </c>
      <c r="B309" s="191">
        <v>44986</v>
      </c>
      <c r="C309" s="191"/>
      <c r="D309" s="192" t="s">
        <v>491</v>
      </c>
      <c r="E309" s="193" t="s">
        <v>592</v>
      </c>
      <c r="F309" s="163">
        <v>57.5</v>
      </c>
      <c r="G309" s="193"/>
      <c r="H309" s="193">
        <v>120</v>
      </c>
      <c r="I309" s="195">
        <v>120</v>
      </c>
      <c r="J309" s="165" t="s">
        <v>680</v>
      </c>
      <c r="K309" s="166">
        <f>H309-F309</f>
        <v>62.5</v>
      </c>
      <c r="L309" s="167">
        <f>K309/F309</f>
        <v>1.0869565217391304</v>
      </c>
      <c r="M309" s="162" t="s">
        <v>595</v>
      </c>
      <c r="N309" s="168">
        <v>45049</v>
      </c>
      <c r="O309" s="37"/>
      <c r="R309" s="55" t="s">
        <v>870</v>
      </c>
    </row>
    <row r="310" spans="1:38" ht="12.75" customHeight="1">
      <c r="A310" s="190">
        <v>184</v>
      </c>
      <c r="B310" s="191">
        <v>45008</v>
      </c>
      <c r="C310" s="191"/>
      <c r="D310" s="192" t="s">
        <v>508</v>
      </c>
      <c r="E310" s="193" t="s">
        <v>592</v>
      </c>
      <c r="F310" s="163">
        <v>2765</v>
      </c>
      <c r="G310" s="193"/>
      <c r="H310" s="193">
        <v>3547.5</v>
      </c>
      <c r="I310" s="195">
        <v>3523</v>
      </c>
      <c r="J310" s="165" t="s">
        <v>680</v>
      </c>
      <c r="K310" s="166">
        <f>H310-F310</f>
        <v>782.5</v>
      </c>
      <c r="L310" s="167">
        <f>K310/F310</f>
        <v>0.28300180831826399</v>
      </c>
      <c r="M310" s="162" t="s">
        <v>595</v>
      </c>
      <c r="N310" s="168">
        <v>45177</v>
      </c>
      <c r="O310" s="37"/>
      <c r="R310" s="55" t="s">
        <v>870</v>
      </c>
    </row>
    <row r="311" spans="1:38" ht="12.75" customHeight="1">
      <c r="A311" s="190">
        <v>185</v>
      </c>
      <c r="B311" s="191">
        <v>45027</v>
      </c>
      <c r="C311" s="191"/>
      <c r="D311" s="192" t="s">
        <v>837</v>
      </c>
      <c r="E311" s="193" t="s">
        <v>592</v>
      </c>
      <c r="F311" s="163">
        <v>460</v>
      </c>
      <c r="G311" s="193"/>
      <c r="H311" s="193">
        <v>825</v>
      </c>
      <c r="I311" s="195">
        <v>810</v>
      </c>
      <c r="J311" s="165" t="s">
        <v>680</v>
      </c>
      <c r="K311" s="166">
        <f>H311-F311</f>
        <v>365</v>
      </c>
      <c r="L311" s="167">
        <f>K311/F311</f>
        <v>0.79347826086956519</v>
      </c>
      <c r="M311" s="162" t="s">
        <v>595</v>
      </c>
      <c r="N311" s="168">
        <v>45155</v>
      </c>
      <c r="O311" s="37"/>
      <c r="R311" s="55" t="s">
        <v>870</v>
      </c>
    </row>
    <row r="312" spans="1:38" ht="12.75" customHeight="1">
      <c r="A312" s="215">
        <v>186</v>
      </c>
      <c r="B312" s="216">
        <v>45050</v>
      </c>
      <c r="C312" s="53"/>
      <c r="D312" s="53" t="s">
        <v>42</v>
      </c>
      <c r="E312" s="220" t="s">
        <v>592</v>
      </c>
      <c r="F312" s="51" t="s">
        <v>838</v>
      </c>
      <c r="G312" s="51"/>
      <c r="H312" s="51"/>
      <c r="I312" s="51">
        <v>5040</v>
      </c>
      <c r="J312" s="51" t="s">
        <v>593</v>
      </c>
      <c r="K312" s="51"/>
      <c r="L312" s="51"/>
      <c r="M312" s="51"/>
      <c r="N312" s="51"/>
      <c r="O312" s="37"/>
      <c r="R312" s="55" t="s">
        <v>870</v>
      </c>
    </row>
    <row r="313" spans="1:38" ht="12.75" customHeight="1">
      <c r="A313" s="190">
        <v>187</v>
      </c>
      <c r="B313" s="191">
        <v>45075</v>
      </c>
      <c r="C313" s="191"/>
      <c r="D313" s="192" t="s">
        <v>839</v>
      </c>
      <c r="E313" s="193" t="s">
        <v>592</v>
      </c>
      <c r="F313" s="163">
        <v>585</v>
      </c>
      <c r="G313" s="193"/>
      <c r="H313" s="193">
        <v>732</v>
      </c>
      <c r="I313" s="195">
        <v>732</v>
      </c>
      <c r="J313" s="165" t="s">
        <v>680</v>
      </c>
      <c r="K313" s="166">
        <f>H313-F313</f>
        <v>147</v>
      </c>
      <c r="L313" s="167">
        <f>K313/F313</f>
        <v>0.25128205128205128</v>
      </c>
      <c r="M313" s="162" t="s">
        <v>595</v>
      </c>
      <c r="N313" s="168">
        <v>45152</v>
      </c>
      <c r="O313" s="37"/>
      <c r="Q313" s="37"/>
      <c r="R313" s="55" t="s">
        <v>870</v>
      </c>
      <c r="T313" s="37"/>
      <c r="V313" s="37"/>
      <c r="W313" s="55"/>
      <c r="Y313" s="37"/>
      <c r="AA313" s="37"/>
      <c r="AB313" s="55"/>
      <c r="AD313" s="37"/>
      <c r="AF313" s="37"/>
      <c r="AG313" s="55"/>
      <c r="AI313" s="37"/>
      <c r="AK313" s="37"/>
      <c r="AL313" s="55"/>
    </row>
    <row r="314" spans="1:38" ht="12.75" customHeight="1">
      <c r="A314" s="215">
        <v>188</v>
      </c>
      <c r="B314" s="216">
        <v>45078</v>
      </c>
      <c r="C314" s="53"/>
      <c r="D314" s="53" t="s">
        <v>540</v>
      </c>
      <c r="E314" s="220" t="s">
        <v>592</v>
      </c>
      <c r="F314" s="51" t="s">
        <v>840</v>
      </c>
      <c r="G314" s="51"/>
      <c r="H314" s="51"/>
      <c r="I314" s="51">
        <v>4300</v>
      </c>
      <c r="J314" s="51" t="s">
        <v>593</v>
      </c>
      <c r="K314" s="51"/>
      <c r="L314" s="51"/>
      <c r="M314" s="51"/>
      <c r="N314" s="51"/>
      <c r="O314" s="37"/>
      <c r="Q314" s="37"/>
      <c r="R314" s="55" t="s">
        <v>870</v>
      </c>
      <c r="T314" s="37"/>
      <c r="V314" s="37"/>
      <c r="W314" s="55"/>
      <c r="Y314" s="37"/>
      <c r="AA314" s="37"/>
      <c r="AB314" s="55"/>
      <c r="AD314" s="37"/>
      <c r="AF314" s="37"/>
      <c r="AG314" s="55"/>
      <c r="AI314" s="37"/>
      <c r="AK314" s="37"/>
      <c r="AL314" s="55"/>
    </row>
    <row r="315" spans="1:38" ht="12.75" customHeight="1">
      <c r="A315" s="215">
        <v>189</v>
      </c>
      <c r="B315" s="216">
        <v>45103</v>
      </c>
      <c r="C315" s="53"/>
      <c r="D315" s="53" t="s">
        <v>865</v>
      </c>
      <c r="E315" s="220" t="s">
        <v>592</v>
      </c>
      <c r="F315" s="51" t="s">
        <v>660</v>
      </c>
      <c r="G315" s="51"/>
      <c r="H315" s="51"/>
      <c r="I315" s="51">
        <v>383</v>
      </c>
      <c r="J315" s="51" t="s">
        <v>593</v>
      </c>
      <c r="K315" s="51"/>
      <c r="L315" s="51"/>
      <c r="M315" s="51"/>
      <c r="N315" s="51"/>
      <c r="O315" s="37"/>
      <c r="Q315" s="37"/>
      <c r="R315" s="55" t="s">
        <v>870</v>
      </c>
      <c r="T315" s="37"/>
      <c r="V315" s="37"/>
      <c r="W315" s="55"/>
      <c r="Y315" s="37"/>
      <c r="AA315" s="37"/>
      <c r="AB315" s="55"/>
      <c r="AD315" s="37"/>
      <c r="AF315" s="37"/>
      <c r="AG315" s="55"/>
      <c r="AI315" s="37"/>
      <c r="AK315" s="37"/>
      <c r="AL315" s="55"/>
    </row>
    <row r="316" spans="1:38" ht="12.75" customHeight="1">
      <c r="A316" s="190">
        <v>190</v>
      </c>
      <c r="B316" s="191">
        <v>45120</v>
      </c>
      <c r="C316" s="191"/>
      <c r="D316" s="192" t="s">
        <v>539</v>
      </c>
      <c r="E316" s="193" t="s">
        <v>592</v>
      </c>
      <c r="F316" s="163">
        <v>2312.5</v>
      </c>
      <c r="G316" s="193"/>
      <c r="H316" s="193">
        <v>2935</v>
      </c>
      <c r="I316" s="195">
        <v>2935</v>
      </c>
      <c r="J316" s="165" t="s">
        <v>680</v>
      </c>
      <c r="K316" s="166">
        <f>H316-F316</f>
        <v>622.5</v>
      </c>
      <c r="L316" s="167">
        <f>K316/F316</f>
        <v>0.26918918918918922</v>
      </c>
      <c r="M316" s="162" t="s">
        <v>595</v>
      </c>
      <c r="N316" s="168">
        <v>45177</v>
      </c>
      <c r="O316" s="37"/>
      <c r="Q316" s="37"/>
      <c r="R316" s="55" t="s">
        <v>870</v>
      </c>
      <c r="T316" s="37"/>
      <c r="V316" s="37"/>
      <c r="W316" s="55"/>
      <c r="Y316" s="37"/>
      <c r="AA316" s="37"/>
      <c r="AB316" s="55"/>
      <c r="AD316" s="37"/>
      <c r="AF316" s="37"/>
      <c r="AG316" s="55"/>
      <c r="AI316" s="37"/>
      <c r="AK316" s="37"/>
      <c r="AL316" s="55"/>
    </row>
    <row r="317" spans="1:38" ht="12.75" customHeight="1">
      <c r="A317" s="190">
        <v>191</v>
      </c>
      <c r="B317" s="191">
        <v>45125</v>
      </c>
      <c r="C317" s="191"/>
      <c r="D317" s="192" t="s">
        <v>203</v>
      </c>
      <c r="E317" s="193" t="s">
        <v>592</v>
      </c>
      <c r="F317" s="163">
        <v>3980</v>
      </c>
      <c r="G317" s="193"/>
      <c r="H317" s="193">
        <v>4895</v>
      </c>
      <c r="I317" s="195">
        <v>4895</v>
      </c>
      <c r="J317" s="165" t="s">
        <v>680</v>
      </c>
      <c r="K317" s="166">
        <f>H317-F317</f>
        <v>915</v>
      </c>
      <c r="L317" s="167">
        <f>K317/F317</f>
        <v>0.22989949748743718</v>
      </c>
      <c r="M317" s="162" t="s">
        <v>595</v>
      </c>
      <c r="N317" s="168">
        <v>45155</v>
      </c>
      <c r="O317" s="37"/>
      <c r="R317" s="55" t="s">
        <v>870</v>
      </c>
      <c r="T317" s="37"/>
      <c r="W317" s="55"/>
      <c r="Y317" s="37"/>
      <c r="AB317" s="55"/>
      <c r="AD317" s="37"/>
      <c r="AG317" s="55"/>
      <c r="AI317" s="37"/>
      <c r="AL317" s="55"/>
    </row>
    <row r="318" spans="1:38" ht="12.75" customHeight="1">
      <c r="A318" s="190">
        <v>192</v>
      </c>
      <c r="B318" s="191">
        <v>45145</v>
      </c>
      <c r="C318" s="191"/>
      <c r="D318" s="192" t="s">
        <v>871</v>
      </c>
      <c r="E318" s="193" t="s">
        <v>592</v>
      </c>
      <c r="F318" s="163">
        <v>565</v>
      </c>
      <c r="G318" s="193"/>
      <c r="H318" s="193">
        <v>725</v>
      </c>
      <c r="I318" s="195">
        <v>725</v>
      </c>
      <c r="J318" s="165" t="s">
        <v>680</v>
      </c>
      <c r="K318" s="166">
        <f>H318-F318</f>
        <v>160</v>
      </c>
      <c r="L318" s="167">
        <f>K318/F318</f>
        <v>0.2831858407079646</v>
      </c>
      <c r="M318" s="162" t="s">
        <v>595</v>
      </c>
      <c r="N318" s="168">
        <v>45169</v>
      </c>
      <c r="O318" s="37"/>
      <c r="R318" s="55" t="s">
        <v>870</v>
      </c>
      <c r="T318" s="37"/>
      <c r="W318" s="55"/>
      <c r="Y318" s="37"/>
      <c r="AB318" s="55"/>
      <c r="AD318" s="37"/>
      <c r="AG318" s="55"/>
      <c r="AI318" s="37"/>
      <c r="AL318" s="55"/>
    </row>
    <row r="319" spans="1:38" ht="12.75" customHeight="1">
      <c r="A319" s="215">
        <v>193</v>
      </c>
      <c r="B319" s="216">
        <v>45167</v>
      </c>
      <c r="C319" s="53"/>
      <c r="D319" s="53" t="s">
        <v>881</v>
      </c>
      <c r="E319" s="220" t="s">
        <v>592</v>
      </c>
      <c r="F319" s="51" t="s">
        <v>882</v>
      </c>
      <c r="G319" s="51"/>
      <c r="H319" s="51"/>
      <c r="I319" s="51">
        <v>950</v>
      </c>
      <c r="J319" s="51" t="s">
        <v>593</v>
      </c>
      <c r="K319" s="51"/>
      <c r="L319" s="51"/>
      <c r="M319" s="51"/>
      <c r="N319" s="51"/>
      <c r="O319" s="37"/>
      <c r="R319" s="55" t="s">
        <v>870</v>
      </c>
      <c r="T319" s="37"/>
      <c r="W319" s="55"/>
      <c r="Y319" s="37"/>
      <c r="AB319" s="55"/>
      <c r="AD319" s="37"/>
      <c r="AG319" s="55"/>
      <c r="AI319" s="37"/>
      <c r="AL319" s="55"/>
    </row>
    <row r="320" spans="1:38" ht="12.75" customHeight="1">
      <c r="A320" s="215">
        <v>194</v>
      </c>
      <c r="B320" s="216">
        <v>45153</v>
      </c>
      <c r="C320" s="53"/>
      <c r="D320" s="53" t="s">
        <v>542</v>
      </c>
      <c r="E320" s="220" t="s">
        <v>592</v>
      </c>
      <c r="F320" s="51" t="s">
        <v>1044</v>
      </c>
      <c r="G320" s="51"/>
      <c r="H320" s="51"/>
      <c r="I320" s="51">
        <v>480</v>
      </c>
      <c r="J320" s="51" t="s">
        <v>593</v>
      </c>
      <c r="K320" s="51"/>
      <c r="L320" s="51"/>
      <c r="M320" s="51"/>
      <c r="N320" s="51"/>
      <c r="O320" s="37"/>
      <c r="R320" s="55"/>
      <c r="T320" s="37"/>
      <c r="W320" s="55"/>
      <c r="Y320" s="37"/>
      <c r="AB320" s="55"/>
      <c r="AD320" s="37"/>
      <c r="AG320" s="55"/>
      <c r="AI320" s="37"/>
      <c r="AL320" s="55"/>
    </row>
    <row r="321" spans="1:38" ht="12.75" customHeight="1">
      <c r="A321" s="215"/>
      <c r="B321" s="216"/>
      <c r="C321" s="53"/>
      <c r="D321" s="53"/>
      <c r="E321" s="220"/>
      <c r="F321" s="51"/>
      <c r="G321" s="51"/>
      <c r="H321" s="51"/>
      <c r="I321" s="51"/>
      <c r="J321" s="51"/>
      <c r="K321" s="51"/>
      <c r="L321" s="51"/>
      <c r="M321" s="51"/>
      <c r="N321" s="51"/>
      <c r="O321" s="37"/>
      <c r="R321" s="55"/>
      <c r="T321" s="37"/>
      <c r="W321" s="55"/>
      <c r="Y321" s="37"/>
      <c r="AB321" s="55"/>
      <c r="AD321" s="37"/>
      <c r="AG321" s="55"/>
      <c r="AI321" s="37"/>
      <c r="AL321" s="55"/>
    </row>
    <row r="322" spans="1:38" ht="12.75" customHeight="1">
      <c r="A322" s="53"/>
      <c r="B322" s="53"/>
      <c r="C322" s="53"/>
      <c r="D322" s="53"/>
      <c r="E322" s="53"/>
      <c r="F322" s="51"/>
      <c r="G322" s="51"/>
      <c r="H322" s="51"/>
      <c r="I322" s="51"/>
      <c r="J322" s="31"/>
      <c r="K322" s="51"/>
      <c r="L322" s="51"/>
      <c r="M322" s="51"/>
      <c r="N322" s="53"/>
      <c r="O322" s="37"/>
      <c r="R322" s="55"/>
      <c r="T322" s="37"/>
      <c r="W322" s="55"/>
      <c r="Y322" s="37"/>
      <c r="AB322" s="55"/>
      <c r="AD322" s="37"/>
      <c r="AG322" s="55"/>
      <c r="AI322" s="37"/>
      <c r="AL322" s="55"/>
    </row>
    <row r="323" spans="1:38" ht="12.75" customHeight="1">
      <c r="B323" s="221" t="s">
        <v>841</v>
      </c>
      <c r="F323" s="55"/>
      <c r="G323" s="55"/>
      <c r="H323" s="55"/>
      <c r="I323" s="55"/>
      <c r="J323" s="37"/>
      <c r="K323" s="55"/>
      <c r="L323" s="55"/>
      <c r="M323" s="55"/>
      <c r="O323" s="37"/>
      <c r="R323" s="55"/>
      <c r="T323" s="37"/>
      <c r="W323" s="55"/>
      <c r="Y323" s="37"/>
      <c r="AB323" s="55"/>
      <c r="AD323" s="37"/>
      <c r="AG323" s="55"/>
      <c r="AI323" s="37"/>
      <c r="AL323" s="55"/>
    </row>
    <row r="324" spans="1:38" ht="12.75" customHeight="1">
      <c r="A324" s="222"/>
      <c r="F324" s="55"/>
      <c r="G324" s="55"/>
      <c r="H324" s="55"/>
      <c r="I324" s="55"/>
      <c r="J324" s="37"/>
      <c r="K324" s="55"/>
      <c r="L324" s="55"/>
      <c r="M324" s="55"/>
      <c r="O324" s="37"/>
      <c r="R324" s="55"/>
      <c r="T324" s="37"/>
      <c r="W324" s="55"/>
      <c r="Y324" s="37"/>
      <c r="AB324" s="55"/>
      <c r="AD324" s="37"/>
      <c r="AG324" s="55"/>
      <c r="AI324" s="37"/>
      <c r="AL324" s="55"/>
    </row>
    <row r="325" spans="1:38" ht="12.75" customHeight="1">
      <c r="A325" s="222"/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1:38" ht="12.75" customHeight="1">
      <c r="A326" s="51"/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1:3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1:3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1:3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1:3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1:3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1:3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1:3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1:3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1:3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1:3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</sheetData>
  <autoFilter ref="R1:R322" xr:uid="{00000000-0009-0000-0000-000005000000}"/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M88 M91:M99 M101:M102" formula="1"/>
    <ignoredError sqref="F80:F9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2023-09-21T16:25:05Z</dcterms:modified>
</cp:coreProperties>
</file>