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MidCap Intra" sheetId="4" r:id="rId3"/>
    <sheet name="Cash Intra" sheetId="3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1" i="7"/>
  <c r="K31"/>
  <c r="L30"/>
  <c r="K30"/>
  <c r="M73"/>
  <c r="L73"/>
  <c r="K73"/>
  <c r="K106"/>
  <c r="M106" s="1"/>
  <c r="K105"/>
  <c r="M105" s="1"/>
  <c r="L75"/>
  <c r="K75"/>
  <c r="L27"/>
  <c r="K27"/>
  <c r="L70"/>
  <c r="K70"/>
  <c r="L63"/>
  <c r="K63"/>
  <c r="L74"/>
  <c r="K74"/>
  <c r="L60"/>
  <c r="K60"/>
  <c r="M60" s="1"/>
  <c r="L90"/>
  <c r="K90"/>
  <c r="L89"/>
  <c r="K89"/>
  <c r="L29"/>
  <c r="K29"/>
  <c r="L25"/>
  <c r="K25"/>
  <c r="L24"/>
  <c r="K24"/>
  <c r="L22"/>
  <c r="K22"/>
  <c r="L21"/>
  <c r="K21"/>
  <c r="L28"/>
  <c r="K28"/>
  <c r="M28" s="1"/>
  <c r="L68"/>
  <c r="K68"/>
  <c r="L67"/>
  <c r="K67"/>
  <c r="L88"/>
  <c r="K88"/>
  <c r="K104"/>
  <c r="M104" s="1"/>
  <c r="L66"/>
  <c r="K66"/>
  <c r="L65"/>
  <c r="K65"/>
  <c r="L64"/>
  <c r="K64"/>
  <c r="L56"/>
  <c r="K56"/>
  <c r="L54"/>
  <c r="K54"/>
  <c r="L23"/>
  <c r="K23"/>
  <c r="K103"/>
  <c r="M103" s="1"/>
  <c r="L55"/>
  <c r="K55"/>
  <c r="L58"/>
  <c r="K58"/>
  <c r="L62"/>
  <c r="K62"/>
  <c r="L87"/>
  <c r="K87"/>
  <c r="L59"/>
  <c r="K59"/>
  <c r="L86"/>
  <c r="M86" s="1"/>
  <c r="L53"/>
  <c r="M31" l="1"/>
  <c r="M30"/>
  <c r="M21"/>
  <c r="M29"/>
  <c r="M74"/>
  <c r="M75"/>
  <c r="M63"/>
  <c r="M70"/>
  <c r="M89"/>
  <c r="M27"/>
  <c r="M68"/>
  <c r="M56"/>
  <c r="M90"/>
  <c r="M22"/>
  <c r="M24"/>
  <c r="M25"/>
  <c r="M67"/>
  <c r="M23"/>
  <c r="M54"/>
  <c r="M65"/>
  <c r="M59"/>
  <c r="M64"/>
  <c r="M88"/>
  <c r="M66"/>
  <c r="M55"/>
  <c r="M87"/>
  <c r="M58"/>
  <c r="M62"/>
  <c r="K53"/>
  <c r="M53" s="1"/>
  <c r="K99"/>
  <c r="M99" s="1"/>
  <c r="L57"/>
  <c r="K57"/>
  <c r="M57" l="1"/>
  <c r="L11"/>
  <c r="K11"/>
  <c r="L18"/>
  <c r="K18"/>
  <c r="L19"/>
  <c r="K19"/>
  <c r="L51"/>
  <c r="K51"/>
  <c r="L45"/>
  <c r="K45"/>
  <c r="L44"/>
  <c r="K44"/>
  <c r="L20"/>
  <c r="K20"/>
  <c r="L49"/>
  <c r="K49"/>
  <c r="M20" l="1"/>
  <c r="M19"/>
  <c r="M49"/>
  <c r="M45"/>
  <c r="M11"/>
  <c r="M18"/>
  <c r="M51"/>
  <c r="M44"/>
  <c r="L13"/>
  <c r="K13"/>
  <c r="L17"/>
  <c r="K17"/>
  <c r="L52"/>
  <c r="K52"/>
  <c r="L47"/>
  <c r="K47"/>
  <c r="L48"/>
  <c r="K48"/>
  <c r="L43"/>
  <c r="K43"/>
  <c r="L42"/>
  <c r="K42"/>
  <c r="M43" l="1"/>
  <c r="M17"/>
  <c r="M52"/>
  <c r="M48"/>
  <c r="M13"/>
  <c r="M47"/>
  <c r="M42"/>
  <c r="L46"/>
  <c r="K46"/>
  <c r="L16"/>
  <c r="K16"/>
  <c r="M46" l="1"/>
  <c r="M16"/>
  <c r="L14" l="1"/>
  <c r="K14"/>
  <c r="M14" l="1"/>
  <c r="L10"/>
  <c r="L12"/>
  <c r="K12"/>
  <c r="K10"/>
  <c r="M10" l="1"/>
  <c r="M12"/>
  <c r="K272" l="1"/>
  <c r="L272" s="1"/>
  <c r="M7" l="1"/>
  <c r="F260" l="1"/>
  <c r="K261"/>
  <c r="L261" s="1"/>
  <c r="K252"/>
  <c r="L252" s="1"/>
  <c r="K255"/>
  <c r="L255" s="1"/>
  <c r="K263" l="1"/>
  <c r="L263" s="1"/>
  <c r="F254"/>
  <c r="F253"/>
  <c r="F251"/>
  <c r="K251" s="1"/>
  <c r="L251" s="1"/>
  <c r="F231"/>
  <c r="F183"/>
  <c r="K262" l="1"/>
  <c r="L262" s="1"/>
  <c r="K260"/>
  <c r="L260" s="1"/>
  <c r="K266"/>
  <c r="L266" s="1"/>
  <c r="K267"/>
  <c r="L267" s="1"/>
  <c r="K259"/>
  <c r="L259" s="1"/>
  <c r="K269"/>
  <c r="L269" s="1"/>
  <c r="K265"/>
  <c r="L265" s="1"/>
  <c r="K258" l="1"/>
  <c r="L258" s="1"/>
  <c r="K247"/>
  <c r="L247" s="1"/>
  <c r="K249"/>
  <c r="L249" s="1"/>
  <c r="K246"/>
  <c r="L246" s="1"/>
  <c r="K248"/>
  <c r="L248" s="1"/>
  <c r="K177"/>
  <c r="L177" s="1"/>
  <c r="K230"/>
  <c r="L230" s="1"/>
  <c r="K244"/>
  <c r="L244" s="1"/>
  <c r="K245"/>
  <c r="L245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3"/>
  <c r="L233" s="1"/>
  <c r="K232"/>
  <c r="L232" s="1"/>
  <c r="K231"/>
  <c r="L231" s="1"/>
  <c r="K227"/>
  <c r="L227" s="1"/>
  <c r="K226"/>
  <c r="L226" s="1"/>
  <c r="K225"/>
  <c r="L225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1"/>
  <c r="L201" s="1"/>
  <c r="K199"/>
  <c r="L199" s="1"/>
  <c r="K198"/>
  <c r="L198" s="1"/>
  <c r="K197"/>
  <c r="L197" s="1"/>
  <c r="K195"/>
  <c r="L195" s="1"/>
  <c r="K194"/>
  <c r="L194" s="1"/>
  <c r="K193"/>
  <c r="L193" s="1"/>
  <c r="K192"/>
  <c r="K191"/>
  <c r="L191" s="1"/>
  <c r="K190"/>
  <c r="L190" s="1"/>
  <c r="K188"/>
  <c r="L188" s="1"/>
  <c r="K187"/>
  <c r="L187" s="1"/>
  <c r="K186"/>
  <c r="L186" s="1"/>
  <c r="K185"/>
  <c r="L185" s="1"/>
  <c r="K184"/>
  <c r="L184" s="1"/>
  <c r="K183"/>
  <c r="L183" s="1"/>
  <c r="H182"/>
  <c r="K182" s="1"/>
  <c r="L182" s="1"/>
  <c r="K179"/>
  <c r="L179" s="1"/>
  <c r="K178"/>
  <c r="L178" s="1"/>
  <c r="K176"/>
  <c r="L176" s="1"/>
  <c r="K175"/>
  <c r="L175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H148"/>
  <c r="K148" s="1"/>
  <c r="L148" s="1"/>
  <c r="F147"/>
  <c r="K147" s="1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D7" i="6"/>
  <c r="K6" i="4"/>
  <c r="K6" i="3"/>
  <c r="L6" i="2"/>
</calcChain>
</file>

<file path=xl/sharedStrings.xml><?xml version="1.0" encoding="utf-8"?>
<sst xmlns="http://schemas.openxmlformats.org/spreadsheetml/2006/main" count="7583" uniqueCount="3836">
  <si>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</si>
  <si>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</si>
  <si>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</si>
  <si>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</si>
  <si>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</si>
  <si>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</si>
  <si>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</si>
  <si>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</si>
  <si>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</si>
  <si>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</si>
  <si>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</si>
  <si>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</si>
  <si>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</si>
  <si>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</si>
  <si>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</si>
  <si>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</si>
  <si>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</si>
  <si>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</si>
  <si>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</si>
  <si>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</si>
  <si>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</si>
  <si>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</si>
  <si>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</si>
  <si>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</si>
  <si>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</si>
  <si>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</si>
  <si>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</si>
  <si>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</si>
  <si>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</si>
  <si>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</si>
  <si>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</si>
  <si>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</si>
  <si>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</si>
  <si>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</si>
  <si>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</si>
  <si>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</si>
  <si>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</si>
  <si>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</si>
  <si>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</si>
  <si>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</si>
  <si>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</si>
  <si>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</si>
  <si>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</si>
  <si>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</si>
  <si>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</si>
  <si>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</si>
  <si>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</si>
  <si>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</si>
  <si>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</si>
  <si>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</si>
  <si>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</si>
  <si>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</si>
  <si>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</si>
  <si>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</si>
  <si>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</si>
  <si>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</si>
  <si>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</si>
  <si>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</si>
  <si>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</si>
  <si>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</si>
  <si>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</si>
  <si>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</si>
  <si>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</si>
  <si>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</si>
  <si>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</si>
  <si>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</si>
  <si>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</si>
  <si>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</si>
  <si>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</si>
  <si>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</si>
  <si>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</si>
  <si>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</si>
  <si>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</si>
  <si>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</si>
  <si>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</si>
  <si>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</si>
  <si>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</si>
  <si>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</si>
  <si>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</si>
  <si>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</si>
  <si>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</si>
  <si>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</si>
  <si>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</si>
  <si>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</si>
  <si>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</si>
  <si>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</si>
  <si>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</si>
  <si>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</si>
  <si>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</si>
  <si>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</si>
  <si>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</si>
  <si>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</si>
  <si>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</si>
  <si>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</si>
  <si>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</si>
  <si>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</si>
  <si>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</si>
  <si>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</si>
  <si>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</si>
  <si>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</si>
  <si>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</si>
  <si>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</si>
  <si>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</si>
  <si>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</si>
  <si>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</si>
  <si>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</si>
  <si>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</si>
  <si>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</si>
  <si>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</si>
  <si>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</si>
  <si>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</si>
  <si>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</si>
  <si>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</si>
  <si>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</si>
  <si>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</si>
  <si>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</si>
  <si>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</si>
  <si>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</si>
  <si>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</si>
  <si>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</si>
  <si>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</si>
  <si>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</si>
  <si>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</si>
  <si>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</si>
  <si>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</si>
  <si>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</si>
  <si>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</si>
  <si>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</si>
  <si>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</si>
  <si>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</si>
  <si>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</si>
  <si>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</si>
  <si>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</si>
  <si>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</si>
  <si>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</si>
  <si>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</si>
  <si>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</si>
  <si>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</si>
  <si>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</si>
  <si>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</si>
  <si>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</si>
  <si>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</si>
  <si>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</si>
  <si>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</si>
  <si>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</si>
  <si>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</si>
  <si>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</si>
  <si>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</si>
  <si>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</si>
  <si>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</si>
  <si>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</si>
  <si>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</si>
  <si>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</si>
  <si>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</si>
  <si>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</si>
  <si>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</si>
  <si>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</si>
  <si>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</si>
  <si>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</si>
  <si>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</si>
  <si>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</si>
  <si>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</si>
  <si>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</si>
  <si>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</si>
  <si>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</si>
  <si>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</si>
  <si>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</si>
  <si>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</si>
  <si>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</si>
  <si>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</si>
  <si>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</si>
  <si>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</si>
  <si>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</si>
  <si>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</si>
  <si>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</si>
  <si>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</si>
  <si>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</si>
  <si>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</si>
  <si>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</si>
  <si>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</si>
  <si>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</si>
  <si>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</si>
  <si>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</si>
  <si>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</si>
  <si>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</si>
  <si>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</si>
  <si>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</si>
  <si>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</si>
  <si>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</si>
  <si>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</si>
  <si>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</si>
  <si>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</si>
  <si>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</si>
  <si>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</si>
  <si>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</si>
  <si>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</si>
  <si>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</si>
  <si>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</si>
  <si>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</si>
  <si>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</si>
  <si>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</si>
  <si>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</si>
  <si>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</si>
  <si>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</si>
  <si>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</si>
  <si>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</si>
  <si>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</si>
  <si>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</si>
  <si>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</si>
  <si>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</si>
  <si>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</si>
  <si>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</si>
  <si>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</si>
  <si>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</si>
  <si>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</si>
  <si>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</si>
  <si>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</si>
  <si>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</si>
  <si>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</si>
  <si>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</si>
  <si>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</si>
  <si>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</si>
  <si>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</si>
  <si>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</si>
  <si>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</si>
  <si>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</si>
  <si>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</si>
  <si>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</si>
  <si>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</si>
  <si>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</si>
  <si>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</si>
  <si>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</si>
  <si>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</si>
  <si>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</si>
  <si>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</si>
  <si>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</si>
  <si>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</si>
  <si>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</si>
  <si>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</si>
  <si>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</si>
  <si>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</si>
  <si>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</si>
  <si>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</si>
  <si>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</si>
  <si>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</si>
  <si>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</si>
  <si>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</si>
  <si>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</si>
  <si>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</si>
  <si>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</si>
  <si>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</si>
  <si>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</si>
  <si>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</si>
  <si>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</si>
  <si>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</si>
  <si>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</si>
  <si>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</si>
  <si>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</si>
  <si>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</si>
  <si>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</si>
  <si>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</si>
  <si>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</si>
  <si>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</si>
  <si>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</si>
  <si>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</si>
  <si>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</si>
  <si>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</si>
  <si>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</si>
  <si>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</si>
  <si>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</si>
  <si>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</si>
  <si>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</si>
  <si>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</si>
  <si>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</si>
  <si>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</si>
  <si>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</si>
  <si>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</si>
  <si>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</si>
  <si>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</si>
  <si>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</si>
  <si>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</si>
  <si>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</si>
  <si>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</si>
  <si>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</si>
  <si>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</si>
  <si>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</si>
  <si>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</si>
  <si>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</si>
  <si>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</si>
  <si>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</si>
  <si>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</si>
  <si>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</si>
  <si>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</si>
  <si>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</si>
  <si>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</si>
  <si>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</si>
  <si>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</si>
  <si>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</si>
  <si>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</si>
  <si>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</si>
  <si>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</si>
  <si>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</si>
  <si>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</si>
  <si>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</si>
  <si>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</si>
  <si>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</si>
  <si>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</si>
  <si>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</si>
  <si>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</si>
  <si>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</si>
  <si>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</si>
  <si>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</si>
  <si>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</si>
  <si>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</si>
  <si>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</si>
  <si>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</si>
  <si>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</si>
  <si>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</si>
  <si>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</si>
  <si>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</si>
  <si>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</si>
  <si>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</si>
  <si>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</si>
  <si>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</si>
  <si>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</si>
  <si>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</si>
  <si>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</si>
  <si>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</si>
  <si>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</si>
  <si>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</si>
  <si>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</si>
  <si>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</si>
  <si>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</si>
  <si>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</si>
  <si>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</si>
  <si>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</si>
  <si>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</si>
  <si>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</si>
  <si>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</si>
  <si>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</si>
  <si>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</si>
  <si>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</si>
  <si>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</si>
  <si>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</si>
  <si>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</si>
  <si>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</si>
  <si>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</si>
  <si>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</si>
  <si>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</si>
  <si>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</si>
  <si>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</si>
  <si>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</si>
  <si>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</si>
  <si>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</si>
  <si>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</si>
  <si>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</si>
  <si>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</si>
  <si>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</si>
  <si>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</si>
  <si>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</si>
  <si>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</si>
  <si>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</si>
  <si>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</si>
  <si>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</si>
  <si>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</si>
  <si>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</si>
  <si>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</si>
  <si>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</si>
  <si>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</si>
  <si>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</si>
  <si>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</si>
  <si>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</si>
  <si>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</si>
  <si>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</si>
  <si>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</si>
  <si>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</si>
  <si>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</si>
  <si>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</si>
  <si>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</si>
  <si>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</si>
  <si>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</si>
  <si>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</si>
  <si>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</si>
  <si>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</si>
  <si>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</si>
  <si>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</si>
  <si>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</si>
  <si>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</si>
  <si>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</si>
  <si>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</si>
  <si>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</si>
  <si>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</si>
  <si>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</si>
  <si>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</si>
  <si>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</si>
  <si>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</si>
  <si>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</si>
  <si>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</si>
  <si>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</si>
  <si>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</si>
  <si>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</si>
  <si>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</si>
  <si>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</si>
  <si>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</si>
  <si>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</si>
  <si>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</si>
  <si>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</si>
  <si>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</si>
  <si>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</si>
  <si>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</si>
  <si>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</si>
  <si>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</si>
  <si>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</si>
  <si>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</si>
  <si>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</si>
  <si>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</si>
  <si>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</si>
  <si>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</si>
  <si>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</si>
  <si>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</si>
  <si>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</si>
  <si>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</si>
  <si>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</si>
  <si>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</si>
  <si>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</si>
  <si>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</si>
  <si>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</si>
  <si>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</si>
  <si>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</si>
  <si>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</si>
  <si>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</si>
  <si>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</si>
  <si>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</si>
  <si>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</si>
  <si>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</si>
  <si>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</si>
  <si>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</si>
  <si>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</si>
  <si>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</si>
  <si>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</si>
  <si>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</si>
  <si>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</si>
  <si>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</si>
  <si>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</si>
  <si>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</si>
  <si>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</si>
  <si>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</si>
  <si>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</si>
  <si>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</si>
  <si>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</si>
  <si>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</si>
  <si>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</si>
  <si>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</si>
  <si>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</si>
  <si>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</si>
  <si>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</si>
  <si>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</si>
  <si>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</si>
  <si>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</si>
  <si>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</si>
  <si>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</si>
  <si>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</si>
  <si>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</si>
  <si>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</si>
  <si>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</si>
  <si>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</si>
  <si>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</si>
  <si>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</si>
  <si>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</si>
  <si>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</si>
  <si>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</si>
  <si>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</si>
  <si>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</si>
  <si>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</si>
  <si>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</si>
  <si>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</si>
  <si>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</si>
  <si>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</si>
  <si>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</si>
  <si>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</si>
  <si>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</si>
  <si>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</si>
  <si>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</si>
  <si>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</si>
  <si>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</si>
  <si>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</si>
  <si>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</si>
  <si>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</si>
  <si>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</si>
  <si>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</si>
  <si>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</si>
  <si>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</si>
  <si>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</si>
  <si>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</si>
  <si>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</si>
  <si>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</si>
  <si>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</si>
  <si>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</si>
  <si>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</si>
  <si>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</si>
  <si>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</si>
  <si>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</si>
  <si>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</si>
  <si>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</si>
  <si>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</si>
  <si>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</si>
  <si>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</si>
  <si>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</si>
  <si>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</si>
  <si>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</si>
  <si>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</si>
  <si>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</si>
  <si>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</si>
  <si>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</si>
  <si>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</si>
  <si>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</si>
  <si>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</si>
  <si>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</si>
  <si>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</si>
  <si>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</si>
  <si>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</si>
  <si>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</si>
  <si>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</si>
  <si>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</si>
  <si>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</si>
  <si>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</si>
  <si>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</si>
  <si>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</si>
  <si>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</si>
  <si>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</si>
  <si>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</si>
  <si>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</si>
  <si>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</si>
  <si>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</si>
  <si>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</si>
  <si>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</si>
  <si>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</si>
  <si>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</si>
  <si>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</si>
  <si>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</si>
  <si>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</si>
  <si>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</si>
  <si>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</si>
  <si>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</si>
  <si>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</si>
  <si>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</si>
  <si>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</si>
  <si>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</si>
  <si>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</si>
  <si>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</si>
  <si>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</si>
  <si>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</si>
  <si>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</si>
  <si>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</si>
  <si>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</si>
  <si>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</si>
  <si>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</si>
  <si>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</si>
  <si>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</si>
  <si>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</si>
  <si>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</si>
  <si>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</si>
  <si>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</si>
  <si>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</si>
  <si>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</si>
  <si>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</si>
  <si>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</si>
  <si>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</si>
  <si>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</si>
  <si>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</si>
  <si>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</si>
  <si>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</si>
  <si>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</si>
  <si>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</si>
  <si>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</si>
  <si>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</si>
  <si>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</si>
  <si>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</si>
  <si>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</si>
  <si>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</si>
  <si>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</si>
  <si>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</si>
  <si>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</si>
  <si>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</si>
  <si>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</si>
  <si>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</si>
  <si>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</si>
  <si>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</si>
  <si>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</si>
  <si>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</si>
  <si>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</si>
  <si>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</si>
  <si>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</si>
  <si>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</si>
  <si>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</si>
  <si>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</si>
  <si>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</si>
  <si>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</si>
  <si>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</si>
  <si>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</si>
  <si>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</si>
  <si>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</si>
  <si>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</si>
  <si>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</si>
  <si>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</si>
  <si>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</si>
  <si>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</si>
  <si>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</si>
  <si>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</si>
  <si>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</si>
  <si>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</si>
  <si>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</si>
  <si>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</si>
  <si>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</si>
  <si>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</si>
  <si>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</si>
  <si>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</si>
  <si>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</si>
  <si>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</si>
  <si>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</si>
  <si>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</si>
  <si>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</si>
  <si>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</si>
  <si>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</si>
  <si>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</si>
  <si>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</si>
  <si>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</si>
  <si>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</si>
  <si>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</si>
  <si>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</si>
  <si>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</si>
  <si>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</si>
  <si>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</si>
  <si>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</si>
  <si>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</si>
  <si>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</si>
  <si>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</si>
  <si>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</si>
  <si>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</si>
  <si>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</si>
  <si>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</si>
  <si>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</si>
  <si>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</si>
  <si>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</si>
  <si>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</si>
  <si>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</si>
  <si>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</si>
  <si>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</si>
  <si>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</si>
  <si>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</si>
  <si>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</si>
  <si>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</si>
  <si>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</si>
  <si>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</si>
  <si>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</si>
  <si>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</si>
  <si>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</si>
  <si>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</si>
  <si>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</si>
  <si>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</si>
  <si>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</si>
  <si>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</si>
  <si>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</si>
  <si>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</si>
  <si>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</si>
  <si>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</si>
  <si>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</si>
  <si>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</si>
  <si>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</si>
  <si>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</si>
  <si>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</si>
  <si>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</si>
  <si>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</si>
  <si>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</si>
  <si>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</si>
  <si>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</si>
  <si>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</si>
  <si>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</si>
  <si>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</si>
  <si>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</si>
  <si>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</si>
  <si>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</si>
  <si>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</si>
  <si>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</si>
  <si>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</si>
  <si>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</si>
  <si>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</si>
  <si>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</si>
  <si>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</si>
  <si>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</si>
  <si>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</si>
  <si>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</si>
  <si>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</si>
  <si>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</si>
  <si>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</si>
  <si>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</si>
  <si>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</si>
  <si>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</si>
  <si>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</si>
  <si>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</si>
  <si>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</si>
  <si>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</si>
  <si>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</si>
  <si>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</si>
  <si>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</si>
  <si>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</si>
  <si>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</si>
  <si>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</si>
  <si>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</si>
  <si>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</si>
  <si>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</si>
  <si>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</si>
  <si>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</si>
  <si>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</si>
  <si>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</si>
  <si>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</si>
  <si>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</si>
  <si>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</si>
  <si>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</si>
  <si>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</si>
  <si>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</si>
  <si>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</si>
  <si>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</si>
  <si>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</si>
  <si>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</si>
  <si>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</si>
  <si>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</si>
  <si>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</si>
  <si>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</si>
  <si>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</si>
  <si>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</si>
  <si>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</si>
  <si>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</si>
  <si>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</si>
  <si>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</si>
  <si>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</si>
  <si>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</si>
  <si>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</si>
  <si>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</si>
  <si>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</si>
  <si>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</si>
  <si>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</si>
  <si>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</si>
  <si>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</si>
  <si>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</si>
  <si>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</si>
  <si>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</si>
  <si>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</si>
  <si>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</si>
  <si>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</si>
  <si>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</si>
  <si>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</si>
  <si>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</si>
  <si>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</si>
  <si>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</si>
  <si>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</si>
  <si>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</si>
  <si>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</si>
  <si>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</si>
  <si>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</si>
  <si>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</si>
  <si>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</si>
  <si>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</si>
  <si>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</si>
  <si>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</si>
  <si>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</si>
  <si>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</si>
  <si>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</si>
  <si>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</si>
  <si>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</si>
  <si>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</si>
  <si>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</si>
  <si>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</si>
  <si>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</si>
  <si>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</si>
  <si>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</si>
  <si>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</si>
  <si>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</si>
  <si>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</si>
  <si>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</si>
  <si>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</si>
  <si>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</si>
  <si>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</si>
  <si>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</si>
  <si>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</si>
  <si>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</si>
  <si>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</si>
  <si>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</si>
  <si>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</si>
  <si>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</si>
  <si>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</si>
  <si>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</si>
  <si>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</si>
  <si>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</si>
  <si>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</si>
  <si>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</si>
  <si>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</si>
  <si>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</si>
  <si>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</si>
  <si>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</si>
  <si>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</si>
  <si>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</si>
  <si>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</si>
  <si>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</si>
  <si>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</si>
  <si>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</si>
  <si>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</si>
  <si>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</si>
  <si>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</si>
  <si>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</si>
  <si>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</si>
  <si>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</si>
  <si>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</si>
  <si>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</si>
  <si>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</si>
  <si>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</si>
  <si>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</si>
  <si>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</si>
  <si>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</si>
  <si>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</si>
  <si>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</si>
  <si>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</si>
  <si>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</si>
  <si>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</si>
  <si>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</si>
  <si>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</si>
  <si>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</si>
  <si>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</si>
  <si>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</si>
  <si>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</si>
  <si>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</si>
  <si>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</si>
  <si>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</si>
  <si>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</si>
  <si>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</si>
  <si>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</si>
  <si>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</si>
  <si>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</si>
  <si>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</si>
  <si>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</si>
  <si>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</si>
  <si>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</si>
  <si>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</si>
  <si>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</si>
  <si>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</si>
  <si>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</si>
  <si>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</si>
  <si>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</si>
  <si>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</si>
  <si>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</si>
  <si>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</si>
  <si>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</si>
  <si>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</si>
  <si>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</si>
  <si>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</si>
  <si>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</si>
  <si>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</si>
  <si>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</si>
  <si>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</si>
  <si>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</si>
  <si>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</si>
  <si>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</si>
  <si>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</si>
  <si>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</si>
  <si>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</si>
  <si>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</si>
  <si>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</si>
  <si>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</si>
  <si>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</si>
  <si>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</si>
  <si>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</si>
  <si>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</si>
  <si>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</si>
  <si>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</si>
  <si>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</si>
  <si>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</si>
  <si>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</si>
  <si>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</si>
  <si>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</si>
  <si>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</si>
  <si>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</si>
  <si>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</si>
  <si>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</si>
  <si>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</si>
  <si>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</si>
  <si>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</si>
  <si>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</si>
  <si>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</si>
  <si>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</si>
  <si>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</si>
  <si>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</si>
  <si>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</si>
  <si>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</si>
  <si>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</si>
  <si>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</si>
  <si>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</si>
  <si>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</si>
  <si>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</si>
  <si>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</si>
  <si>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</si>
  <si>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</si>
  <si>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</si>
  <si>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</si>
  <si>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</si>
  <si>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</si>
  <si>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</si>
  <si>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</si>
  <si>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</si>
  <si>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</si>
  <si>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</si>
  <si>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</si>
  <si>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</si>
  <si>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</si>
  <si>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</si>
  <si>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</si>
  <si>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</si>
  <si>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</si>
  <si>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</si>
  <si>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</si>
  <si>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</si>
  <si>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</si>
  <si>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</si>
  <si>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</si>
  <si>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</si>
  <si>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</si>
  <si>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</si>
  <si>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</si>
  <si>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</si>
  <si>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</si>
  <si>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</si>
  <si>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</si>
  <si>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</si>
  <si>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</si>
  <si>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</si>
  <si>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</si>
  <si>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</si>
  <si>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</si>
  <si>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</si>
  <si>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</si>
  <si>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</si>
  <si>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</si>
  <si>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</si>
  <si>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</si>
  <si>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</si>
  <si>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</si>
  <si>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</si>
  <si>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</si>
  <si>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</si>
  <si>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</si>
  <si>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</si>
  <si>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</si>
  <si>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</si>
  <si>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</si>
  <si>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</si>
  <si>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</si>
  <si>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</si>
  <si>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</si>
  <si>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</si>
  <si>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</si>
  <si>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</si>
  <si>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</si>
  <si>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</si>
  <si>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</si>
  <si>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</si>
  <si>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</si>
  <si>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</si>
  <si>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</si>
  <si>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</si>
  <si>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</si>
  <si>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</si>
  <si>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</si>
  <si>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</si>
  <si>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</si>
  <si>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</si>
  <si>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</si>
  <si>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</si>
  <si>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</si>
  <si>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</si>
  <si>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</si>
  <si>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</si>
  <si>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</si>
  <si>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</si>
  <si>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</si>
  <si>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</si>
  <si>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</si>
  <si>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</si>
  <si>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</si>
  <si>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</si>
  <si>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</si>
  <si>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</si>
  <si>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</si>
  <si>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</si>
  <si>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</si>
  <si>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</si>
  <si>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</si>
  <si>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</si>
  <si>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</si>
  <si>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</si>
  <si>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</si>
  <si>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</si>
  <si>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</si>
  <si>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</si>
  <si>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</si>
  <si>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</si>
  <si>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</si>
  <si>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</si>
  <si>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</si>
  <si>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</si>
  <si>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</si>
  <si>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</si>
  <si>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</si>
  <si>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</si>
  <si>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</si>
  <si>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</si>
  <si>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</si>
  <si>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</si>
  <si>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</si>
  <si>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</si>
  <si>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</si>
  <si>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</si>
  <si>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</si>
  <si>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</si>
  <si>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</si>
  <si>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</si>
  <si>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</si>
  <si>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</si>
  <si>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</si>
  <si>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</si>
  <si>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</si>
  <si>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</si>
  <si>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</si>
  <si>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</si>
  <si>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</si>
  <si>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</si>
  <si>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</si>
  <si>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</si>
  <si>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</si>
  <si>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</si>
  <si>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</si>
  <si>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</si>
  <si>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</si>
  <si>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</si>
  <si>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</si>
  <si>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</si>
  <si>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</si>
  <si>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</si>
  <si>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</si>
  <si>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</si>
  <si>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</si>
  <si>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</si>
  <si>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</si>
  <si>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</si>
  <si>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</si>
  <si>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</si>
  <si>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</si>
  <si>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</si>
  <si>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</si>
  <si>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</si>
  <si>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</si>
  <si>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</si>
  <si>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</si>
  <si>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</si>
  <si>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</si>
  <si>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</si>
  <si>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</si>
  <si>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</si>
  <si>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</si>
  <si>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</si>
  <si>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</si>
  <si>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</si>
  <si>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</si>
  <si>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</si>
  <si>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</si>
  <si>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</si>
  <si>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</si>
  <si>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</si>
  <si>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</si>
  <si>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</si>
  <si>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</si>
  <si>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</si>
  <si>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</si>
  <si>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</si>
  <si>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</si>
  <si>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</si>
  <si>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</si>
  <si>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</si>
  <si>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</si>
  <si>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</si>
  <si>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</si>
  <si>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</si>
  <si>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</si>
  <si>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</si>
  <si>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</si>
  <si>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</si>
  <si>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</si>
  <si>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</si>
  <si>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</si>
  <si>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</si>
  <si>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</si>
  <si>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</si>
  <si>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</si>
  <si>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</si>
  <si>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</si>
  <si>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</si>
  <si>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</si>
  <si>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</si>
  <si>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</si>
  <si>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</si>
  <si>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</si>
  <si>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</si>
  <si>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</si>
  <si>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</si>
  <si>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</si>
  <si>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</si>
  <si>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</si>
  <si>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</si>
  <si>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</si>
  <si>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</si>
  <si>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</si>
  <si>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</si>
  <si>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</si>
  <si>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</si>
  <si>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</si>
  <si>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</si>
  <si>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</si>
  <si>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</si>
  <si>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</si>
  <si>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</si>
  <si>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</si>
  <si>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</si>
  <si>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</si>
  <si>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</si>
  <si>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</si>
  <si>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</si>
  <si>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</si>
  <si>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</si>
  <si>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</si>
  <si>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</si>
  <si>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</si>
  <si>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</si>
  <si>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</si>
  <si>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</si>
  <si>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</si>
  <si>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</si>
  <si>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</si>
  <si>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</si>
  <si>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</si>
  <si>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</si>
  <si>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</si>
  <si>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</si>
  <si>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</si>
  <si>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</si>
  <si>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</si>
  <si>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</si>
  <si>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</si>
  <si>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</si>
  <si>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</si>
  <si>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</si>
  <si>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</si>
  <si>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</si>
  <si>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</si>
  <si>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</si>
  <si>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</si>
  <si>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</si>
  <si>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</si>
  <si>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</si>
  <si>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</si>
  <si>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</si>
  <si>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</si>
  <si>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</si>
  <si>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</si>
  <si>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</si>
  <si>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</si>
  <si>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</si>
  <si>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</si>
  <si>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</si>
  <si>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</si>
  <si>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</si>
  <si>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</si>
  <si>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</si>
  <si>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</si>
  <si>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</si>
  <si>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</si>
  <si>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</si>
  <si>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</si>
  <si>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</si>
  <si>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</si>
  <si>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</si>
  <si>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</si>
  <si>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</si>
  <si>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</si>
  <si>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</si>
  <si>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</si>
  <si>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</si>
  <si>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</si>
  <si>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</si>
  <si>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</si>
  <si>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</si>
  <si>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</si>
  <si>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</si>
  <si>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</si>
  <si>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</si>
  <si>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</si>
  <si>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</si>
  <si>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</si>
  <si>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</si>
  <si>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</si>
  <si>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</si>
  <si>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</si>
  <si>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</si>
  <si>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</si>
  <si>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</si>
  <si>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</si>
  <si>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</si>
  <si>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</si>
  <si>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</si>
  <si>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</si>
  <si>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</si>
  <si>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</si>
  <si>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</si>
  <si>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</si>
  <si>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</si>
  <si>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</si>
  <si>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</si>
  <si>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</si>
  <si>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</si>
  <si>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</si>
  <si>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</si>
  <si>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</si>
  <si>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</si>
  <si>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</si>
  <si>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</si>
  <si>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</si>
  <si>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</si>
  <si>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</si>
  <si>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</si>
  <si>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</si>
  <si>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</si>
  <si>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</si>
  <si>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</si>
  <si>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</si>
  <si>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</si>
  <si>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</si>
  <si>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</si>
  <si>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</si>
  <si>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</si>
  <si>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</si>
  <si>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</si>
  <si>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</si>
  <si>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</si>
  <si>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</si>
  <si>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</si>
  <si>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</si>
  <si>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</si>
  <si>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</si>
  <si>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</si>
  <si>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</si>
  <si>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</si>
  <si>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</si>
  <si>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</si>
  <si>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</si>
  <si>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</si>
  <si>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</si>
  <si>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</si>
  <si>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</si>
  <si>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</si>
  <si>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</si>
  <si>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</si>
  <si>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</si>
  <si>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</si>
  <si>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</si>
  <si>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</si>
  <si>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</si>
  <si>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</si>
  <si>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</si>
  <si>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</si>
  <si>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</si>
  <si>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</si>
  <si>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</si>
  <si>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</si>
  <si>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</si>
  <si>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</si>
  <si>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</si>
  <si>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</si>
  <si>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</si>
  <si>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</si>
  <si>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</si>
  <si>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</si>
  <si>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</si>
  <si>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</si>
  <si>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</si>
  <si>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</si>
  <si>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</si>
  <si>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</si>
  <si>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</si>
  <si>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</si>
  <si>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</si>
  <si>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</si>
  <si>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</si>
  <si>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</si>
  <si>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</si>
  <si>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</si>
  <si>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</si>
  <si>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</si>
  <si>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</si>
  <si>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</si>
  <si>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</si>
  <si>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</si>
  <si>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</si>
  <si>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</si>
  <si>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</si>
  <si>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</si>
  <si>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</si>
  <si>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</si>
  <si>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</si>
  <si>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</si>
  <si>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</si>
  <si>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</si>
  <si>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</si>
  <si>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</si>
  <si>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</si>
  <si>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</si>
  <si>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</si>
  <si>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</si>
  <si>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</si>
  <si>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</si>
  <si>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</si>
  <si>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</si>
  <si>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</si>
  <si>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</si>
  <si>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</si>
  <si>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</si>
  <si>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</si>
  <si>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</si>
  <si>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</si>
  <si>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</si>
  <si>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</si>
  <si>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</si>
  <si>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</si>
  <si>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</si>
  <si>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</si>
  <si>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</si>
  <si>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</si>
  <si>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</si>
  <si>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</si>
  <si>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</si>
  <si>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</si>
  <si>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</si>
  <si>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</si>
  <si>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</si>
  <si>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</si>
  <si>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</si>
  <si>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</si>
  <si>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</si>
  <si>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</si>
  <si>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</si>
  <si>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</si>
  <si>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</si>
  <si>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</si>
  <si>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</si>
  <si>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</si>
  <si>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</si>
  <si>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</si>
  <si>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</si>
  <si>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</si>
  <si>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</si>
  <si>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</si>
  <si>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</si>
  <si>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</si>
  <si>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</si>
  <si>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</si>
  <si>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</si>
  <si>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</si>
  <si>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</si>
  <si>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</si>
  <si>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</si>
  <si>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</si>
  <si>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</si>
  <si>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</si>
  <si>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</si>
  <si>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</si>
  <si>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</si>
  <si>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</si>
  <si>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</si>
  <si>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</si>
  <si>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</si>
  <si>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</si>
  <si>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</si>
  <si>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</si>
  <si>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</si>
  <si>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</si>
  <si>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</si>
  <si>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</si>
  <si>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</si>
  <si>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</si>
  <si>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</si>
  <si>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</si>
  <si>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</si>
  <si>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</si>
  <si>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</si>
  <si>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</si>
  <si>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</si>
  <si>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</si>
  <si>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</si>
  <si>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</si>
  <si>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</si>
  <si>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</si>
  <si>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</si>
  <si>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</si>
  <si>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</si>
  <si>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</si>
  <si>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</si>
  <si>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</si>
  <si>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</si>
  <si>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</si>
  <si>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</si>
  <si>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</si>
  <si>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</si>
  <si>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</si>
  <si>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</si>
  <si>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</si>
  <si>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</si>
  <si>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</si>
  <si>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</si>
  <si>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</si>
  <si>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</si>
  <si>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</si>
  <si>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</si>
  <si>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</si>
  <si>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</si>
  <si>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</si>
  <si>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</si>
  <si>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</si>
  <si>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</si>
  <si>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</si>
  <si>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</si>
  <si>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</si>
  <si>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</si>
  <si>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</si>
  <si>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</si>
  <si>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</si>
  <si>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</si>
  <si>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</si>
  <si>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</si>
  <si>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</si>
  <si>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</si>
  <si>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</si>
  <si>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</si>
  <si>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</si>
  <si>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</si>
  <si>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</si>
  <si>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</si>
  <si>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</si>
  <si>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</si>
  <si>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</si>
  <si>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</si>
  <si>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</si>
  <si>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</si>
  <si>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</si>
  <si>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</si>
  <si>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</si>
  <si>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</si>
  <si>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</si>
  <si>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</si>
  <si>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</si>
  <si>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</si>
  <si>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</si>
  <si>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</si>
  <si>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</si>
  <si>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</si>
  <si>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</si>
  <si>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</si>
  <si>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</si>
  <si>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</si>
  <si>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</si>
  <si>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</si>
  <si>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</si>
  <si>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</si>
  <si>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</si>
  <si>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</si>
  <si>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</si>
  <si>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</si>
  <si>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</si>
  <si>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</si>
  <si>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</si>
  <si>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</si>
  <si>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</si>
  <si>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</si>
  <si>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</si>
  <si>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</si>
  <si>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</si>
  <si>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</si>
  <si>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</si>
  <si>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</si>
  <si>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</si>
  <si>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</si>
  <si>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</si>
  <si>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</si>
  <si>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</si>
  <si>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</si>
  <si>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</si>
  <si>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</si>
  <si>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</si>
  <si>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</si>
  <si>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</si>
  <si>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</si>
  <si>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</si>
  <si>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</si>
  <si>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</si>
  <si>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</si>
  <si>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</si>
  <si>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</si>
  <si>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</si>
  <si>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</si>
  <si>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</si>
  <si>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</si>
  <si>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</si>
  <si>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</si>
  <si>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</si>
  <si>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</si>
  <si>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</si>
  <si>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</si>
  <si>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</si>
  <si>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</si>
  <si>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</si>
  <si>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</si>
  <si>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</si>
  <si>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</si>
  <si>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</si>
  <si>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</si>
  <si>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</si>
  <si>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</si>
  <si>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</si>
  <si>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</si>
  <si>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</si>
  <si>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</si>
  <si>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</si>
  <si>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</si>
  <si>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</si>
  <si>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</si>
  <si>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</si>
  <si>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</si>
  <si>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</si>
  <si>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</si>
  <si>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</si>
  <si>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</si>
  <si>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</si>
  <si>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</si>
  <si>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</si>
  <si>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</si>
  <si>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</si>
  <si>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</si>
  <si>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</si>
  <si>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</si>
  <si>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</si>
  <si>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</si>
  <si>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</si>
  <si>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</si>
  <si>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</si>
  <si>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</si>
  <si>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</si>
  <si>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</si>
  <si>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</si>
  <si>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</si>
  <si>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</si>
  <si>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</si>
  <si>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</si>
  <si>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</si>
  <si>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</si>
  <si>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</si>
  <si>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</si>
  <si>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</si>
  <si>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</si>
  <si>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</si>
  <si>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</si>
  <si>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</si>
  <si>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</si>
  <si>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</si>
  <si>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</si>
  <si>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</si>
  <si>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</si>
  <si>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</si>
  <si>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</si>
  <si>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</si>
  <si>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</si>
  <si>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</si>
  <si>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</si>
  <si>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</si>
  <si>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</si>
  <si>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</si>
  <si>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</si>
  <si>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</si>
  <si>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</si>
  <si>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</si>
  <si>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</si>
  <si>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</si>
  <si>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</si>
  <si>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</si>
  <si>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</si>
  <si>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</si>
  <si>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</si>
  <si>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</si>
  <si>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</si>
  <si>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</si>
  <si>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</si>
  <si>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</si>
  <si>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</si>
  <si>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</si>
  <si>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</si>
  <si>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</si>
  <si>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</si>
  <si>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</si>
  <si>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</si>
  <si>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</si>
  <si>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</si>
  <si>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</si>
  <si>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</si>
  <si>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</si>
  <si>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</si>
  <si>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</si>
  <si>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</si>
  <si>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</si>
  <si>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</si>
  <si>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</si>
  <si>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</si>
  <si>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</si>
  <si>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</si>
  <si>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</si>
  <si>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</si>
  <si>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</si>
  <si>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</si>
  <si>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</si>
  <si>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</si>
  <si>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</si>
  <si>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</si>
  <si>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</si>
  <si>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</si>
  <si>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</si>
  <si>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</si>
  <si>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</si>
  <si>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</si>
  <si>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</si>
  <si>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</si>
  <si>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</si>
  <si>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</si>
  <si>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</si>
  <si>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</si>
  <si>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</si>
  <si>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</si>
  <si>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</si>
  <si>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</si>
  <si>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</si>
  <si>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</si>
  <si>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</si>
  <si>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</si>
  <si>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</si>
  <si>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</si>
  <si>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</si>
  <si>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</si>
  <si>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</si>
  <si>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</si>
  <si>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</si>
  <si>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</si>
  <si>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</si>
  <si>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</si>
  <si>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</si>
  <si>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</si>
  <si>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</si>
  <si>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</si>
  <si>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</si>
  <si>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</si>
  <si>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</si>
  <si>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</si>
  <si>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</si>
  <si>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</si>
  <si>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</si>
  <si>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</si>
  <si>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</si>
  <si>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</si>
  <si>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</si>
  <si>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</si>
  <si>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</si>
  <si>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</si>
  <si>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</si>
  <si>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</si>
  <si>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</si>
  <si>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</si>
  <si>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</si>
  <si>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</si>
  <si>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</si>
  <si>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</si>
  <si>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</si>
  <si>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</si>
  <si>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</si>
  <si>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</si>
  <si>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</si>
  <si>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</si>
  <si>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</si>
  <si>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</si>
  <si>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</si>
  <si>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</si>
  <si>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</si>
  <si>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</si>
  <si>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</si>
  <si>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</si>
  <si>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</si>
  <si>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</si>
  <si>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</si>
  <si>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</si>
  <si>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</si>
  <si>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</si>
  <si>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</si>
  <si>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</si>
  <si>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</si>
  <si>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</si>
  <si>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</si>
  <si>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</si>
  <si>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</si>
  <si>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</si>
  <si>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</si>
  <si>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</si>
  <si>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</si>
  <si>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</si>
  <si>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</si>
  <si>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</si>
  <si>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</si>
  <si>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</si>
  <si>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</si>
  <si>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</si>
  <si>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</si>
  <si>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</si>
  <si>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</si>
  <si>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</si>
  <si>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</si>
  <si>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</si>
  <si>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</si>
  <si>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</si>
  <si>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</si>
  <si>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</si>
  <si>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</si>
  <si>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</si>
  <si>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</si>
  <si>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</si>
  <si>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</si>
  <si>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</si>
  <si>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</si>
  <si>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</si>
  <si>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</si>
  <si>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</si>
  <si>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</si>
  <si>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</si>
  <si>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</si>
  <si>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</si>
  <si>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</si>
  <si>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</si>
  <si>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</si>
  <si>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</si>
  <si>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</si>
  <si>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</si>
  <si>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</si>
  <si>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</si>
  <si>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</si>
  <si>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</si>
  <si>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</si>
  <si>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</si>
  <si>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</si>
  <si>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</si>
  <si>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</si>
  <si>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</si>
  <si>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</si>
  <si>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</si>
  <si>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</si>
  <si>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</si>
  <si>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</si>
  <si>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</si>
  <si>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</si>
  <si>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</si>
  <si>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</si>
  <si>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</si>
  <si>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</si>
  <si>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</si>
  <si>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</si>
  <si>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</si>
  <si>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</si>
  <si>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</si>
  <si>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</si>
  <si>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</si>
  <si>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</si>
  <si>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</si>
  <si>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</si>
  <si>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</si>
  <si>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</si>
  <si>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</si>
  <si>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</si>
  <si>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</si>
  <si>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</si>
  <si>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</si>
  <si>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</si>
  <si>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</si>
  <si>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</si>
  <si>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</si>
  <si>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</si>
  <si>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</si>
  <si>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</si>
  <si>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</si>
  <si>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</si>
  <si>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</si>
  <si>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</si>
  <si>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</si>
  <si>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</si>
  <si>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</si>
  <si>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</si>
  <si>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</si>
  <si>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</si>
  <si>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</si>
  <si>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</si>
  <si>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</si>
  <si>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</si>
  <si>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</si>
  <si>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</si>
  <si>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</si>
  <si>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</si>
  <si>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</si>
  <si>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</si>
  <si>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</si>
  <si>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</si>
  <si>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</si>
  <si>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</si>
  <si>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</si>
  <si>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</si>
  <si>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</si>
  <si>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</si>
  <si>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</si>
  <si>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</si>
  <si>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</si>
  <si>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</si>
  <si>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</si>
  <si>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</si>
  <si>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</si>
  <si>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</si>
  <si>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</si>
  <si>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</si>
  <si>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</si>
  <si>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</si>
  <si>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</si>
  <si>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</si>
  <si>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</si>
  <si>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</si>
  <si>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</si>
  <si>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</si>
  <si>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</si>
  <si>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</si>
  <si>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</si>
  <si>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</si>
  <si>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</si>
  <si>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</si>
  <si>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</si>
  <si>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</si>
  <si>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</si>
  <si>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</si>
  <si>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</si>
  <si>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</si>
  <si>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</si>
  <si>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</si>
  <si>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</si>
  <si>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</si>
  <si>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</si>
  <si>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</si>
  <si>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</si>
  <si>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</si>
  <si>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</si>
  <si>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</si>
  <si>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</si>
  <si>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</si>
  <si>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</si>
  <si>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</si>
  <si>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</si>
  <si>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</si>
  <si>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</si>
  <si>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</si>
  <si>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</si>
  <si>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</si>
  <si>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</si>
  <si>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</si>
  <si>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</si>
  <si>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</si>
  <si>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</si>
  <si>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</si>
  <si>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</si>
  <si>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</si>
  <si>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</si>
  <si>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</si>
  <si>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</si>
  <si>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</si>
  <si>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</si>
  <si>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</si>
  <si>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</si>
  <si>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</si>
  <si>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</si>
  <si>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</si>
  <si>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</si>
  <si>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</si>
  <si>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</si>
  <si>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</si>
  <si>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</si>
  <si>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</si>
  <si>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</si>
  <si>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</si>
  <si>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</si>
  <si>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</si>
  <si>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</si>
  <si>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</si>
  <si>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</si>
  <si>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</si>
  <si>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</si>
  <si>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</si>
  <si>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</si>
  <si>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</si>
  <si>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</si>
  <si>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</si>
  <si>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</si>
  <si>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</si>
  <si>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</si>
  <si>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</si>
  <si>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</si>
  <si>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</si>
  <si>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</si>
  <si>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</si>
  <si>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</si>
  <si>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</si>
  <si>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</si>
  <si>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</si>
  <si>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</si>
  <si>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</si>
  <si>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</si>
  <si>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</si>
  <si>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</si>
  <si>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</si>
  <si>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</si>
  <si>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</si>
  <si>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</si>
  <si>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</si>
  <si>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</si>
  <si>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</si>
  <si>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</si>
  <si>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</si>
  <si>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</si>
  <si>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</si>
  <si>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</si>
  <si>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</si>
  <si>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</si>
  <si>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</si>
  <si>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</si>
  <si>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</si>
  <si>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</si>
  <si>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</si>
  <si>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</si>
  <si>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</si>
  <si>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</si>
  <si>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</si>
  <si>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</si>
  <si>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</si>
  <si>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</si>
  <si>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</si>
  <si>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</si>
  <si>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</si>
  <si>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</si>
  <si>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</si>
  <si>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</si>
  <si>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</si>
  <si>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</si>
  <si>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</si>
  <si>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</si>
  <si>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</si>
  <si>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</si>
  <si>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</si>
  <si>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</si>
  <si>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</si>
  <si>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</si>
  <si>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</si>
  <si>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</si>
  <si>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</si>
  <si>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</si>
  <si>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</si>
  <si>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</si>
  <si>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</si>
  <si>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</si>
  <si>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</si>
  <si>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</si>
  <si>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</si>
  <si>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</si>
  <si>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</si>
  <si>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</si>
  <si>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</si>
  <si>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</si>
  <si>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</si>
  <si>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</si>
  <si>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</si>
  <si>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</si>
  <si>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</si>
  <si>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</si>
  <si>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</si>
  <si>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</si>
  <si>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</si>
  <si>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</si>
  <si>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</si>
  <si>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</si>
  <si>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</si>
  <si>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</si>
  <si>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</si>
  <si>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</si>
  <si>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</si>
  <si>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</si>
  <si>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</si>
  <si>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</si>
  <si>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</si>
  <si>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</si>
  <si>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</si>
  <si>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</si>
  <si>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</si>
  <si>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</si>
  <si>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</si>
  <si>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</si>
  <si>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</si>
  <si>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</si>
  <si>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</si>
  <si>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</si>
  <si>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</si>
  <si>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</si>
  <si>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</si>
  <si>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</si>
  <si>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</si>
  <si>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</si>
  <si>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</si>
  <si>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</si>
  <si>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</si>
  <si>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</si>
  <si>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</si>
  <si>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</si>
  <si>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</si>
  <si>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</si>
  <si>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</si>
  <si>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</si>
  <si>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</si>
  <si>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</si>
  <si>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</si>
  <si>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</si>
  <si>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</si>
  <si>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</si>
  <si>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</si>
  <si>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</si>
  <si>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</si>
  <si>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</si>
  <si>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</si>
  <si>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</si>
  <si>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</si>
  <si>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</si>
  <si>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</si>
  <si>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</si>
  <si>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</si>
  <si>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</si>
  <si>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</si>
  <si>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</si>
  <si>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</si>
  <si>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</si>
  <si>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</si>
  <si>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</si>
  <si>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</si>
  <si>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</si>
  <si>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</si>
  <si>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</si>
  <si>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</si>
  <si>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</si>
  <si>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</si>
  <si>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</si>
  <si>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</si>
  <si>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</si>
  <si>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</si>
  <si>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</si>
  <si>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</si>
  <si>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</si>
  <si>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</si>
  <si>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</si>
  <si>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</si>
  <si>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</si>
  <si>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</si>
  <si>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</si>
  <si>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</si>
  <si>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</si>
  <si>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</si>
  <si>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</si>
  <si>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</si>
  <si>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</si>
  <si>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</si>
  <si>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</si>
  <si>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</si>
  <si>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</si>
  <si>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</si>
  <si>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</si>
  <si>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</si>
  <si>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</si>
  <si>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</si>
  <si>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</si>
  <si>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</si>
  <si>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</si>
  <si>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</si>
  <si>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</si>
  <si>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</si>
  <si>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</si>
  <si>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</si>
  <si>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</si>
  <si>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</si>
  <si>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</si>
  <si>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</si>
  <si>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</si>
  <si>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</si>
  <si>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</si>
  <si>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</si>
  <si>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</si>
  <si>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</si>
  <si>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</si>
  <si>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</si>
  <si>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</si>
  <si>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</si>
  <si>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</si>
  <si>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</si>
  <si>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</si>
  <si>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</si>
  <si>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</si>
  <si>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</si>
  <si>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</si>
  <si>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</si>
  <si>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</si>
  <si>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</si>
  <si>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</si>
  <si>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</si>
  <si>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</si>
  <si>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</si>
  <si>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</si>
  <si>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</si>
  <si>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</si>
  <si>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</si>
  <si>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</si>
  <si>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</si>
  <si>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</si>
  <si>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</si>
  <si>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</si>
  <si>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</si>
  <si>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</si>
  <si>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</si>
  <si>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</si>
  <si>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</si>
  <si>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</si>
  <si>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</si>
  <si>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</si>
  <si>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</si>
  <si>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</si>
  <si>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</si>
  <si>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</si>
  <si>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</si>
  <si>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</si>
  <si>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</si>
  <si>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</si>
  <si>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</si>
  <si>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</si>
  <si>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</si>
  <si>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</si>
  <si>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</si>
  <si>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</si>
  <si>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</si>
  <si>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</si>
  <si>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</si>
  <si>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</si>
  <si>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</si>
  <si>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</si>
  <si>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</si>
  <si>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</si>
  <si>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</si>
  <si>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</si>
  <si>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</si>
  <si>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</si>
  <si>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</si>
  <si>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</si>
  <si>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</si>
  <si>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</si>
  <si>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</si>
  <si>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</si>
  <si>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</si>
  <si>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</si>
  <si>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</si>
  <si>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</si>
  <si>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</si>
  <si>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</si>
  <si>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</si>
  <si>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</si>
  <si>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</si>
  <si>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</si>
  <si>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</si>
  <si>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</si>
  <si>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</si>
  <si>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</si>
  <si>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</si>
  <si>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</si>
  <si>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</si>
  <si>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</si>
  <si>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</si>
  <si>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</si>
  <si>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</si>
  <si>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</si>
  <si>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</si>
  <si>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</si>
  <si>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</si>
  <si>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</si>
  <si>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</si>
  <si>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</si>
  <si>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</si>
  <si>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</si>
  <si>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</si>
  <si>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</si>
  <si>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</si>
  <si>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</si>
  <si>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</si>
  <si>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</si>
  <si>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</si>
  <si>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</si>
  <si>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</si>
  <si>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</si>
  <si>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</si>
  <si>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</si>
  <si>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</si>
  <si>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</si>
  <si>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</si>
  <si>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</si>
  <si>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</si>
  <si>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</si>
  <si>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</si>
  <si>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</si>
  <si>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</si>
  <si>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</si>
  <si>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</si>
  <si>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</si>
  <si>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</si>
  <si>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</si>
  <si>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</si>
  <si>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</si>
  <si>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</si>
  <si>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</si>
  <si>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</si>
  <si>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</si>
  <si>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</si>
  <si>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</si>
  <si>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</si>
  <si>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</si>
  <si>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</si>
  <si>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</si>
  <si>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</si>
  <si>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</si>
  <si>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</si>
  <si>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</si>
  <si>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</si>
  <si>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</si>
  <si>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</si>
  <si>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</si>
  <si>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</si>
  <si>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</si>
  <si>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</si>
  <si>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</si>
  <si>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</si>
  <si>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</si>
  <si>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</si>
  <si>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</si>
  <si>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</si>
  <si>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</si>
  <si>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</si>
  <si>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</si>
  <si>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</si>
  <si>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</si>
  <si>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</si>
  <si>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</si>
  <si>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</si>
  <si>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</si>
  <si>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</si>
  <si>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</si>
  <si>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</si>
  <si>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</si>
  <si>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</si>
  <si>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</si>
  <si>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</si>
  <si>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</si>
  <si>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</si>
  <si>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</si>
  <si>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</si>
  <si>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</si>
  <si>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</si>
  <si>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</si>
  <si>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</si>
  <si>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</si>
  <si>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</si>
  <si>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</si>
  <si>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</si>
  <si>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</si>
  <si>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</si>
  <si>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</si>
  <si>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</si>
  <si>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</si>
  <si>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</si>
  <si>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</si>
  <si>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</si>
  <si>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</si>
  <si>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</si>
  <si>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</si>
  <si>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</si>
  <si>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</si>
  <si>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</si>
  <si>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</si>
  <si>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</si>
  <si>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</si>
  <si>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</si>
  <si>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</si>
  <si>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</si>
  <si>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</si>
  <si>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</si>
  <si>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</si>
  <si>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</si>
  <si>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</si>
  <si>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</si>
  <si>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</si>
  <si>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</si>
  <si>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</si>
  <si>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</si>
  <si>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</si>
  <si>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</si>
  <si>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</si>
  <si>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</si>
  <si>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</si>
  <si>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</si>
  <si>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</si>
  <si>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</si>
  <si>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</si>
  <si>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</si>
  <si>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</si>
  <si>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</si>
  <si>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</si>
  <si>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</si>
  <si>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</si>
  <si>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</si>
  <si>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</si>
  <si>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</si>
  <si>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</si>
  <si>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</si>
  <si>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</si>
  <si>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</si>
  <si>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</si>
  <si>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</si>
  <si>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</si>
  <si>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</si>
  <si>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</si>
  <si>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</si>
  <si>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</si>
  <si>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</si>
  <si>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</si>
  <si>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</si>
  <si>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</si>
  <si>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</si>
  <si>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</si>
  <si>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</si>
  <si>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</si>
  <si>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</si>
  <si>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</si>
  <si>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</si>
  <si>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</si>
  <si>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</si>
  <si>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</si>
  <si>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</si>
  <si>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</si>
  <si>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</si>
  <si>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</si>
  <si>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</si>
  <si>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</si>
  <si>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</si>
  <si>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</si>
  <si>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</si>
  <si>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</si>
  <si>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</si>
  <si>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</si>
  <si>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</si>
  <si>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</si>
  <si>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</si>
  <si>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</si>
  <si>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</si>
  <si>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</si>
  <si>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</si>
  <si>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</si>
  <si>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</si>
  <si>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</si>
  <si>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</si>
  <si>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</si>
  <si>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</si>
  <si>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</si>
  <si>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</si>
  <si>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</si>
  <si>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</si>
  <si>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</si>
  <si>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</si>
  <si>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</si>
  <si>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</si>
  <si>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</si>
  <si>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</si>
  <si>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</si>
  <si>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</si>
  <si>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</si>
  <si>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</si>
  <si>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</si>
  <si>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</si>
  <si>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</si>
  <si>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</si>
  <si>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</si>
  <si>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</si>
  <si>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</si>
  <si>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</si>
  <si>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</si>
  <si>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</si>
  <si>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</si>
  <si>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</si>
  <si>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</si>
  <si>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</si>
  <si>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</si>
  <si>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</si>
  <si>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</si>
  <si>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</si>
  <si>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</si>
  <si>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</si>
  <si>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</si>
  <si>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</si>
  <si>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</si>
  <si>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</si>
  <si>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</si>
  <si>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</si>
  <si>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</si>
  <si>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</si>
  <si>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</si>
  <si>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</si>
  <si>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</si>
  <si>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</si>
  <si>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</si>
  <si>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</si>
  <si>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</si>
  <si>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</si>
  <si>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</si>
  <si>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</si>
  <si>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</si>
  <si>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</si>
  <si>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</si>
  <si>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</si>
  <si>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</si>
  <si>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</si>
  <si>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</si>
  <si>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</si>
  <si>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</si>
  <si>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</si>
  <si>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</si>
  <si>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</si>
  <si>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</si>
  <si>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</si>
  <si>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</si>
  <si>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</si>
  <si>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</si>
  <si>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</si>
  <si>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</si>
  <si>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</si>
  <si>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</si>
  <si>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</si>
  <si>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</si>
  <si>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</si>
  <si>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</si>
  <si>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</si>
  <si>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</si>
  <si>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</si>
  <si>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</si>
  <si>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</si>
  <si>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</si>
  <si>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</si>
  <si>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</si>
  <si>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</si>
  <si>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</si>
  <si>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</si>
  <si>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</si>
  <si>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</si>
  <si>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</si>
  <si>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</si>
  <si>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</si>
  <si>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</si>
  <si>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</si>
  <si>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</si>
  <si>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</si>
  <si>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</si>
  <si>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</si>
  <si>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</si>
  <si>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</si>
  <si>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</si>
  <si>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</si>
  <si>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</si>
  <si>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</si>
  <si>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</si>
  <si>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</si>
  <si>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</si>
  <si>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</si>
  <si>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</si>
  <si>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</si>
  <si>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</si>
  <si>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</si>
  <si>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</si>
  <si>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</si>
  <si>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</si>
  <si>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</si>
  <si>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</si>
  <si>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</si>
  <si>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</si>
  <si>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</si>
  <si>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</si>
  <si>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</si>
  <si>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</si>
  <si>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</si>
  <si>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</si>
  <si>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</si>
  <si>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</si>
  <si>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</si>
  <si>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</si>
  <si>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</si>
  <si>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</si>
  <si>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</si>
  <si>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</si>
  <si>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</si>
  <si>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</si>
  <si>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</si>
  <si>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</si>
  <si>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</si>
  <si>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</si>
  <si>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</si>
  <si>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</si>
  <si>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</si>
  <si>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</si>
  <si>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</si>
  <si>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</si>
  <si>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</si>
  <si>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</si>
  <si>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</si>
  <si>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</si>
  <si>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</si>
  <si>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</si>
  <si>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</si>
  <si>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</si>
  <si>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</si>
  <si>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</si>
  <si>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</si>
  <si>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</si>
  <si>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</si>
  <si>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</si>
  <si>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</si>
  <si>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</si>
  <si>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</si>
  <si>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</si>
  <si>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</si>
  <si>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</si>
  <si>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</si>
  <si>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</si>
  <si>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</si>
  <si>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</si>
  <si>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</si>
  <si>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</si>
  <si>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</si>
  <si>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</si>
  <si>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</si>
  <si>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</si>
  <si>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</si>
  <si>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</si>
  <si>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</si>
  <si>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</si>
  <si>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</si>
  <si>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</si>
  <si>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</si>
  <si>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</si>
  <si>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</si>
  <si>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</si>
  <si>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</si>
  <si>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</si>
  <si>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</si>
  <si>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</si>
  <si>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</si>
  <si>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</si>
  <si>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</si>
  <si>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</si>
  <si>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</si>
  <si>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</si>
  <si>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</si>
  <si>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</si>
  <si>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</si>
  <si>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</si>
  <si>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</si>
  <si>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</si>
  <si>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</si>
  <si>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</si>
  <si>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</si>
  <si>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</si>
  <si>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</si>
  <si>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</si>
  <si>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</si>
  <si>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</si>
  <si>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</si>
  <si>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</si>
  <si>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</si>
  <si>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</si>
  <si>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</si>
  <si>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</si>
  <si>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</si>
  <si>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</si>
  <si>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</si>
  <si>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</si>
  <si>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</si>
  <si>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</si>
  <si>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</si>
  <si>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</si>
  <si>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</si>
  <si>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</si>
  <si>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</si>
  <si>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</si>
  <si>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</si>
  <si>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</si>
  <si>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</si>
  <si>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</si>
  <si>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</si>
  <si>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</si>
  <si>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</si>
  <si>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</si>
  <si>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</si>
  <si>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</si>
  <si>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</si>
  <si>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</si>
  <si>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</si>
  <si>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</si>
  <si>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</si>
  <si>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</si>
  <si>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</si>
  <si>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</si>
  <si>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</si>
  <si>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</si>
  <si>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</si>
  <si>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</si>
  <si>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</si>
  <si>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</si>
  <si>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</si>
  <si>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</si>
  <si>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</si>
  <si>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</si>
  <si>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</si>
  <si>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</si>
  <si>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</si>
  <si>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</si>
  <si>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</si>
  <si>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</si>
  <si>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</si>
  <si>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</si>
  <si>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</si>
  <si>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</si>
  <si>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</si>
  <si>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</si>
  <si>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</si>
  <si>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</si>
  <si>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</si>
  <si>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</si>
  <si>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</si>
  <si>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</si>
  <si>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</si>
  <si>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</si>
  <si>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</si>
  <si>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</si>
  <si>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</si>
  <si>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</si>
  <si>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</si>
  <si>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</si>
  <si>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</si>
  <si>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</si>
  <si>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</si>
  <si>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</si>
  <si>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</si>
  <si>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</si>
  <si>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</si>
  <si>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</si>
  <si>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</si>
  <si>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</si>
  <si>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</si>
  <si>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</si>
  <si>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</si>
  <si>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</si>
  <si>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</si>
  <si>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</si>
  <si>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</si>
  <si>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</si>
  <si>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</si>
  <si>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</si>
  <si>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</si>
  <si>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</si>
  <si>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</si>
  <si>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</si>
  <si>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</si>
  <si>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</si>
  <si>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</si>
  <si>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</si>
  <si>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</si>
  <si>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</si>
  <si>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</si>
  <si>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</si>
  <si>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</si>
  <si>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</si>
  <si>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</si>
  <si>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</si>
  <si>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</si>
  <si>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</si>
  <si>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</si>
  <si>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</si>
  <si>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</si>
  <si>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</si>
  <si>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</si>
  <si>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</si>
  <si>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</si>
  <si>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</si>
  <si>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</si>
  <si>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</si>
  <si>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</si>
  <si>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</si>
  <si>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</si>
  <si>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</si>
  <si>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</si>
  <si>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</si>
  <si>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</si>
  <si>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</si>
  <si>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</si>
  <si>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</si>
  <si>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</si>
  <si>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</si>
  <si>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</si>
  <si>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</si>
  <si>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</si>
  <si>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</si>
  <si>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</si>
  <si>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</si>
  <si>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</si>
  <si>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</si>
  <si>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</si>
  <si>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</si>
  <si>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</si>
  <si>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</si>
  <si>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</si>
  <si>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</si>
  <si>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</si>
  <si>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</si>
  <si>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</si>
  <si>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</si>
  <si>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</si>
  <si>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</si>
  <si>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</si>
  <si>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</si>
  <si>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</si>
  <si>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</si>
  <si>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</si>
  <si>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</si>
  <si>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</si>
  <si>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</si>
  <si>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</si>
  <si>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</si>
  <si>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</si>
  <si>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</si>
  <si>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</si>
  <si>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</si>
  <si>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</si>
  <si>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</si>
  <si>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</si>
  <si>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</si>
  <si>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</si>
  <si>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</si>
  <si>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</si>
  <si>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</si>
  <si>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</si>
  <si>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</si>
  <si>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</si>
  <si>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</si>
  <si>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</si>
  <si>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</si>
  <si>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</si>
  <si>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</si>
  <si>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</si>
  <si>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</si>
  <si>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</si>
  <si>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</si>
  <si>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</si>
  <si>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</si>
  <si>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</si>
  <si>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</si>
  <si>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</si>
  <si>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</si>
  <si>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</si>
  <si>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</si>
  <si>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</si>
  <si>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</si>
  <si>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</si>
  <si>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</si>
  <si>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</si>
  <si>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</si>
  <si>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</si>
  <si>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</si>
  <si>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</si>
  <si>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</si>
  <si>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</si>
  <si>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</si>
  <si>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</si>
  <si>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</si>
  <si>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</si>
  <si>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</si>
  <si>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</si>
  <si>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</si>
  <si>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</si>
  <si>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</si>
  <si>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</si>
  <si>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</si>
  <si>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</si>
  <si>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</si>
  <si>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</si>
  <si>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</si>
  <si>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</si>
  <si>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</si>
  <si>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</si>
  <si>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</si>
  <si>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</si>
  <si>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</si>
  <si>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</si>
  <si>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</si>
  <si>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</si>
  <si>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</si>
  <si>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</si>
  <si>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</si>
  <si>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</si>
  <si>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</si>
  <si>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</si>
  <si>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</si>
  <si>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</si>
  <si>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</si>
  <si>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</si>
  <si>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</si>
  <si>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</si>
  <si>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</si>
  <si>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</si>
  <si>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</si>
  <si>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</si>
  <si>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</si>
  <si>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</si>
  <si>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</si>
  <si>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</si>
  <si>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</si>
  <si>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</si>
  <si>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</si>
  <si>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</si>
  <si>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</si>
  <si>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</si>
  <si>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</si>
  <si>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</si>
  <si>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</si>
  <si>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</si>
  <si>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</si>
  <si>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</si>
  <si>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</si>
  <si>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</si>
  <si>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</si>
  <si>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</si>
  <si>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</si>
  <si>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</si>
  <si>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</si>
  <si>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</si>
  <si>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</si>
  <si>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</si>
  <si>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</si>
  <si>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</si>
  <si>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</si>
  <si>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</si>
  <si>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</si>
  <si>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</si>
  <si>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</si>
  <si>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</si>
  <si>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</si>
  <si>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</si>
  <si>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</si>
  <si>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</si>
  <si>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</si>
  <si>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</si>
  <si>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</si>
  <si>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</si>
  <si>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</si>
  <si>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</si>
  <si>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</si>
  <si>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</si>
  <si>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</si>
  <si>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</si>
  <si>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</si>
  <si>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</si>
  <si>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</si>
  <si>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</si>
  <si>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</si>
  <si>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</si>
  <si>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</si>
  <si>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</si>
  <si>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</si>
  <si>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</si>
  <si>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</si>
  <si>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</si>
  <si>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</si>
  <si>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</si>
  <si>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</si>
  <si>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</si>
  <si>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</si>
  <si>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</si>
  <si>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</si>
  <si>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</si>
  <si>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</si>
  <si>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</si>
  <si>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</si>
  <si>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</si>
  <si>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</si>
  <si>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</si>
  <si>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</si>
  <si>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</si>
  <si>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</si>
  <si>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</si>
  <si>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</si>
  <si>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</si>
  <si>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</si>
  <si>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</si>
  <si>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</si>
  <si>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</si>
  <si>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</si>
  <si>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</si>
  <si>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</si>
  <si>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</si>
  <si>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</si>
  <si>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</si>
  <si>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</si>
  <si>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</si>
  <si>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</si>
  <si>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</si>
  <si>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</si>
  <si>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</si>
  <si>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</si>
  <si>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</si>
  <si>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</si>
  <si>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</si>
  <si>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</si>
  <si>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</si>
  <si>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</si>
  <si>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</si>
  <si>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</si>
  <si>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</si>
  <si>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</si>
  <si>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</si>
  <si>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</si>
  <si>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</si>
  <si>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</si>
  <si>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</si>
  <si>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</si>
  <si>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</si>
  <si>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</si>
  <si>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</si>
  <si>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</si>
  <si>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</si>
  <si>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</si>
  <si>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</si>
  <si>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</si>
  <si>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</si>
  <si>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</si>
  <si>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</si>
  <si>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</si>
  <si>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</si>
  <si>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</si>
  <si>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</si>
  <si>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</si>
  <si>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</si>
  <si>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</si>
  <si>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</si>
  <si>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</si>
  <si>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</si>
  <si>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</si>
  <si>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</si>
  <si>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</si>
  <si>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</si>
  <si>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</si>
  <si>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</si>
  <si>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</si>
  <si>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</si>
  <si>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</si>
  <si>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</si>
  <si>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</si>
  <si>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</si>
  <si>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</si>
  <si>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</si>
  <si>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</si>
  <si>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</si>
  <si>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</si>
  <si>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</si>
  <si>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</si>
  <si>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</si>
  <si>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</si>
  <si>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</si>
  <si>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</si>
  <si>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</si>
  <si>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</si>
  <si>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</si>
  <si>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</si>
  <si>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</si>
  <si>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</si>
  <si>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</si>
  <si>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</si>
  <si>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</si>
  <si>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</si>
  <si>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</si>
  <si>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</si>
  <si>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</si>
  <si>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</si>
  <si>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</si>
  <si>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</si>
  <si>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</si>
  <si>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</si>
  <si>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</si>
  <si>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</si>
  <si>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</si>
  <si>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</si>
  <si>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</si>
  <si>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</si>
  <si>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</si>
  <si>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</si>
  <si>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</si>
  <si>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</si>
  <si>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</si>
  <si>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</si>
  <si>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</si>
  <si>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</si>
  <si>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</si>
  <si>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</si>
  <si>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</si>
  <si>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</si>
  <si>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</si>
  <si>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</si>
  <si>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</si>
  <si>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</si>
  <si>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</si>
  <si>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</si>
  <si>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</si>
  <si>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</si>
  <si>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</si>
  <si>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</si>
  <si>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</si>
  <si>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</si>
  <si>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</si>
  <si>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</si>
  <si>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</si>
  <si>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</si>
  <si>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</si>
  <si>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</si>
  <si>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</si>
  <si>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</si>
  <si>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</si>
  <si>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</si>
  <si>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</si>
  <si>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</si>
  <si>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</si>
  <si>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</si>
  <si>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</si>
  <si>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</si>
  <si>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</si>
  <si>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</si>
  <si>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</si>
  <si>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</si>
  <si>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</si>
  <si>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</si>
  <si>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</si>
  <si>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</si>
  <si>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</si>
  <si>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</si>
  <si>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</si>
  <si>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</si>
  <si>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</si>
  <si>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</si>
  <si>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</si>
  <si>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</si>
  <si>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</si>
  <si>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</si>
  <si>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</si>
  <si>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</si>
  <si>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</si>
  <si>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</si>
  <si>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</si>
  <si>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</si>
  <si>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</si>
  <si>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</si>
  <si>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</si>
  <si>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</si>
  <si>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</si>
  <si>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</si>
  <si>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</si>
  <si>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</si>
  <si>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</si>
  <si>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</si>
  <si>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</si>
  <si>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</si>
  <si>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</si>
  <si>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</si>
  <si>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</si>
  <si>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</si>
  <si>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</si>
  <si>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</si>
  <si>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</si>
  <si>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</si>
  <si>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</si>
  <si>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</si>
  <si>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</si>
  <si>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</si>
  <si>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</si>
  <si>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</si>
  <si>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</si>
  <si>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</si>
  <si>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</si>
  <si>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</si>
  <si>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</si>
  <si>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</si>
  <si>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</si>
  <si>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</si>
  <si>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</si>
  <si>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</si>
  <si>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</si>
  <si>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</si>
  <si>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</si>
  <si>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</si>
  <si>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</si>
  <si>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</si>
  <si>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</si>
  <si>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</si>
  <si>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</si>
  <si>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</si>
  <si>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</si>
  <si>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</si>
  <si>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</si>
  <si>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</si>
  <si>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</si>
  <si>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</si>
  <si>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</si>
  <si>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</si>
  <si>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</si>
  <si>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</si>
  <si>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</si>
  <si>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</si>
  <si>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</si>
  <si>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</si>
  <si>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</si>
  <si>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</si>
  <si>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</si>
  <si>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</si>
  <si>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</si>
  <si>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</si>
  <si>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</si>
  <si>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</si>
  <si>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</si>
  <si>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</si>
  <si>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</si>
  <si>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</si>
  <si>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</si>
  <si>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</si>
  <si>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</si>
  <si>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</si>
  <si>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</si>
  <si>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</si>
  <si>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</si>
  <si>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</si>
  <si>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</si>
  <si>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</si>
  <si>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</si>
  <si>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</si>
  <si>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</si>
  <si>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</si>
  <si>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</si>
  <si>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</si>
  <si>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</si>
  <si>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</si>
  <si>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</si>
  <si>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</si>
  <si>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</si>
  <si>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</si>
  <si>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</si>
  <si>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</si>
  <si>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</si>
  <si>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</si>
  <si>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</si>
  <si>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</si>
  <si>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</si>
  <si>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</si>
  <si>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</si>
  <si>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</si>
  <si>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</si>
  <si>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</si>
  <si>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</si>
  <si>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</si>
  <si>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</si>
  <si>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</si>
  <si>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</si>
  <si>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</si>
  <si>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</si>
  <si>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</si>
  <si>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</si>
  <si>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</si>
  <si>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</si>
  <si>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</si>
  <si>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</si>
  <si>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</si>
  <si>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</si>
  <si>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</si>
  <si>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</si>
  <si>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</si>
  <si>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</si>
  <si>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</si>
  <si>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</si>
  <si>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</si>
  <si>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</si>
  <si>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</si>
  <si>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</si>
  <si>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</si>
  <si>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</si>
  <si>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</si>
  <si>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</si>
  <si>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</si>
  <si>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</si>
  <si>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</si>
  <si>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</si>
  <si>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</si>
  <si>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</si>
  <si>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</si>
  <si>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</si>
  <si>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</si>
  <si>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</si>
  <si>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</si>
  <si>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</si>
  <si>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</si>
  <si>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</si>
  <si>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</si>
  <si>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</si>
  <si>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</si>
  <si>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</si>
  <si>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</si>
  <si>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</si>
  <si>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</si>
  <si>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</si>
  <si>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</si>
  <si>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</si>
  <si>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</si>
  <si>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</si>
  <si>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</si>
  <si>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</si>
  <si>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</si>
  <si>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</si>
  <si>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</si>
  <si>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</si>
  <si>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</si>
  <si>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</si>
  <si>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</si>
  <si>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</si>
  <si>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</si>
  <si>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</si>
  <si>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</si>
  <si>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</si>
  <si>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</si>
  <si>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</si>
  <si>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</si>
  <si>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</si>
  <si>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</si>
  <si>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</si>
  <si>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</si>
  <si>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</si>
  <si>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</si>
  <si>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</si>
  <si>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</si>
  <si>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</si>
  <si>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</si>
  <si>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</si>
  <si>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</si>
  <si>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</si>
  <si>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</si>
  <si>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</si>
  <si>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</si>
  <si>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</si>
  <si>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</si>
  <si>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</si>
  <si>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</si>
  <si>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</si>
  <si>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</si>
  <si>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</si>
  <si>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</si>
  <si>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</si>
  <si>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</si>
  <si>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</si>
  <si>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</si>
  <si>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</si>
  <si>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</si>
  <si>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</si>
  <si>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</si>
  <si>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</si>
  <si>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</si>
  <si>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</si>
  <si>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</si>
  <si>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</si>
  <si>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</si>
  <si>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</si>
  <si>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</si>
  <si>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</si>
  <si>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</si>
  <si>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</si>
  <si>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</si>
  <si>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</si>
  <si>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</si>
  <si>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</si>
  <si>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</si>
  <si>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</si>
  <si>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</si>
  <si>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</si>
  <si>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</si>
  <si>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</si>
  <si>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</si>
  <si>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</si>
  <si>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</si>
  <si>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</si>
  <si>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</si>
  <si>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</si>
  <si>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</si>
  <si>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</si>
  <si>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</si>
  <si>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</si>
  <si>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</si>
  <si>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</si>
  <si>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</si>
  <si>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</si>
  <si>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</si>
  <si>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</si>
  <si>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</si>
  <si>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</si>
  <si>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</si>
  <si>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</si>
  <si>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</si>
  <si>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</si>
  <si>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</si>
  <si>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</si>
  <si>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</si>
  <si>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</si>
  <si>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</si>
  <si>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</si>
  <si>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</si>
  <si>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</si>
  <si>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</si>
  <si>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</si>
  <si>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</si>
  <si>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</si>
  <si>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</si>
  <si>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</si>
  <si>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</si>
  <si>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</si>
  <si>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</si>
  <si>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</si>
  <si>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</si>
  <si>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</si>
  <si>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</si>
  <si>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</si>
  <si>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</si>
  <si>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</si>
  <si>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</si>
  <si>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</si>
  <si>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</si>
  <si>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</si>
  <si>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</si>
  <si>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</si>
  <si>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</si>
  <si>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</si>
  <si>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</si>
  <si>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</si>
  <si>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</si>
  <si>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</si>
  <si>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</si>
  <si>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</si>
  <si>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</si>
  <si>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</si>
  <si>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</si>
  <si>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</si>
  <si>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</si>
  <si>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</si>
  <si>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</si>
  <si>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</si>
  <si>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</si>
  <si>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</si>
  <si>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</si>
  <si>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</si>
  <si>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</si>
  <si>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</si>
  <si>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</si>
  <si>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</si>
  <si>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</si>
  <si>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</si>
  <si>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</si>
  <si>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</si>
  <si>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</si>
  <si>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</si>
  <si>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</si>
  <si>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</si>
  <si>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</si>
  <si>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</si>
  <si>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</si>
  <si>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</si>
  <si>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</si>
  <si>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</si>
  <si>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</si>
  <si>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</si>
  <si>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</si>
  <si>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</si>
  <si>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</si>
  <si>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</si>
  <si>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</si>
  <si>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</si>
  <si>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</si>
  <si>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</si>
  <si>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</si>
  <si>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</si>
  <si>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</si>
  <si>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</si>
  <si>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</si>
  <si>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</si>
  <si>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</si>
  <si>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</si>
  <si>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</si>
  <si>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</si>
  <si>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</si>
  <si>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</si>
  <si>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</si>
  <si>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</si>
  <si>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</si>
  <si>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</si>
  <si>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</si>
  <si>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</si>
  <si>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</si>
  <si>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</si>
  <si>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</si>
  <si>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</si>
  <si>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</si>
  <si>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</si>
  <si>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</si>
  <si>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</si>
  <si>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</si>
  <si>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</si>
  <si>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</si>
  <si>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</si>
  <si>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</si>
  <si>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</si>
  <si>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</si>
  <si>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</si>
  <si>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</si>
  <si>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</si>
  <si>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</si>
  <si>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</si>
  <si>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</si>
  <si>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</si>
  <si>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</si>
  <si>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</si>
  <si>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</si>
  <si>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</si>
  <si>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</si>
  <si>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</si>
  <si>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</si>
  <si>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</si>
  <si>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</si>
  <si>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</si>
  <si>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</si>
  <si>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</si>
  <si>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</si>
  <si>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</si>
  <si>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</si>
  <si>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</si>
  <si>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</si>
  <si>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</si>
  <si>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</si>
  <si>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</si>
  <si>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</si>
  <si>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</si>
  <si>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</si>
  <si>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</si>
  <si>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</si>
  <si>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</si>
  <si>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</si>
  <si>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</si>
  <si>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</si>
  <si>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</si>
  <si>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</si>
  <si>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</si>
  <si>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</si>
  <si>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</si>
  <si>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</si>
  <si>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</si>
  <si>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</si>
  <si>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</si>
  <si>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</si>
  <si>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</si>
  <si>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</si>
  <si>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</si>
  <si>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</si>
  <si>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</si>
  <si>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</si>
  <si>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</si>
  <si>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</si>
  <si>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</si>
  <si>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</si>
  <si>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</si>
  <si>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</si>
  <si>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</si>
  <si>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</si>
  <si>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</si>
  <si>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</si>
  <si>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</si>
  <si>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</si>
  <si>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</si>
  <si>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</si>
  <si>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</si>
  <si>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</si>
  <si>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</si>
  <si>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</si>
  <si>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</si>
  <si>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</si>
  <si>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</si>
  <si>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</si>
  <si>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</si>
  <si>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</si>
  <si>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</si>
  <si>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</si>
  <si>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</si>
  <si>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</si>
  <si>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</si>
  <si>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</si>
  <si>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</si>
  <si>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</si>
  <si>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</si>
  <si>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</si>
  <si>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</si>
  <si>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</si>
  <si>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</si>
  <si>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</si>
  <si>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</si>
  <si>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</si>
  <si>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</si>
  <si>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</si>
  <si>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</si>
  <si>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</si>
  <si>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</si>
  <si>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</si>
  <si>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</si>
  <si>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</si>
  <si>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</si>
  <si>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</si>
  <si>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</si>
  <si>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</si>
  <si>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</si>
  <si>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</si>
  <si>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</si>
  <si>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</si>
  <si>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</si>
  <si>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</si>
  <si>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</si>
  <si>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</si>
  <si>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</si>
  <si>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</si>
  <si>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</si>
  <si>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</si>
  <si>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</si>
  <si>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</si>
  <si>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</si>
  <si>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</si>
  <si>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</si>
  <si>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</si>
  <si>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</si>
  <si>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</si>
  <si>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</si>
  <si>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</si>
  <si>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</si>
  <si>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</si>
  <si>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</si>
  <si>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</si>
  <si>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</si>
  <si>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</si>
  <si>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</si>
  <si>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</si>
  <si>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</si>
  <si>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</si>
  <si>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</si>
  <si>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</si>
  <si>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</si>
  <si>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</si>
  <si>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</si>
  <si>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</si>
  <si>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</si>
  <si>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</si>
  <si>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</si>
  <si>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</si>
  <si>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</si>
  <si>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</si>
  <si>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</si>
  <si>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</si>
  <si>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</si>
  <si>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</si>
  <si>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</si>
  <si>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</si>
  <si>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</si>
  <si>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</si>
  <si>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</si>
  <si>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</si>
  <si>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</si>
  <si>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</si>
  <si>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</si>
  <si>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</si>
  <si>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</si>
  <si>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</si>
  <si>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</si>
  <si>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</si>
  <si>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</si>
  <si>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</si>
  <si>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</si>
  <si>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</si>
  <si>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</si>
  <si>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</si>
  <si>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</si>
  <si>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</si>
  <si>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</si>
  <si>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</si>
  <si>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</si>
  <si>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</si>
  <si>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</si>
  <si>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</si>
  <si>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</si>
  <si>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</si>
  <si>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</si>
  <si>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</si>
  <si>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</si>
  <si>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</si>
  <si>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</si>
  <si>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</si>
  <si>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</si>
  <si>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</si>
  <si>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</si>
  <si>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</si>
  <si>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</si>
  <si>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</si>
  <si>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</si>
  <si>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</si>
  <si>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</si>
  <si>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</si>
  <si>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</si>
  <si>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</si>
  <si>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</si>
  <si>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</si>
  <si>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</si>
  <si>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</si>
  <si>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</si>
  <si>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</si>
  <si>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</si>
  <si>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</si>
  <si>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</si>
  <si>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</si>
  <si>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</si>
  <si>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</si>
  <si>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</si>
  <si>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</si>
  <si>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</si>
  <si>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</si>
  <si>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</si>
  <si>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</si>
  <si>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</si>
  <si>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1950-2000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</si>
  <si>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</si>
  <si>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</si>
  <si>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</si>
  <si>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</si>
  <si>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</si>
  <si>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</si>
  <si>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</si>
  <si>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</si>
  <si>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160-165</t>
  </si>
  <si>
    <t>93-97</t>
  </si>
  <si>
    <t>HEROMOTOCO AUG FUT</t>
  </si>
  <si>
    <t>2800-2810</t>
  </si>
  <si>
    <t>1400-1420</t>
  </si>
  <si>
    <t>265-270</t>
  </si>
  <si>
    <t>2250-2260</t>
  </si>
  <si>
    <t>Profit of Rs.20/-</t>
  </si>
  <si>
    <t>Profit of Rs.25.5/-</t>
  </si>
  <si>
    <t>Profit of Rs.54/-</t>
  </si>
  <si>
    <t>555-560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</si>
  <si>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</si>
  <si>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</si>
  <si>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</si>
  <si>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</si>
  <si>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</si>
  <si>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</si>
  <si>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1300-1320</t>
  </si>
  <si>
    <t>A</t>
  </si>
  <si>
    <t>Profit of Rs.11.5/-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</si>
  <si>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</si>
  <si>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</si>
  <si>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</si>
  <si>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</si>
  <si>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</si>
  <si>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</si>
  <si>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</si>
  <si>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</si>
  <si>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</si>
  <si>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</si>
  <si>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</si>
  <si>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420-430</t>
  </si>
  <si>
    <t>197.5-198.5</t>
  </si>
  <si>
    <t>218-220</t>
  </si>
  <si>
    <t>370-360</t>
  </si>
  <si>
    <t>2650-2600</t>
  </si>
  <si>
    <t>255-250</t>
  </si>
  <si>
    <t>Profit of Rs.1/-</t>
  </si>
  <si>
    <t>CENTURYTEXT</t>
  </si>
  <si>
    <t>325-330</t>
  </si>
  <si>
    <t>424-427</t>
  </si>
  <si>
    <t>1500-1530</t>
  </si>
  <si>
    <t>MARUTI AUG FUT</t>
  </si>
  <si>
    <t>6550-6500</t>
  </si>
  <si>
    <t>Loss of Rs.140/-</t>
  </si>
  <si>
    <t>TOWER RESEARCH CAPITAL MARKETS INDIA PRIVATE LIMITED</t>
  </si>
  <si>
    <t>Loss of Rs.105/-</t>
  </si>
  <si>
    <t>Loss of Rs.75/-</t>
  </si>
  <si>
    <t>GSS Infotech Limited</t>
  </si>
  <si>
    <t xml:space="preserve">BATAINDIA </t>
  </si>
  <si>
    <t>Profit of Rs.230/-</t>
  </si>
  <si>
    <t>Profit of Rs.72/-</t>
  </si>
  <si>
    <t>Profit of Rs.21.5/-</t>
  </si>
  <si>
    <t>Profit of Rs.80/-</t>
  </si>
  <si>
    <t>2200-2300</t>
  </si>
  <si>
    <t>530-534</t>
  </si>
  <si>
    <t>555-565</t>
  </si>
  <si>
    <t>495-497</t>
  </si>
  <si>
    <t>49-50</t>
  </si>
  <si>
    <t>Profit of Rs.3.5/-</t>
  </si>
  <si>
    <t>VISHWAMURTE TRAD INVEST PE LTD</t>
  </si>
  <si>
    <t>880-900</t>
  </si>
  <si>
    <t>Profit of Rs.10/-</t>
  </si>
  <si>
    <t>Profit of Rs.30/-</t>
  </si>
  <si>
    <t>140-142</t>
  </si>
  <si>
    <t>Profit of Rs.7.5/-</t>
  </si>
  <si>
    <t>Profit of Rs.2.75/-</t>
  </si>
  <si>
    <t>199-200</t>
  </si>
  <si>
    <t>192-190</t>
  </si>
  <si>
    <t>Profit of Rs.55.5/-</t>
  </si>
  <si>
    <t>PARLEIND</t>
  </si>
  <si>
    <t>SUN NIDHI INFRASTRUCTURE DEVELOPERS PRIVATE LIMITED</t>
  </si>
  <si>
    <t>REGENCY</t>
  </si>
  <si>
    <t>THAKAR ASHISH BHUPENDRA</t>
  </si>
  <si>
    <t>YUGA  DOSHI</t>
  </si>
  <si>
    <t>Lincoln Pharma Ltd</t>
  </si>
  <si>
    <t>AMBE SECURITIES PRIVATE LIMITED</t>
  </si>
  <si>
    <t>RMDRIP</t>
  </si>
  <si>
    <t>R M Drip &amp; Sprink Sys Ltd</t>
  </si>
  <si>
    <t>Titagarh Wagons Limited</t>
  </si>
  <si>
    <t>Future Consumer Ltd</t>
  </si>
  <si>
    <t>CLIX CAPITAL SERVICES PRIVATE LIMITED</t>
  </si>
  <si>
    <t>NIFTY 11350 PE 27-AUG</t>
  </si>
  <si>
    <t>Profit of Rs.4.5/-</t>
  </si>
  <si>
    <t>Profit of Rs.1.1/-</t>
  </si>
  <si>
    <t xml:space="preserve">INDIACEM </t>
  </si>
  <si>
    <t xml:space="preserve">Buy </t>
  </si>
  <si>
    <t>117-118</t>
  </si>
  <si>
    <t>130-135</t>
  </si>
  <si>
    <t>151-152</t>
  </si>
  <si>
    <t>158-160</t>
  </si>
  <si>
    <t xml:space="preserve">DABUR </t>
  </si>
  <si>
    <t>491-493</t>
  </si>
  <si>
    <t>510-515</t>
  </si>
  <si>
    <t>171-173</t>
  </si>
  <si>
    <t>COFORGE</t>
  </si>
  <si>
    <t>JWALAMUKHI INVESTMENT HOLDINGS</t>
  </si>
  <si>
    <t>KKR INDIA DEBT OPPORTUNITIES FUND II</t>
  </si>
  <si>
    <t>KKR INDIA FINANCIAL SERVICES LIMITED</t>
  </si>
  <si>
    <t>CHANDRIMA</t>
  </si>
  <si>
    <t>BHADRESH ROHITBHAI DABHI</t>
  </si>
  <si>
    <t>CJGEL</t>
  </si>
  <si>
    <t>HARSH MANOT (HUF) .</t>
  </si>
  <si>
    <t>ICLORGANIC</t>
  </si>
  <si>
    <t>SIDDARTH SAXENA</t>
  </si>
  <si>
    <t>MODCL</t>
  </si>
  <si>
    <t>VIKRAM RAJESH TANDEL</t>
  </si>
  <si>
    <t>DIXIT DEVENDRA CHOUDHARY</t>
  </si>
  <si>
    <t>HORA VANIJYA PRIVATE LIMITED</t>
  </si>
  <si>
    <t>SURINDER KUMAR</t>
  </si>
  <si>
    <t>RNBDENIMS</t>
  </si>
  <si>
    <t>HEM SECURITIES LIMITED</t>
  </si>
  <si>
    <t>HEM CHAND JAIN</t>
  </si>
  <si>
    <t>ICICI PRUDENTIAL MUTUAL FUND</t>
  </si>
  <si>
    <t>ROHIT KISHOR RATHI</t>
  </si>
  <si>
    <t>TITAANIUM</t>
  </si>
  <si>
    <t>JITESHKUMAR SHASHIKANTBHAI TIKADIYA</t>
  </si>
  <si>
    <t>TEJUSKUMAR ROHITBHAI KAPADIA</t>
  </si>
  <si>
    <t>ROHITKUMAR HASMUKHLAL KAPADIA</t>
  </si>
  <si>
    <t>AVIATOR GLOBAL INVESTMENT FUND</t>
  </si>
  <si>
    <t>VMV</t>
  </si>
  <si>
    <t>NAMRATA KAUSHIK VYAS</t>
  </si>
  <si>
    <t>DEVISANJAYBHANDARI</t>
  </si>
  <si>
    <t>KIDDY PLAST LIMITED</t>
  </si>
  <si>
    <t>VIBHUTI INVESTMENTS COMPANY LTD</t>
  </si>
  <si>
    <t>BASF Ltd.</t>
  </si>
  <si>
    <t>PLUTUS WEALTH MANAGEMENT LLP</t>
  </si>
  <si>
    <t>Bharat Heavy Elect Ltd.</t>
  </si>
  <si>
    <t>Deep Industries Ltd</t>
  </si>
  <si>
    <t>BEENA JAIN</t>
  </si>
  <si>
    <t>CHETAN RASIKLAL SHAH</t>
  </si>
  <si>
    <t>Flexituff Inter Limited</t>
  </si>
  <si>
    <t>NEW WORLD CAPITAL</t>
  </si>
  <si>
    <t>MAHAMAYA SRI</t>
  </si>
  <si>
    <t>Orient Bell Limited</t>
  </si>
  <si>
    <t>EQUITY INTELLIGENCE INDIA PRIVATE LIMITED</t>
  </si>
  <si>
    <t>PANKAJ SHRIKRUSHNA WADEKAR</t>
  </si>
  <si>
    <t>Asian Hotels (North) Ltd</t>
  </si>
  <si>
    <t>ASIAN AGRO INDUSTRIES LTD</t>
  </si>
  <si>
    <t>CEAT Limited</t>
  </si>
  <si>
    <t>CG Power &amp; Ind. Sol. Ltd.</t>
  </si>
  <si>
    <t>CLEARWATER CAPITAL PARTNERS SINGAPORE FUND IV PVT LTD.</t>
  </si>
  <si>
    <t>KSS Limited</t>
  </si>
  <si>
    <t>ERROR-SALTLAKE(INSIGHT SHARE BROKERS LTD)</t>
  </si>
  <si>
    <t>VA Tech Wabag Ltd</t>
  </si>
  <si>
    <t>ENVIRONMENT AGENCY ACTIVE PENSION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</si>
</sst>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12" fillId="3" borderId="0" xfId="7" applyNumberFormat="1" applyFont="1" applyFill="1" applyBorder="1" applyAlignment="1" applyProtection="1"/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153</xdr:row>
      <xdr:rowOff>79001</xdr:rowOff>
    </xdr:from>
    <xdr:to>
      <xdr:col>5</xdr:col>
      <xdr:colOff>64994</xdr:colOff>
      <xdr:row>157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44067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44067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58" t="s">
        <v>16</v>
      </c>
      <c r="B9" s="560" t="s">
        <v>17</v>
      </c>
      <c r="C9" s="560" t="s">
        <v>18</v>
      </c>
      <c r="D9" s="274" t="s">
        <v>19</v>
      </c>
      <c r="E9" s="274" t="s">
        <v>20</v>
      </c>
      <c r="F9" s="555" t="s">
        <v>21</v>
      </c>
      <c r="G9" s="556"/>
      <c r="H9" s="557"/>
      <c r="I9" s="555" t="s">
        <v>22</v>
      </c>
      <c r="J9" s="556"/>
      <c r="K9" s="557"/>
      <c r="L9" s="274"/>
      <c r="M9" s="281"/>
      <c r="N9" s="281"/>
      <c r="O9" s="281"/>
    </row>
    <row r="10" spans="1:15" ht="59.25" customHeight="1">
      <c r="A10" s="559"/>
      <c r="B10" s="561" t="s">
        <v>17</v>
      </c>
      <c r="C10" s="56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22282.799999999999</v>
      </c>
      <c r="E11" s="303">
        <v>22259.616666666669</v>
      </c>
      <c r="F11" s="315">
        <v>22141.233333333337</v>
      </c>
      <c r="G11" s="315">
        <v>21999.666666666668</v>
      </c>
      <c r="H11" s="315">
        <v>21881.283333333336</v>
      </c>
      <c r="I11" s="315">
        <v>22401.183333333338</v>
      </c>
      <c r="J11" s="315">
        <v>22519.566666666669</v>
      </c>
      <c r="K11" s="315">
        <v>22661.133333333339</v>
      </c>
      <c r="L11" s="302">
        <v>22378</v>
      </c>
      <c r="M11" s="302">
        <v>22118.05</v>
      </c>
      <c r="N11" s="319">
        <v>1514625</v>
      </c>
      <c r="O11" s="320">
        <v>-3.3639582735189973E-2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11377.2</v>
      </c>
      <c r="E12" s="316">
        <v>11389.483333333332</v>
      </c>
      <c r="F12" s="317">
        <v>11348.716666666664</v>
      </c>
      <c r="G12" s="317">
        <v>11320.233333333332</v>
      </c>
      <c r="H12" s="317">
        <v>11279.466666666664</v>
      </c>
      <c r="I12" s="317">
        <v>11417.966666666664</v>
      </c>
      <c r="J12" s="317">
        <v>11458.73333333333</v>
      </c>
      <c r="K12" s="317">
        <v>11487.216666666664</v>
      </c>
      <c r="L12" s="304">
        <v>11430.25</v>
      </c>
      <c r="M12" s="304">
        <v>11361</v>
      </c>
      <c r="N12" s="319">
        <v>11867475</v>
      </c>
      <c r="O12" s="320">
        <v>2.1695195418181348E-2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1425.1</v>
      </c>
      <c r="E13" s="316">
        <v>1427.1333333333332</v>
      </c>
      <c r="F13" s="317">
        <v>1416.4166666666665</v>
      </c>
      <c r="G13" s="317">
        <v>1407.7333333333333</v>
      </c>
      <c r="H13" s="317">
        <v>1397.0166666666667</v>
      </c>
      <c r="I13" s="317">
        <v>1435.8166666666664</v>
      </c>
      <c r="J13" s="317">
        <v>1446.5333333333331</v>
      </c>
      <c r="K13" s="317">
        <v>1455.2166666666662</v>
      </c>
      <c r="L13" s="304">
        <v>1437.85</v>
      </c>
      <c r="M13" s="304">
        <v>1418.45</v>
      </c>
      <c r="N13" s="319">
        <v>2580000</v>
      </c>
      <c r="O13" s="320">
        <v>1.1641443538998836E-3</v>
      </c>
    </row>
    <row r="14" spans="1:15" ht="15">
      <c r="A14" s="277">
        <v>4</v>
      </c>
      <c r="B14" s="390" t="s">
        <v>39</v>
      </c>
      <c r="C14" s="277" t="s">
        <v>40</v>
      </c>
      <c r="D14" s="316">
        <v>232</v>
      </c>
      <c r="E14" s="316">
        <v>236</v>
      </c>
      <c r="F14" s="317">
        <v>228</v>
      </c>
      <c r="G14" s="317">
        <v>224</v>
      </c>
      <c r="H14" s="317">
        <v>216</v>
      </c>
      <c r="I14" s="317">
        <v>240</v>
      </c>
      <c r="J14" s="317">
        <v>248</v>
      </c>
      <c r="K14" s="317">
        <v>252</v>
      </c>
      <c r="L14" s="304">
        <v>244</v>
      </c>
      <c r="M14" s="304">
        <v>232</v>
      </c>
      <c r="N14" s="319">
        <v>20100000</v>
      </c>
      <c r="O14" s="320">
        <v>-3.0671296296296297E-2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354.8</v>
      </c>
      <c r="E15" s="316">
        <v>355.76666666666671</v>
      </c>
      <c r="F15" s="317">
        <v>352.38333333333344</v>
      </c>
      <c r="G15" s="317">
        <v>349.96666666666675</v>
      </c>
      <c r="H15" s="317">
        <v>346.58333333333348</v>
      </c>
      <c r="I15" s="317">
        <v>358.18333333333339</v>
      </c>
      <c r="J15" s="317">
        <v>361.56666666666672</v>
      </c>
      <c r="K15" s="317">
        <v>363.98333333333335</v>
      </c>
      <c r="L15" s="304">
        <v>359.15</v>
      </c>
      <c r="M15" s="304">
        <v>353.35</v>
      </c>
      <c r="N15" s="319">
        <v>29077500</v>
      </c>
      <c r="O15" s="320">
        <v>5.7068741893644614E-3</v>
      </c>
    </row>
    <row r="16" spans="1:15" ht="15">
      <c r="A16" s="277">
        <v>6</v>
      </c>
      <c r="B16" s="390" t="s">
        <v>44</v>
      </c>
      <c r="C16" s="277" t="s">
        <v>45</v>
      </c>
      <c r="D16" s="316">
        <v>734.15</v>
      </c>
      <c r="E16" s="316">
        <v>738.4666666666667</v>
      </c>
      <c r="F16" s="317">
        <v>727.03333333333342</v>
      </c>
      <c r="G16" s="317">
        <v>719.91666666666674</v>
      </c>
      <c r="H16" s="317">
        <v>708.48333333333346</v>
      </c>
      <c r="I16" s="317">
        <v>745.58333333333337</v>
      </c>
      <c r="J16" s="317">
        <v>757.01666666666677</v>
      </c>
      <c r="K16" s="317">
        <v>764.13333333333333</v>
      </c>
      <c r="L16" s="304">
        <v>749.9</v>
      </c>
      <c r="M16" s="304">
        <v>731.35</v>
      </c>
      <c r="N16" s="319">
        <v>1424000</v>
      </c>
      <c r="O16" s="320">
        <v>6.9872276483846738E-2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225.9</v>
      </c>
      <c r="E17" s="316">
        <v>226.36666666666665</v>
      </c>
      <c r="F17" s="317">
        <v>224.23333333333329</v>
      </c>
      <c r="G17" s="317">
        <v>222.56666666666663</v>
      </c>
      <c r="H17" s="317">
        <v>220.43333333333328</v>
      </c>
      <c r="I17" s="317">
        <v>228.0333333333333</v>
      </c>
      <c r="J17" s="317">
        <v>230.16666666666669</v>
      </c>
      <c r="K17" s="317">
        <v>231.83333333333331</v>
      </c>
      <c r="L17" s="304">
        <v>228.5</v>
      </c>
      <c r="M17" s="304">
        <v>224.7</v>
      </c>
      <c r="N17" s="319">
        <v>17427000</v>
      </c>
      <c r="O17" s="320">
        <v>-1.6090785907859079E-2</v>
      </c>
    </row>
    <row r="18" spans="1:15" ht="15">
      <c r="A18" s="277">
        <v>8</v>
      </c>
      <c r="B18" s="390" t="s">
        <v>39</v>
      </c>
      <c r="C18" s="277" t="s">
        <v>47</v>
      </c>
      <c r="D18" s="316">
        <v>1683.8</v>
      </c>
      <c r="E18" s="316">
        <v>1702.4333333333332</v>
      </c>
      <c r="F18" s="317">
        <v>1652.9666666666662</v>
      </c>
      <c r="G18" s="317">
        <v>1622.133333333333</v>
      </c>
      <c r="H18" s="317">
        <v>1572.6666666666661</v>
      </c>
      <c r="I18" s="317">
        <v>1733.2666666666664</v>
      </c>
      <c r="J18" s="317">
        <v>1782.7333333333331</v>
      </c>
      <c r="K18" s="317">
        <v>1813.5666666666666</v>
      </c>
      <c r="L18" s="304">
        <v>1751.9</v>
      </c>
      <c r="M18" s="304">
        <v>1671.6</v>
      </c>
      <c r="N18" s="319">
        <v>1055000</v>
      </c>
      <c r="O18" s="320">
        <v>3.2289628180039137E-2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131.35</v>
      </c>
      <c r="E19" s="316">
        <v>131.43333333333331</v>
      </c>
      <c r="F19" s="317">
        <v>129.56666666666661</v>
      </c>
      <c r="G19" s="317">
        <v>127.7833333333333</v>
      </c>
      <c r="H19" s="317">
        <v>125.9166666666666</v>
      </c>
      <c r="I19" s="317">
        <v>133.21666666666661</v>
      </c>
      <c r="J19" s="317">
        <v>135.08333333333334</v>
      </c>
      <c r="K19" s="317">
        <v>136.86666666666662</v>
      </c>
      <c r="L19" s="304">
        <v>133.30000000000001</v>
      </c>
      <c r="M19" s="304">
        <v>129.65</v>
      </c>
      <c r="N19" s="319">
        <v>16865000</v>
      </c>
      <c r="O19" s="320">
        <v>1.1394302848575712E-2</v>
      </c>
    </row>
    <row r="20" spans="1:15" ht="15">
      <c r="A20" s="277">
        <v>10</v>
      </c>
      <c r="B20" s="390" t="s">
        <v>44</v>
      </c>
      <c r="C20" s="277" t="s">
        <v>49</v>
      </c>
      <c r="D20" s="316">
        <v>69.400000000000006</v>
      </c>
      <c r="E20" s="316">
        <v>70.3</v>
      </c>
      <c r="F20" s="317">
        <v>68.099999999999994</v>
      </c>
      <c r="G20" s="317">
        <v>66.8</v>
      </c>
      <c r="H20" s="317">
        <v>64.599999999999994</v>
      </c>
      <c r="I20" s="317">
        <v>71.599999999999994</v>
      </c>
      <c r="J20" s="317">
        <v>73.800000000000011</v>
      </c>
      <c r="K20" s="317">
        <v>75.099999999999994</v>
      </c>
      <c r="L20" s="304">
        <v>72.5</v>
      </c>
      <c r="M20" s="304">
        <v>69</v>
      </c>
      <c r="N20" s="319">
        <v>45891000</v>
      </c>
      <c r="O20" s="320">
        <v>-2.2430981595092023E-2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1958.75</v>
      </c>
      <c r="E21" s="316">
        <v>1935.3666666666668</v>
      </c>
      <c r="F21" s="317">
        <v>1903.7333333333336</v>
      </c>
      <c r="G21" s="317">
        <v>1848.7166666666667</v>
      </c>
      <c r="H21" s="317">
        <v>1817.0833333333335</v>
      </c>
      <c r="I21" s="317">
        <v>1990.3833333333337</v>
      </c>
      <c r="J21" s="317">
        <v>2022.0166666666669</v>
      </c>
      <c r="K21" s="317">
        <v>2077.0333333333338</v>
      </c>
      <c r="L21" s="304">
        <v>1967</v>
      </c>
      <c r="M21" s="304">
        <v>1880.35</v>
      </c>
      <c r="N21" s="319">
        <v>4790400</v>
      </c>
      <c r="O21" s="320">
        <v>1.0377119716527461E-2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855.8</v>
      </c>
      <c r="E22" s="316">
        <v>856.26666666666677</v>
      </c>
      <c r="F22" s="317">
        <v>844.53333333333353</v>
      </c>
      <c r="G22" s="317">
        <v>833.26666666666677</v>
      </c>
      <c r="H22" s="317">
        <v>821.53333333333353</v>
      </c>
      <c r="I22" s="317">
        <v>867.53333333333353</v>
      </c>
      <c r="J22" s="317">
        <v>879.26666666666688</v>
      </c>
      <c r="K22" s="317">
        <v>890.53333333333353</v>
      </c>
      <c r="L22" s="304">
        <v>868</v>
      </c>
      <c r="M22" s="304">
        <v>845</v>
      </c>
      <c r="N22" s="319">
        <v>13583700</v>
      </c>
      <c r="O22" s="320">
        <v>-6.7490494296577946E-3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440.85</v>
      </c>
      <c r="E23" s="316">
        <v>440.90000000000003</v>
      </c>
      <c r="F23" s="317">
        <v>436.90000000000009</v>
      </c>
      <c r="G23" s="317">
        <v>432.95000000000005</v>
      </c>
      <c r="H23" s="317">
        <v>428.9500000000001</v>
      </c>
      <c r="I23" s="317">
        <v>444.85000000000008</v>
      </c>
      <c r="J23" s="317">
        <v>448.84999999999997</v>
      </c>
      <c r="K23" s="317">
        <v>452.80000000000007</v>
      </c>
      <c r="L23" s="304">
        <v>444.9</v>
      </c>
      <c r="M23" s="304">
        <v>436.95</v>
      </c>
      <c r="N23" s="319">
        <v>55395600</v>
      </c>
      <c r="O23" s="320">
        <v>-6.4882712798282213E-2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3061.95</v>
      </c>
      <c r="E24" s="316">
        <v>3059.85</v>
      </c>
      <c r="F24" s="317">
        <v>3042</v>
      </c>
      <c r="G24" s="317">
        <v>3022.05</v>
      </c>
      <c r="H24" s="317">
        <v>3004.2000000000003</v>
      </c>
      <c r="I24" s="317">
        <v>3079.7999999999997</v>
      </c>
      <c r="J24" s="317">
        <v>3097.6499999999992</v>
      </c>
      <c r="K24" s="317">
        <v>3117.5999999999995</v>
      </c>
      <c r="L24" s="304">
        <v>3077.7</v>
      </c>
      <c r="M24" s="304">
        <v>3039.9</v>
      </c>
      <c r="N24" s="319">
        <v>1629500</v>
      </c>
      <c r="O24" s="320">
        <v>2.5971981740909807E-2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6294.4</v>
      </c>
      <c r="E25" s="316">
        <v>6314.3999999999987</v>
      </c>
      <c r="F25" s="317">
        <v>6244.3499999999976</v>
      </c>
      <c r="G25" s="317">
        <v>6194.2999999999993</v>
      </c>
      <c r="H25" s="317">
        <v>6124.2499999999982</v>
      </c>
      <c r="I25" s="317">
        <v>6364.4499999999971</v>
      </c>
      <c r="J25" s="317">
        <v>6434.4999999999982</v>
      </c>
      <c r="K25" s="317">
        <v>6484.5499999999965</v>
      </c>
      <c r="L25" s="304">
        <v>6384.45</v>
      </c>
      <c r="M25" s="304">
        <v>6264.35</v>
      </c>
      <c r="N25" s="319">
        <v>782500</v>
      </c>
      <c r="O25" s="320">
        <v>1.1471966391985781E-2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3394.1</v>
      </c>
      <c r="E26" s="316">
        <v>3407.2333333333336</v>
      </c>
      <c r="F26" s="317">
        <v>3370.666666666667</v>
      </c>
      <c r="G26" s="317">
        <v>3347.2333333333336</v>
      </c>
      <c r="H26" s="317">
        <v>3310.666666666667</v>
      </c>
      <c r="I26" s="317">
        <v>3430.666666666667</v>
      </c>
      <c r="J26" s="317">
        <v>3467.2333333333336</v>
      </c>
      <c r="K26" s="317">
        <v>3490.666666666667</v>
      </c>
      <c r="L26" s="304">
        <v>3443.8</v>
      </c>
      <c r="M26" s="304">
        <v>3383.8</v>
      </c>
      <c r="N26" s="319">
        <v>5718500</v>
      </c>
      <c r="O26" s="320">
        <v>-4.915821986340105E-3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1367.3</v>
      </c>
      <c r="E27" s="316">
        <v>1381.2833333333335</v>
      </c>
      <c r="F27" s="317">
        <v>1348.5666666666671</v>
      </c>
      <c r="G27" s="317">
        <v>1329.8333333333335</v>
      </c>
      <c r="H27" s="317">
        <v>1297.116666666667</v>
      </c>
      <c r="I27" s="317">
        <v>1400.0166666666671</v>
      </c>
      <c r="J27" s="317">
        <v>1432.7333333333338</v>
      </c>
      <c r="K27" s="317">
        <v>1451.4666666666672</v>
      </c>
      <c r="L27" s="304">
        <v>1414</v>
      </c>
      <c r="M27" s="304">
        <v>1362.55</v>
      </c>
      <c r="N27" s="319">
        <v>1640000</v>
      </c>
      <c r="O27" s="320">
        <v>-2.5202092249167855E-2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292.45</v>
      </c>
      <c r="E28" s="316">
        <v>294.13333333333327</v>
      </c>
      <c r="F28" s="317">
        <v>289.36666666666656</v>
      </c>
      <c r="G28" s="317">
        <v>286.2833333333333</v>
      </c>
      <c r="H28" s="317">
        <v>281.51666666666659</v>
      </c>
      <c r="I28" s="317">
        <v>297.21666666666653</v>
      </c>
      <c r="J28" s="317">
        <v>301.98333333333329</v>
      </c>
      <c r="K28" s="317">
        <v>305.06666666666649</v>
      </c>
      <c r="L28" s="304">
        <v>298.89999999999998</v>
      </c>
      <c r="M28" s="304">
        <v>291.05</v>
      </c>
      <c r="N28" s="319">
        <v>30868200</v>
      </c>
      <c r="O28" s="320">
        <v>7.0407590038075021E-2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48.7</v>
      </c>
      <c r="E29" s="316">
        <v>48.5</v>
      </c>
      <c r="F29" s="317">
        <v>47.95</v>
      </c>
      <c r="G29" s="317">
        <v>47.2</v>
      </c>
      <c r="H29" s="317">
        <v>46.650000000000006</v>
      </c>
      <c r="I29" s="317">
        <v>49.25</v>
      </c>
      <c r="J29" s="317">
        <v>49.8</v>
      </c>
      <c r="K29" s="317">
        <v>50.55</v>
      </c>
      <c r="L29" s="304">
        <v>49.05</v>
      </c>
      <c r="M29" s="304">
        <v>47.75</v>
      </c>
      <c r="N29" s="319">
        <v>46215200</v>
      </c>
      <c r="O29" s="320">
        <v>-8.4172895677608064E-2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1310.4000000000001</v>
      </c>
      <c r="E30" s="316">
        <v>1311.1166666666668</v>
      </c>
      <c r="F30" s="317">
        <v>1292.8333333333335</v>
      </c>
      <c r="G30" s="317">
        <v>1275.2666666666667</v>
      </c>
      <c r="H30" s="317">
        <v>1256.9833333333333</v>
      </c>
      <c r="I30" s="317">
        <v>1328.6833333333336</v>
      </c>
      <c r="J30" s="317">
        <v>1346.9666666666669</v>
      </c>
      <c r="K30" s="317">
        <v>1364.5333333333338</v>
      </c>
      <c r="L30" s="304">
        <v>1329.4</v>
      </c>
      <c r="M30" s="304">
        <v>1293.55</v>
      </c>
      <c r="N30" s="319">
        <v>2094400</v>
      </c>
      <c r="O30" s="320">
        <v>5.6310679611650483E-2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112.55</v>
      </c>
      <c r="E31" s="316">
        <v>112.35000000000001</v>
      </c>
      <c r="F31" s="317">
        <v>111.15000000000002</v>
      </c>
      <c r="G31" s="317">
        <v>109.75000000000001</v>
      </c>
      <c r="H31" s="317">
        <v>108.55000000000003</v>
      </c>
      <c r="I31" s="317">
        <v>113.75000000000001</v>
      </c>
      <c r="J31" s="317">
        <v>114.95</v>
      </c>
      <c r="K31" s="317">
        <v>116.35000000000001</v>
      </c>
      <c r="L31" s="304">
        <v>113.55</v>
      </c>
      <c r="M31" s="304">
        <v>110.95</v>
      </c>
      <c r="N31" s="319">
        <v>29222000</v>
      </c>
      <c r="O31" s="320">
        <v>2.5606828487596694E-2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568.6</v>
      </c>
      <c r="E32" s="316">
        <v>566.13333333333333</v>
      </c>
      <c r="F32" s="317">
        <v>560.51666666666665</v>
      </c>
      <c r="G32" s="317">
        <v>552.43333333333328</v>
      </c>
      <c r="H32" s="317">
        <v>546.81666666666661</v>
      </c>
      <c r="I32" s="317">
        <v>574.2166666666667</v>
      </c>
      <c r="J32" s="317">
        <v>579.83333333333326</v>
      </c>
      <c r="K32" s="317">
        <v>587.91666666666674</v>
      </c>
      <c r="L32" s="304">
        <v>571.75</v>
      </c>
      <c r="M32" s="304">
        <v>558.04999999999995</v>
      </c>
      <c r="N32" s="319">
        <v>3834600</v>
      </c>
      <c r="O32" s="320">
        <v>3.3501334123925287E-2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490.95</v>
      </c>
      <c r="E33" s="316">
        <v>493.43333333333334</v>
      </c>
      <c r="F33" s="317">
        <v>487.56666666666666</v>
      </c>
      <c r="G33" s="317">
        <v>484.18333333333334</v>
      </c>
      <c r="H33" s="317">
        <v>478.31666666666666</v>
      </c>
      <c r="I33" s="317">
        <v>496.81666666666666</v>
      </c>
      <c r="J33" s="317">
        <v>502.68333333333334</v>
      </c>
      <c r="K33" s="317">
        <v>506.06666666666666</v>
      </c>
      <c r="L33" s="304">
        <v>499.3</v>
      </c>
      <c r="M33" s="304">
        <v>490.05</v>
      </c>
      <c r="N33" s="319">
        <v>6565500</v>
      </c>
      <c r="O33" s="320">
        <v>3.5486160397444996E-2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520.45000000000005</v>
      </c>
      <c r="E34" s="316">
        <v>522.76666666666677</v>
      </c>
      <c r="F34" s="317">
        <v>516.53333333333353</v>
      </c>
      <c r="G34" s="317">
        <v>512.61666666666679</v>
      </c>
      <c r="H34" s="317">
        <v>506.38333333333355</v>
      </c>
      <c r="I34" s="317">
        <v>526.68333333333351</v>
      </c>
      <c r="J34" s="317">
        <v>532.91666666666686</v>
      </c>
      <c r="K34" s="317">
        <v>536.83333333333348</v>
      </c>
      <c r="L34" s="304">
        <v>529</v>
      </c>
      <c r="M34" s="304">
        <v>518.85</v>
      </c>
      <c r="N34" s="319">
        <v>104494503</v>
      </c>
      <c r="O34" s="320">
        <v>9.2066216167900183E-3</v>
      </c>
    </row>
    <row r="35" spans="1:15" ht="15">
      <c r="A35" s="277">
        <v>25</v>
      </c>
      <c r="B35" s="390" t="s">
        <v>64</v>
      </c>
      <c r="C35" s="277" t="s">
        <v>70</v>
      </c>
      <c r="D35" s="316">
        <v>40.85</v>
      </c>
      <c r="E35" s="316">
        <v>40.783333333333331</v>
      </c>
      <c r="F35" s="317">
        <v>39.566666666666663</v>
      </c>
      <c r="G35" s="317">
        <v>38.283333333333331</v>
      </c>
      <c r="H35" s="317">
        <v>37.066666666666663</v>
      </c>
      <c r="I35" s="317">
        <v>42.066666666666663</v>
      </c>
      <c r="J35" s="317">
        <v>43.283333333333331</v>
      </c>
      <c r="K35" s="317">
        <v>44.566666666666663</v>
      </c>
      <c r="L35" s="304">
        <v>42</v>
      </c>
      <c r="M35" s="304">
        <v>39.5</v>
      </c>
      <c r="N35" s="319">
        <v>84777000</v>
      </c>
      <c r="O35" s="320">
        <v>0.5199548192771084</v>
      </c>
    </row>
    <row r="36" spans="1:15" ht="15">
      <c r="A36" s="277">
        <v>26</v>
      </c>
      <c r="B36" s="390" t="s">
        <v>52</v>
      </c>
      <c r="C36" s="277" t="s">
        <v>71</v>
      </c>
      <c r="D36" s="316">
        <v>395.55</v>
      </c>
      <c r="E36" s="316">
        <v>396.40000000000003</v>
      </c>
      <c r="F36" s="317">
        <v>392.95000000000005</v>
      </c>
      <c r="G36" s="317">
        <v>390.35</v>
      </c>
      <c r="H36" s="317">
        <v>386.90000000000003</v>
      </c>
      <c r="I36" s="317">
        <v>399.00000000000006</v>
      </c>
      <c r="J36" s="317">
        <v>402.45</v>
      </c>
      <c r="K36" s="317">
        <v>405.05000000000007</v>
      </c>
      <c r="L36" s="304">
        <v>399.85</v>
      </c>
      <c r="M36" s="304">
        <v>393.8</v>
      </c>
      <c r="N36" s="319">
        <v>18333300</v>
      </c>
      <c r="O36" s="320">
        <v>3.020007550018875E-3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14251.8</v>
      </c>
      <c r="E37" s="316">
        <v>14148.883333333333</v>
      </c>
      <c r="F37" s="317">
        <v>13860.266666666666</v>
      </c>
      <c r="G37" s="317">
        <v>13468.733333333334</v>
      </c>
      <c r="H37" s="317">
        <v>13180.116666666667</v>
      </c>
      <c r="I37" s="317">
        <v>14540.416666666666</v>
      </c>
      <c r="J37" s="317">
        <v>14829.033333333331</v>
      </c>
      <c r="K37" s="317">
        <v>15220.566666666666</v>
      </c>
      <c r="L37" s="304">
        <v>14437.5</v>
      </c>
      <c r="M37" s="304">
        <v>13757.35</v>
      </c>
      <c r="N37" s="319">
        <v>112850</v>
      </c>
      <c r="O37" s="320">
        <v>0.10691515448749386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410.45</v>
      </c>
      <c r="E38" s="316">
        <v>412.59999999999997</v>
      </c>
      <c r="F38" s="317">
        <v>406.24999999999994</v>
      </c>
      <c r="G38" s="317">
        <v>402.04999999999995</v>
      </c>
      <c r="H38" s="317">
        <v>395.69999999999993</v>
      </c>
      <c r="I38" s="317">
        <v>416.79999999999995</v>
      </c>
      <c r="J38" s="317">
        <v>423.15</v>
      </c>
      <c r="K38" s="317">
        <v>427.34999999999997</v>
      </c>
      <c r="L38" s="304">
        <v>418.95</v>
      </c>
      <c r="M38" s="304">
        <v>408.4</v>
      </c>
      <c r="N38" s="319">
        <v>21970800</v>
      </c>
      <c r="O38" s="320">
        <v>-2.0699614890885752E-2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3809.95</v>
      </c>
      <c r="E39" s="316">
        <v>3810.8166666666662</v>
      </c>
      <c r="F39" s="317">
        <v>3791.0333333333324</v>
      </c>
      <c r="G39" s="317">
        <v>3772.1166666666663</v>
      </c>
      <c r="H39" s="317">
        <v>3752.3333333333326</v>
      </c>
      <c r="I39" s="317">
        <v>3829.7333333333322</v>
      </c>
      <c r="J39" s="317">
        <v>3849.516666666666</v>
      </c>
      <c r="K39" s="317">
        <v>3868.433333333332</v>
      </c>
      <c r="L39" s="304">
        <v>3830.6</v>
      </c>
      <c r="M39" s="304">
        <v>3791.9</v>
      </c>
      <c r="N39" s="319">
        <v>1188800</v>
      </c>
      <c r="O39" s="320">
        <v>-2.7327769595810833E-2</v>
      </c>
    </row>
    <row r="40" spans="1:15" ht="15">
      <c r="A40" s="277">
        <v>30</v>
      </c>
      <c r="B40" s="390" t="s">
        <v>52</v>
      </c>
      <c r="C40" s="277" t="s">
        <v>76</v>
      </c>
      <c r="D40" s="316">
        <v>400.9</v>
      </c>
      <c r="E40" s="316">
        <v>400.84999999999997</v>
      </c>
      <c r="F40" s="317">
        <v>396.99999999999994</v>
      </c>
      <c r="G40" s="317">
        <v>393.09999999999997</v>
      </c>
      <c r="H40" s="317">
        <v>389.24999999999994</v>
      </c>
      <c r="I40" s="317">
        <v>404.74999999999994</v>
      </c>
      <c r="J40" s="317">
        <v>408.59999999999997</v>
      </c>
      <c r="K40" s="317">
        <v>412.49999999999994</v>
      </c>
      <c r="L40" s="304">
        <v>404.7</v>
      </c>
      <c r="M40" s="304">
        <v>396.95</v>
      </c>
      <c r="N40" s="319">
        <v>9592000</v>
      </c>
      <c r="O40" s="320">
        <v>-1.8901890189018902E-2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104.25</v>
      </c>
      <c r="E41" s="316">
        <v>104.93333333333334</v>
      </c>
      <c r="F41" s="317">
        <v>103.21666666666667</v>
      </c>
      <c r="G41" s="317">
        <v>102.18333333333334</v>
      </c>
      <c r="H41" s="317">
        <v>100.46666666666667</v>
      </c>
      <c r="I41" s="317">
        <v>105.96666666666667</v>
      </c>
      <c r="J41" s="317">
        <v>107.68333333333334</v>
      </c>
      <c r="K41" s="317">
        <v>108.71666666666667</v>
      </c>
      <c r="L41" s="304">
        <v>106.65</v>
      </c>
      <c r="M41" s="304">
        <v>103.9</v>
      </c>
      <c r="N41" s="319">
        <v>14815000</v>
      </c>
      <c r="O41" s="320">
        <v>-3.5167697818300231E-2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340.5</v>
      </c>
      <c r="E42" s="316">
        <v>341.66666666666669</v>
      </c>
      <c r="F42" s="317">
        <v>335.83333333333337</v>
      </c>
      <c r="G42" s="317">
        <v>331.16666666666669</v>
      </c>
      <c r="H42" s="317">
        <v>325.33333333333337</v>
      </c>
      <c r="I42" s="317">
        <v>346.33333333333337</v>
      </c>
      <c r="J42" s="317">
        <v>352.16666666666674</v>
      </c>
      <c r="K42" s="317">
        <v>356.83333333333337</v>
      </c>
      <c r="L42" s="304">
        <v>347.5</v>
      </c>
      <c r="M42" s="304">
        <v>337</v>
      </c>
      <c r="N42" s="319">
        <v>2080400</v>
      </c>
      <c r="O42" s="320">
        <v>-0.11600237953599048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226.7</v>
      </c>
      <c r="E43" s="316">
        <v>226.68333333333331</v>
      </c>
      <c r="F43" s="317">
        <v>222.61666666666662</v>
      </c>
      <c r="G43" s="317">
        <v>218.5333333333333</v>
      </c>
      <c r="H43" s="317">
        <v>214.46666666666661</v>
      </c>
      <c r="I43" s="317">
        <v>230.76666666666662</v>
      </c>
      <c r="J43" s="317">
        <v>234.83333333333329</v>
      </c>
      <c r="K43" s="317">
        <v>238.91666666666663</v>
      </c>
      <c r="L43" s="304">
        <v>230.75</v>
      </c>
      <c r="M43" s="304">
        <v>222.6</v>
      </c>
      <c r="N43" s="319">
        <v>5855000</v>
      </c>
      <c r="O43" s="320">
        <v>4.4603033006244422E-2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763.1</v>
      </c>
      <c r="E44" s="316">
        <v>766.1</v>
      </c>
      <c r="F44" s="317">
        <v>758.2</v>
      </c>
      <c r="G44" s="317">
        <v>753.30000000000007</v>
      </c>
      <c r="H44" s="317">
        <v>745.40000000000009</v>
      </c>
      <c r="I44" s="317">
        <v>771</v>
      </c>
      <c r="J44" s="317">
        <v>778.89999999999986</v>
      </c>
      <c r="K44" s="317">
        <v>783.8</v>
      </c>
      <c r="L44" s="304">
        <v>774</v>
      </c>
      <c r="M44" s="304">
        <v>761.2</v>
      </c>
      <c r="N44" s="319">
        <v>14205100</v>
      </c>
      <c r="O44" s="320">
        <v>-4.7363147827671004E-3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140</v>
      </c>
      <c r="E45" s="316">
        <v>140.45000000000002</v>
      </c>
      <c r="F45" s="317">
        <v>138.70000000000005</v>
      </c>
      <c r="G45" s="317">
        <v>137.40000000000003</v>
      </c>
      <c r="H45" s="317">
        <v>135.65000000000006</v>
      </c>
      <c r="I45" s="317">
        <v>141.75000000000003</v>
      </c>
      <c r="J45" s="317">
        <v>143.49999999999997</v>
      </c>
      <c r="K45" s="317">
        <v>144.80000000000001</v>
      </c>
      <c r="L45" s="304">
        <v>142.19999999999999</v>
      </c>
      <c r="M45" s="304">
        <v>139.15</v>
      </c>
      <c r="N45" s="319">
        <v>33792100</v>
      </c>
      <c r="O45" s="320">
        <v>2.0218945487042003E-2</v>
      </c>
    </row>
    <row r="46" spans="1:15" ht="15">
      <c r="A46" s="277">
        <v>36</v>
      </c>
      <c r="B46" s="433" t="s">
        <v>107</v>
      </c>
      <c r="C46" s="277" t="s">
        <v>3785</v>
      </c>
      <c r="D46" s="316">
        <v>1983.15</v>
      </c>
      <c r="E46" s="316">
        <v>1994.0666666666666</v>
      </c>
      <c r="F46" s="317">
        <v>1965.3333333333333</v>
      </c>
      <c r="G46" s="317">
        <v>1947.5166666666667</v>
      </c>
      <c r="H46" s="317">
        <v>1918.7833333333333</v>
      </c>
      <c r="I46" s="317">
        <v>2011.8833333333332</v>
      </c>
      <c r="J46" s="317">
        <v>2040.6166666666668</v>
      </c>
      <c r="K46" s="317">
        <v>2058.4333333333334</v>
      </c>
      <c r="L46" s="304">
        <v>2022.8</v>
      </c>
      <c r="M46" s="304">
        <v>1976.25</v>
      </c>
      <c r="N46" s="319">
        <v>379125</v>
      </c>
      <c r="O46" s="320">
        <v>-7.3327222731439046E-2</v>
      </c>
    </row>
    <row r="47" spans="1:15" ht="15">
      <c r="A47" s="277">
        <v>37</v>
      </c>
      <c r="B47" s="390" t="s">
        <v>50</v>
      </c>
      <c r="C47" s="277" t="s">
        <v>85</v>
      </c>
      <c r="D47" s="316">
        <v>1415.25</v>
      </c>
      <c r="E47" s="316">
        <v>1422.6333333333332</v>
      </c>
      <c r="F47" s="317">
        <v>1405.0666666666664</v>
      </c>
      <c r="G47" s="317">
        <v>1394.8833333333332</v>
      </c>
      <c r="H47" s="317">
        <v>1377.3166666666664</v>
      </c>
      <c r="I47" s="317">
        <v>1432.8166666666664</v>
      </c>
      <c r="J47" s="317">
        <v>1450.383333333333</v>
      </c>
      <c r="K47" s="317">
        <v>1460.5666666666664</v>
      </c>
      <c r="L47" s="304">
        <v>1440.2</v>
      </c>
      <c r="M47" s="304">
        <v>1412.45</v>
      </c>
      <c r="N47" s="319">
        <v>3037300</v>
      </c>
      <c r="O47" s="320">
        <v>7.5340768277571246E-2</v>
      </c>
    </row>
    <row r="48" spans="1:15" ht="15">
      <c r="A48" s="277">
        <v>38</v>
      </c>
      <c r="B48" s="390" t="s">
        <v>39</v>
      </c>
      <c r="C48" s="277" t="s">
        <v>86</v>
      </c>
      <c r="D48" s="316">
        <v>394.7</v>
      </c>
      <c r="E48" s="316">
        <v>395.7</v>
      </c>
      <c r="F48" s="317">
        <v>392</v>
      </c>
      <c r="G48" s="317">
        <v>389.3</v>
      </c>
      <c r="H48" s="317">
        <v>385.6</v>
      </c>
      <c r="I48" s="317">
        <v>398.4</v>
      </c>
      <c r="J48" s="317">
        <v>402.09999999999991</v>
      </c>
      <c r="K48" s="317">
        <v>404.79999999999995</v>
      </c>
      <c r="L48" s="304">
        <v>399.4</v>
      </c>
      <c r="M48" s="304">
        <v>393</v>
      </c>
      <c r="N48" s="319">
        <v>5920644</v>
      </c>
      <c r="O48" s="320">
        <v>1.2022441891530858E-2</v>
      </c>
    </row>
    <row r="49" spans="1:15" ht="15">
      <c r="A49" s="277">
        <v>39</v>
      </c>
      <c r="B49" s="390" t="s">
        <v>64</v>
      </c>
      <c r="C49" s="277" t="s">
        <v>87</v>
      </c>
      <c r="D49" s="316">
        <v>464.65</v>
      </c>
      <c r="E49" s="316">
        <v>464.31666666666661</v>
      </c>
      <c r="F49" s="317">
        <v>459.18333333333322</v>
      </c>
      <c r="G49" s="317">
        <v>453.71666666666664</v>
      </c>
      <c r="H49" s="317">
        <v>448.58333333333326</v>
      </c>
      <c r="I49" s="317">
        <v>469.78333333333319</v>
      </c>
      <c r="J49" s="317">
        <v>474.91666666666663</v>
      </c>
      <c r="K49" s="317">
        <v>480.38333333333316</v>
      </c>
      <c r="L49" s="304">
        <v>469.45</v>
      </c>
      <c r="M49" s="304">
        <v>458.85</v>
      </c>
      <c r="N49" s="319">
        <v>1879200</v>
      </c>
      <c r="O49" s="320">
        <v>-7.9365079365079361E-2</v>
      </c>
    </row>
    <row r="50" spans="1:15" ht="15">
      <c r="A50" s="277">
        <v>40</v>
      </c>
      <c r="B50" s="390" t="s">
        <v>50</v>
      </c>
      <c r="C50" s="277" t="s">
        <v>88</v>
      </c>
      <c r="D50" s="316">
        <v>493</v>
      </c>
      <c r="E50" s="316">
        <v>494.59999999999997</v>
      </c>
      <c r="F50" s="317">
        <v>490.09999999999991</v>
      </c>
      <c r="G50" s="317">
        <v>487.19999999999993</v>
      </c>
      <c r="H50" s="317">
        <v>482.69999999999987</v>
      </c>
      <c r="I50" s="317">
        <v>497.49999999999994</v>
      </c>
      <c r="J50" s="317">
        <v>502.00000000000006</v>
      </c>
      <c r="K50" s="317">
        <v>504.9</v>
      </c>
      <c r="L50" s="304">
        <v>499.1</v>
      </c>
      <c r="M50" s="304">
        <v>491.7</v>
      </c>
      <c r="N50" s="319">
        <v>11487500</v>
      </c>
      <c r="O50" s="320">
        <v>1.0334212840809147E-2</v>
      </c>
    </row>
    <row r="51" spans="1:15" ht="15">
      <c r="A51" s="277">
        <v>41</v>
      </c>
      <c r="B51" s="390" t="s">
        <v>52</v>
      </c>
      <c r="C51" s="277" t="s">
        <v>91</v>
      </c>
      <c r="D51" s="316">
        <v>3249.7</v>
      </c>
      <c r="E51" s="316">
        <v>3269.1666666666665</v>
      </c>
      <c r="F51" s="317">
        <v>3205.333333333333</v>
      </c>
      <c r="G51" s="317">
        <v>3160.9666666666667</v>
      </c>
      <c r="H51" s="317">
        <v>3097.1333333333332</v>
      </c>
      <c r="I51" s="317">
        <v>3313.5333333333328</v>
      </c>
      <c r="J51" s="317">
        <v>3377.3666666666659</v>
      </c>
      <c r="K51" s="317">
        <v>3421.7333333333327</v>
      </c>
      <c r="L51" s="304">
        <v>3333</v>
      </c>
      <c r="M51" s="304">
        <v>3224.8</v>
      </c>
      <c r="N51" s="319">
        <v>3369200</v>
      </c>
      <c r="O51" s="320">
        <v>-5.5187885586090855E-2</v>
      </c>
    </row>
    <row r="52" spans="1:15" ht="15">
      <c r="A52" s="277">
        <v>42</v>
      </c>
      <c r="B52" s="390" t="s">
        <v>92</v>
      </c>
      <c r="C52" s="277" t="s">
        <v>93</v>
      </c>
      <c r="D52" s="316">
        <v>161.75</v>
      </c>
      <c r="E52" s="316">
        <v>162.16666666666666</v>
      </c>
      <c r="F52" s="317">
        <v>160.2833333333333</v>
      </c>
      <c r="G52" s="317">
        <v>158.81666666666663</v>
      </c>
      <c r="H52" s="317">
        <v>156.93333333333328</v>
      </c>
      <c r="I52" s="317">
        <v>163.63333333333333</v>
      </c>
      <c r="J52" s="317">
        <v>165.51666666666671</v>
      </c>
      <c r="K52" s="317">
        <v>166.98333333333335</v>
      </c>
      <c r="L52" s="304">
        <v>164.05</v>
      </c>
      <c r="M52" s="304">
        <v>160.69999999999999</v>
      </c>
      <c r="N52" s="319">
        <v>28574700</v>
      </c>
      <c r="O52" s="320">
        <v>-6.3116823502409915E-3</v>
      </c>
    </row>
    <row r="53" spans="1:15" ht="15">
      <c r="A53" s="277">
        <v>43</v>
      </c>
      <c r="B53" s="390" t="s">
        <v>52</v>
      </c>
      <c r="C53" s="277" t="s">
        <v>94</v>
      </c>
      <c r="D53" s="316">
        <v>4499.7</v>
      </c>
      <c r="E53" s="316">
        <v>4504.6333333333332</v>
      </c>
      <c r="F53" s="317">
        <v>4477.1666666666661</v>
      </c>
      <c r="G53" s="317">
        <v>4454.6333333333332</v>
      </c>
      <c r="H53" s="317">
        <v>4427.1666666666661</v>
      </c>
      <c r="I53" s="317">
        <v>4527.1666666666661</v>
      </c>
      <c r="J53" s="317">
        <v>4554.6333333333332</v>
      </c>
      <c r="K53" s="317">
        <v>4577.1666666666661</v>
      </c>
      <c r="L53" s="304">
        <v>4532.1000000000004</v>
      </c>
      <c r="M53" s="304">
        <v>4482.1000000000004</v>
      </c>
      <c r="N53" s="319">
        <v>3263500</v>
      </c>
      <c r="O53" s="320">
        <v>-1.5312665007166026E-2</v>
      </c>
    </row>
    <row r="54" spans="1:15" ht="15">
      <c r="A54" s="277">
        <v>44</v>
      </c>
      <c r="B54" s="390" t="s">
        <v>44</v>
      </c>
      <c r="C54" s="277" t="s">
        <v>95</v>
      </c>
      <c r="D54" s="316">
        <v>21770.75</v>
      </c>
      <c r="E54" s="316">
        <v>21714.566666666666</v>
      </c>
      <c r="F54" s="317">
        <v>21561.183333333331</v>
      </c>
      <c r="G54" s="317">
        <v>21351.616666666665</v>
      </c>
      <c r="H54" s="317">
        <v>21198.23333333333</v>
      </c>
      <c r="I54" s="317">
        <v>21924.133333333331</v>
      </c>
      <c r="J54" s="317">
        <v>22077.516666666663</v>
      </c>
      <c r="K54" s="317">
        <v>22287.083333333332</v>
      </c>
      <c r="L54" s="304">
        <v>21867.95</v>
      </c>
      <c r="M54" s="304">
        <v>21505</v>
      </c>
      <c r="N54" s="319">
        <v>285390</v>
      </c>
      <c r="O54" s="320">
        <v>-6.6999634547447919E-3</v>
      </c>
    </row>
    <row r="55" spans="1:15" ht="15">
      <c r="A55" s="277">
        <v>45</v>
      </c>
      <c r="B55" s="390" t="s">
        <v>57</v>
      </c>
      <c r="C55" s="277" t="s">
        <v>96</v>
      </c>
      <c r="D55" s="316">
        <v>56.4</v>
      </c>
      <c r="E55" s="316">
        <v>56.599999999999994</v>
      </c>
      <c r="F55" s="317">
        <v>55.649999999999991</v>
      </c>
      <c r="G55" s="317">
        <v>54.9</v>
      </c>
      <c r="H55" s="317">
        <v>53.949999999999996</v>
      </c>
      <c r="I55" s="317">
        <v>57.349999999999987</v>
      </c>
      <c r="J55" s="317">
        <v>58.29999999999999</v>
      </c>
      <c r="K55" s="317">
        <v>59.049999999999983</v>
      </c>
      <c r="L55" s="304">
        <v>57.55</v>
      </c>
      <c r="M55" s="304">
        <v>55.85</v>
      </c>
      <c r="N55" s="319">
        <v>12828800</v>
      </c>
      <c r="O55" s="320">
        <v>-0.14488348530901723</v>
      </c>
    </row>
    <row r="56" spans="1:15" ht="15">
      <c r="A56" s="277">
        <v>46</v>
      </c>
      <c r="B56" s="390" t="s">
        <v>44</v>
      </c>
      <c r="C56" s="277" t="s">
        <v>97</v>
      </c>
      <c r="D56" s="316">
        <v>1131.25</v>
      </c>
      <c r="E56" s="316">
        <v>1138.2166666666665</v>
      </c>
      <c r="F56" s="317">
        <v>1117.583333333333</v>
      </c>
      <c r="G56" s="317">
        <v>1103.9166666666665</v>
      </c>
      <c r="H56" s="317">
        <v>1083.2833333333331</v>
      </c>
      <c r="I56" s="317">
        <v>1151.883333333333</v>
      </c>
      <c r="J56" s="317">
        <v>1172.5166666666667</v>
      </c>
      <c r="K56" s="317">
        <v>1186.1833333333329</v>
      </c>
      <c r="L56" s="304">
        <v>1158.8499999999999</v>
      </c>
      <c r="M56" s="304">
        <v>1124.55</v>
      </c>
      <c r="N56" s="319">
        <v>2512400</v>
      </c>
      <c r="O56" s="320">
        <v>5.5940822931114194E-2</v>
      </c>
    </row>
    <row r="57" spans="1:15" ht="15">
      <c r="A57" s="277">
        <v>47</v>
      </c>
      <c r="B57" s="390" t="s">
        <v>44</v>
      </c>
      <c r="C57" s="277" t="s">
        <v>98</v>
      </c>
      <c r="D57" s="316">
        <v>170.7</v>
      </c>
      <c r="E57" s="316">
        <v>171.23333333333335</v>
      </c>
      <c r="F57" s="317">
        <v>168.7166666666667</v>
      </c>
      <c r="G57" s="317">
        <v>166.73333333333335</v>
      </c>
      <c r="H57" s="317">
        <v>164.2166666666667</v>
      </c>
      <c r="I57" s="317">
        <v>173.2166666666667</v>
      </c>
      <c r="J57" s="317">
        <v>175.73333333333335</v>
      </c>
      <c r="K57" s="317">
        <v>177.7166666666667</v>
      </c>
      <c r="L57" s="304">
        <v>173.75</v>
      </c>
      <c r="M57" s="304">
        <v>169.25</v>
      </c>
      <c r="N57" s="319">
        <v>11257200</v>
      </c>
      <c r="O57" s="320">
        <v>-1.2006319115323854E-2</v>
      </c>
    </row>
    <row r="58" spans="1:15" ht="15">
      <c r="A58" s="277">
        <v>48</v>
      </c>
      <c r="B58" s="390" t="s">
        <v>54</v>
      </c>
      <c r="C58" s="277" t="s">
        <v>99</v>
      </c>
      <c r="D58" s="316">
        <v>56</v>
      </c>
      <c r="E58" s="316">
        <v>55.75</v>
      </c>
      <c r="F58" s="317">
        <v>55.1</v>
      </c>
      <c r="G58" s="317">
        <v>54.2</v>
      </c>
      <c r="H58" s="317">
        <v>53.550000000000004</v>
      </c>
      <c r="I58" s="317">
        <v>56.65</v>
      </c>
      <c r="J58" s="317">
        <v>57.300000000000004</v>
      </c>
      <c r="K58" s="317">
        <v>58.199999999999996</v>
      </c>
      <c r="L58" s="304">
        <v>56.4</v>
      </c>
      <c r="M58" s="304">
        <v>54.85</v>
      </c>
      <c r="N58" s="319">
        <v>101124500</v>
      </c>
      <c r="O58" s="320">
        <v>3.2546432910952959E-2</v>
      </c>
    </row>
    <row r="59" spans="1:15" ht="15">
      <c r="A59" s="277">
        <v>49</v>
      </c>
      <c r="B59" s="390" t="s">
        <v>73</v>
      </c>
      <c r="C59" s="277" t="s">
        <v>100</v>
      </c>
      <c r="D59" s="316">
        <v>102</v>
      </c>
      <c r="E59" s="316">
        <v>102.14999999999999</v>
      </c>
      <c r="F59" s="317">
        <v>101.09999999999998</v>
      </c>
      <c r="G59" s="317">
        <v>100.19999999999999</v>
      </c>
      <c r="H59" s="317">
        <v>99.149999999999977</v>
      </c>
      <c r="I59" s="317">
        <v>103.04999999999998</v>
      </c>
      <c r="J59" s="317">
        <v>104.1</v>
      </c>
      <c r="K59" s="317">
        <v>104.99999999999999</v>
      </c>
      <c r="L59" s="304">
        <v>103.2</v>
      </c>
      <c r="M59" s="304">
        <v>101.25</v>
      </c>
      <c r="N59" s="319">
        <v>27401200</v>
      </c>
      <c r="O59" s="320">
        <v>-3.314679294016358E-2</v>
      </c>
    </row>
    <row r="60" spans="1:15" ht="15">
      <c r="A60" s="277">
        <v>50</v>
      </c>
      <c r="B60" s="390" t="s">
        <v>52</v>
      </c>
      <c r="C60" s="277" t="s">
        <v>101</v>
      </c>
      <c r="D60" s="316">
        <v>493.55</v>
      </c>
      <c r="E60" s="316">
        <v>494.51666666666665</v>
      </c>
      <c r="F60" s="317">
        <v>489.5333333333333</v>
      </c>
      <c r="G60" s="317">
        <v>485.51666666666665</v>
      </c>
      <c r="H60" s="317">
        <v>480.5333333333333</v>
      </c>
      <c r="I60" s="317">
        <v>498.5333333333333</v>
      </c>
      <c r="J60" s="317">
        <v>503.51666666666665</v>
      </c>
      <c r="K60" s="317">
        <v>507.5333333333333</v>
      </c>
      <c r="L60" s="304">
        <v>499.5</v>
      </c>
      <c r="M60" s="304">
        <v>490.5</v>
      </c>
      <c r="N60" s="319">
        <v>7909700</v>
      </c>
      <c r="O60" s="320">
        <v>3.6780223093156469E-2</v>
      </c>
    </row>
    <row r="61" spans="1:15" ht="15">
      <c r="A61" s="277">
        <v>51</v>
      </c>
      <c r="B61" s="390" t="s">
        <v>102</v>
      </c>
      <c r="C61" s="277" t="s">
        <v>103</v>
      </c>
      <c r="D61" s="316">
        <v>24.45</v>
      </c>
      <c r="E61" s="316">
        <v>24.016666666666666</v>
      </c>
      <c r="F61" s="317">
        <v>22.833333333333332</v>
      </c>
      <c r="G61" s="317">
        <v>21.216666666666665</v>
      </c>
      <c r="H61" s="317">
        <v>20.033333333333331</v>
      </c>
      <c r="I61" s="317">
        <v>25.633333333333333</v>
      </c>
      <c r="J61" s="317">
        <v>26.81666666666667</v>
      </c>
      <c r="K61" s="317">
        <v>28.433333333333334</v>
      </c>
      <c r="L61" s="304">
        <v>25.2</v>
      </c>
      <c r="M61" s="304">
        <v>22.4</v>
      </c>
      <c r="N61" s="319">
        <v>120060000</v>
      </c>
      <c r="O61" s="320">
        <v>0.3280238924838228</v>
      </c>
    </row>
    <row r="62" spans="1:15" ht="15">
      <c r="A62" s="277">
        <v>52</v>
      </c>
      <c r="B62" s="390" t="s">
        <v>50</v>
      </c>
      <c r="C62" s="277" t="s">
        <v>104</v>
      </c>
      <c r="D62" s="316">
        <v>684.75</v>
      </c>
      <c r="E62" s="316">
        <v>687.4</v>
      </c>
      <c r="F62" s="317">
        <v>679.84999999999991</v>
      </c>
      <c r="G62" s="317">
        <v>674.94999999999993</v>
      </c>
      <c r="H62" s="317">
        <v>667.39999999999986</v>
      </c>
      <c r="I62" s="317">
        <v>692.3</v>
      </c>
      <c r="J62" s="317">
        <v>699.84999999999991</v>
      </c>
      <c r="K62" s="317">
        <v>704.75</v>
      </c>
      <c r="L62" s="304">
        <v>694.95</v>
      </c>
      <c r="M62" s="304">
        <v>682.5</v>
      </c>
      <c r="N62" s="319">
        <v>4239000</v>
      </c>
      <c r="O62" s="320">
        <v>2.4160425223483932E-2</v>
      </c>
    </row>
    <row r="63" spans="1:15" ht="15">
      <c r="A63" s="277">
        <v>53</v>
      </c>
      <c r="B63" s="433" t="s">
        <v>39</v>
      </c>
      <c r="C63" s="277" t="s">
        <v>248</v>
      </c>
      <c r="D63" s="316">
        <v>860.65</v>
      </c>
      <c r="E63" s="316">
        <v>864.83333333333337</v>
      </c>
      <c r="F63" s="317">
        <v>851.81666666666672</v>
      </c>
      <c r="G63" s="317">
        <v>842.98333333333335</v>
      </c>
      <c r="H63" s="317">
        <v>829.9666666666667</v>
      </c>
      <c r="I63" s="317">
        <v>873.66666666666674</v>
      </c>
      <c r="J63" s="317">
        <v>886.68333333333339</v>
      </c>
      <c r="K63" s="317">
        <v>895.51666666666677</v>
      </c>
      <c r="L63" s="304">
        <v>877.85</v>
      </c>
      <c r="M63" s="304">
        <v>856</v>
      </c>
      <c r="N63" s="319">
        <v>1006200</v>
      </c>
      <c r="O63" s="320">
        <v>3.9623908663532575E-2</v>
      </c>
    </row>
    <row r="64" spans="1:15" ht="15">
      <c r="A64" s="277">
        <v>54</v>
      </c>
      <c r="B64" s="390" t="s">
        <v>37</v>
      </c>
      <c r="C64" s="277" t="s">
        <v>105</v>
      </c>
      <c r="D64" s="316">
        <v>674.45</v>
      </c>
      <c r="E64" s="316">
        <v>673.88333333333333</v>
      </c>
      <c r="F64" s="317">
        <v>667.01666666666665</v>
      </c>
      <c r="G64" s="317">
        <v>659.58333333333337</v>
      </c>
      <c r="H64" s="317">
        <v>652.7166666666667</v>
      </c>
      <c r="I64" s="317">
        <v>681.31666666666661</v>
      </c>
      <c r="J64" s="317">
        <v>688.18333333333317</v>
      </c>
      <c r="K64" s="317">
        <v>695.61666666666656</v>
      </c>
      <c r="L64" s="304">
        <v>680.75</v>
      </c>
      <c r="M64" s="304">
        <v>666.45</v>
      </c>
      <c r="N64" s="319">
        <v>19641250</v>
      </c>
      <c r="O64" s="320">
        <v>6.3275736188853739E-3</v>
      </c>
    </row>
    <row r="65" spans="1:15" ht="15">
      <c r="A65" s="277">
        <v>55</v>
      </c>
      <c r="B65" s="390" t="s">
        <v>39</v>
      </c>
      <c r="C65" s="277" t="s">
        <v>106</v>
      </c>
      <c r="D65" s="316">
        <v>634</v>
      </c>
      <c r="E65" s="316">
        <v>636.48333333333323</v>
      </c>
      <c r="F65" s="317">
        <v>629.36666666666645</v>
      </c>
      <c r="G65" s="317">
        <v>624.73333333333323</v>
      </c>
      <c r="H65" s="317">
        <v>617.61666666666645</v>
      </c>
      <c r="I65" s="317">
        <v>641.11666666666645</v>
      </c>
      <c r="J65" s="317">
        <v>648.23333333333323</v>
      </c>
      <c r="K65" s="317">
        <v>652.86666666666645</v>
      </c>
      <c r="L65" s="304">
        <v>643.6</v>
      </c>
      <c r="M65" s="304">
        <v>631.85</v>
      </c>
      <c r="N65" s="319">
        <v>5576000</v>
      </c>
      <c r="O65" s="320">
        <v>2.2368903557022368E-2</v>
      </c>
    </row>
    <row r="66" spans="1:15" ht="15">
      <c r="A66" s="277">
        <v>56</v>
      </c>
      <c r="B66" s="390" t="s">
        <v>107</v>
      </c>
      <c r="C66" s="277" t="s">
        <v>108</v>
      </c>
      <c r="D66" s="316">
        <v>707.95</v>
      </c>
      <c r="E66" s="316">
        <v>709.61666666666679</v>
      </c>
      <c r="F66" s="317">
        <v>703.53333333333353</v>
      </c>
      <c r="G66" s="317">
        <v>699.11666666666679</v>
      </c>
      <c r="H66" s="317">
        <v>693.03333333333353</v>
      </c>
      <c r="I66" s="317">
        <v>714.03333333333353</v>
      </c>
      <c r="J66" s="317">
        <v>720.11666666666679</v>
      </c>
      <c r="K66" s="317">
        <v>724.53333333333353</v>
      </c>
      <c r="L66" s="304">
        <v>715.7</v>
      </c>
      <c r="M66" s="304">
        <v>705.2</v>
      </c>
      <c r="N66" s="319">
        <v>14625800</v>
      </c>
      <c r="O66" s="320">
        <v>-5.7399789534105046E-4</v>
      </c>
    </row>
    <row r="67" spans="1:15" ht="15">
      <c r="A67" s="277">
        <v>57</v>
      </c>
      <c r="B67" s="390" t="s">
        <v>57</v>
      </c>
      <c r="C67" s="277" t="s">
        <v>109</v>
      </c>
      <c r="D67" s="316">
        <v>1809.05</v>
      </c>
      <c r="E67" s="316">
        <v>1808.6833333333334</v>
      </c>
      <c r="F67" s="317">
        <v>1792.3666666666668</v>
      </c>
      <c r="G67" s="317">
        <v>1775.6833333333334</v>
      </c>
      <c r="H67" s="317">
        <v>1759.3666666666668</v>
      </c>
      <c r="I67" s="317">
        <v>1825.3666666666668</v>
      </c>
      <c r="J67" s="317">
        <v>1841.6833333333334</v>
      </c>
      <c r="K67" s="317">
        <v>1858.3666666666668</v>
      </c>
      <c r="L67" s="304">
        <v>1825</v>
      </c>
      <c r="M67" s="304">
        <v>1792</v>
      </c>
      <c r="N67" s="319">
        <v>29175300</v>
      </c>
      <c r="O67" s="320">
        <v>1.9819423034573881E-2</v>
      </c>
    </row>
    <row r="68" spans="1:15" ht="15">
      <c r="A68" s="277">
        <v>58</v>
      </c>
      <c r="B68" s="390" t="s">
        <v>54</v>
      </c>
      <c r="C68" s="277" t="s">
        <v>110</v>
      </c>
      <c r="D68" s="316">
        <v>1081.3</v>
      </c>
      <c r="E68" s="316">
        <v>1075.6833333333334</v>
      </c>
      <c r="F68" s="317">
        <v>1067.4166666666667</v>
      </c>
      <c r="G68" s="317">
        <v>1053.5333333333333</v>
      </c>
      <c r="H68" s="317">
        <v>1045.2666666666667</v>
      </c>
      <c r="I68" s="317">
        <v>1089.5666666666668</v>
      </c>
      <c r="J68" s="317">
        <v>1097.8333333333333</v>
      </c>
      <c r="K68" s="317">
        <v>1111.7166666666669</v>
      </c>
      <c r="L68" s="304">
        <v>1083.95</v>
      </c>
      <c r="M68" s="304">
        <v>1061.8</v>
      </c>
      <c r="N68" s="319">
        <v>36548600</v>
      </c>
      <c r="O68" s="320">
        <v>2.1160199769496735E-2</v>
      </c>
    </row>
    <row r="69" spans="1:15" ht="15">
      <c r="A69" s="277">
        <v>59</v>
      </c>
      <c r="B69" s="390" t="s">
        <v>57</v>
      </c>
      <c r="C69" s="277" t="s">
        <v>253</v>
      </c>
      <c r="D69" s="316">
        <v>599.4</v>
      </c>
      <c r="E69" s="316">
        <v>602.13333333333333</v>
      </c>
      <c r="F69" s="317">
        <v>594.4666666666667</v>
      </c>
      <c r="G69" s="317">
        <v>589.53333333333342</v>
      </c>
      <c r="H69" s="317">
        <v>581.86666666666679</v>
      </c>
      <c r="I69" s="317">
        <v>607.06666666666661</v>
      </c>
      <c r="J69" s="317">
        <v>614.73333333333335</v>
      </c>
      <c r="K69" s="317">
        <v>619.66666666666652</v>
      </c>
      <c r="L69" s="304">
        <v>609.79999999999995</v>
      </c>
      <c r="M69" s="304">
        <v>597.20000000000005</v>
      </c>
      <c r="N69" s="319">
        <v>11270600</v>
      </c>
      <c r="O69" s="320">
        <v>-1.509180044218014E-2</v>
      </c>
    </row>
    <row r="70" spans="1:15" ht="15">
      <c r="A70" s="277">
        <v>60</v>
      </c>
      <c r="B70" s="390" t="s">
        <v>44</v>
      </c>
      <c r="C70" s="277" t="s">
        <v>111</v>
      </c>
      <c r="D70" s="316">
        <v>3032.2</v>
      </c>
      <c r="E70" s="316">
        <v>3011.8833333333332</v>
      </c>
      <c r="F70" s="317">
        <v>2975.7666666666664</v>
      </c>
      <c r="G70" s="317">
        <v>2919.333333333333</v>
      </c>
      <c r="H70" s="317">
        <v>2883.2166666666662</v>
      </c>
      <c r="I70" s="317">
        <v>3068.3166666666666</v>
      </c>
      <c r="J70" s="317">
        <v>3104.4333333333334</v>
      </c>
      <c r="K70" s="317">
        <v>3160.8666666666668</v>
      </c>
      <c r="L70" s="304">
        <v>3048</v>
      </c>
      <c r="M70" s="304">
        <v>2955.45</v>
      </c>
      <c r="N70" s="319">
        <v>2324400</v>
      </c>
      <c r="O70" s="320">
        <v>2.2703273495248151E-2</v>
      </c>
    </row>
    <row r="71" spans="1:15" ht="15">
      <c r="A71" s="277">
        <v>61</v>
      </c>
      <c r="B71" s="390" t="s">
        <v>113</v>
      </c>
      <c r="C71" s="277" t="s">
        <v>114</v>
      </c>
      <c r="D71" s="316">
        <v>196.3</v>
      </c>
      <c r="E71" s="316">
        <v>198.36666666666667</v>
      </c>
      <c r="F71" s="317">
        <v>193.53333333333336</v>
      </c>
      <c r="G71" s="317">
        <v>190.76666666666668</v>
      </c>
      <c r="H71" s="317">
        <v>185.93333333333337</v>
      </c>
      <c r="I71" s="317">
        <v>201.13333333333335</v>
      </c>
      <c r="J71" s="317">
        <v>205.96666666666667</v>
      </c>
      <c r="K71" s="317">
        <v>208.73333333333335</v>
      </c>
      <c r="L71" s="304">
        <v>203.2</v>
      </c>
      <c r="M71" s="304">
        <v>195.6</v>
      </c>
      <c r="N71" s="319">
        <v>25834400</v>
      </c>
      <c r="O71" s="320">
        <v>-7.369719395621338E-2</v>
      </c>
    </row>
    <row r="72" spans="1:15" ht="15">
      <c r="A72" s="277">
        <v>62</v>
      </c>
      <c r="B72" s="390" t="s">
        <v>73</v>
      </c>
      <c r="C72" s="277" t="s">
        <v>115</v>
      </c>
      <c r="D72" s="316">
        <v>212.85</v>
      </c>
      <c r="E72" s="316">
        <v>214.16666666666666</v>
      </c>
      <c r="F72" s="317">
        <v>210.83333333333331</v>
      </c>
      <c r="G72" s="317">
        <v>208.81666666666666</v>
      </c>
      <c r="H72" s="317">
        <v>205.48333333333332</v>
      </c>
      <c r="I72" s="317">
        <v>216.18333333333331</v>
      </c>
      <c r="J72" s="317">
        <v>219.51666666666662</v>
      </c>
      <c r="K72" s="317">
        <v>221.5333333333333</v>
      </c>
      <c r="L72" s="304">
        <v>217.5</v>
      </c>
      <c r="M72" s="304">
        <v>212.15</v>
      </c>
      <c r="N72" s="319">
        <v>32194800</v>
      </c>
      <c r="O72" s="320">
        <v>1.6885553470919325E-2</v>
      </c>
    </row>
    <row r="73" spans="1:15" ht="15">
      <c r="A73" s="277">
        <v>63</v>
      </c>
      <c r="B73" s="390" t="s">
        <v>50</v>
      </c>
      <c r="C73" s="277" t="s">
        <v>116</v>
      </c>
      <c r="D73" s="316">
        <v>2207.6</v>
      </c>
      <c r="E73" s="316">
        <v>2202.9</v>
      </c>
      <c r="F73" s="317">
        <v>2194.8000000000002</v>
      </c>
      <c r="G73" s="317">
        <v>2182</v>
      </c>
      <c r="H73" s="317">
        <v>2173.9</v>
      </c>
      <c r="I73" s="317">
        <v>2215.7000000000003</v>
      </c>
      <c r="J73" s="317">
        <v>2223.7999999999997</v>
      </c>
      <c r="K73" s="317">
        <v>2236.6000000000004</v>
      </c>
      <c r="L73" s="304">
        <v>2211</v>
      </c>
      <c r="M73" s="304">
        <v>2190.1</v>
      </c>
      <c r="N73" s="319">
        <v>14665200</v>
      </c>
      <c r="O73" s="320">
        <v>-4.5613749287285168E-3</v>
      </c>
    </row>
    <row r="74" spans="1:15" ht="15">
      <c r="A74" s="277">
        <v>64</v>
      </c>
      <c r="B74" s="390" t="s">
        <v>57</v>
      </c>
      <c r="C74" s="277" t="s">
        <v>117</v>
      </c>
      <c r="D74" s="316">
        <v>202.8</v>
      </c>
      <c r="E74" s="316">
        <v>203.86666666666665</v>
      </c>
      <c r="F74" s="317">
        <v>201.1333333333333</v>
      </c>
      <c r="G74" s="317">
        <v>199.46666666666664</v>
      </c>
      <c r="H74" s="317">
        <v>196.73333333333329</v>
      </c>
      <c r="I74" s="317">
        <v>205.5333333333333</v>
      </c>
      <c r="J74" s="317">
        <v>208.26666666666665</v>
      </c>
      <c r="K74" s="317">
        <v>209.93333333333331</v>
      </c>
      <c r="L74" s="304">
        <v>206.6</v>
      </c>
      <c r="M74" s="304">
        <v>202.2</v>
      </c>
      <c r="N74" s="319">
        <v>15506200</v>
      </c>
      <c r="O74" s="320">
        <v>-3.752164710409852E-2</v>
      </c>
    </row>
    <row r="75" spans="1:15" ht="15">
      <c r="A75" s="277">
        <v>65</v>
      </c>
      <c r="B75" s="390" t="s">
        <v>54</v>
      </c>
      <c r="C75" s="277" t="s">
        <v>118</v>
      </c>
      <c r="D75" s="316">
        <v>371.6</v>
      </c>
      <c r="E75" s="316">
        <v>370.66666666666669</v>
      </c>
      <c r="F75" s="317">
        <v>368.33333333333337</v>
      </c>
      <c r="G75" s="317">
        <v>365.06666666666666</v>
      </c>
      <c r="H75" s="317">
        <v>362.73333333333335</v>
      </c>
      <c r="I75" s="317">
        <v>373.93333333333339</v>
      </c>
      <c r="J75" s="317">
        <v>376.26666666666677</v>
      </c>
      <c r="K75" s="317">
        <v>379.53333333333342</v>
      </c>
      <c r="L75" s="304">
        <v>373</v>
      </c>
      <c r="M75" s="304">
        <v>367.4</v>
      </c>
      <c r="N75" s="319">
        <v>137773625</v>
      </c>
      <c r="O75" s="320">
        <v>-9.8130286979207851E-3</v>
      </c>
    </row>
    <row r="76" spans="1:15" ht="15">
      <c r="A76" s="277">
        <v>66</v>
      </c>
      <c r="B76" s="390" t="s">
        <v>57</v>
      </c>
      <c r="C76" s="277" t="s">
        <v>119</v>
      </c>
      <c r="D76" s="316">
        <v>449.05</v>
      </c>
      <c r="E76" s="316">
        <v>448.81666666666666</v>
      </c>
      <c r="F76" s="317">
        <v>444.08333333333331</v>
      </c>
      <c r="G76" s="317">
        <v>439.11666666666667</v>
      </c>
      <c r="H76" s="317">
        <v>434.38333333333333</v>
      </c>
      <c r="I76" s="317">
        <v>453.7833333333333</v>
      </c>
      <c r="J76" s="317">
        <v>458.51666666666665</v>
      </c>
      <c r="K76" s="317">
        <v>463.48333333333329</v>
      </c>
      <c r="L76" s="304">
        <v>453.55</v>
      </c>
      <c r="M76" s="304">
        <v>443.85</v>
      </c>
      <c r="N76" s="319">
        <v>9234000</v>
      </c>
      <c r="O76" s="320">
        <v>5.5555555555555552E-2</v>
      </c>
    </row>
    <row r="77" spans="1:15" ht="15">
      <c r="A77" s="277">
        <v>67</v>
      </c>
      <c r="B77" s="390" t="s">
        <v>68</v>
      </c>
      <c r="C77" s="277" t="s">
        <v>120</v>
      </c>
      <c r="D77" s="316">
        <v>8.5500000000000007</v>
      </c>
      <c r="E77" s="316">
        <v>8.5500000000000007</v>
      </c>
      <c r="F77" s="317">
        <v>8.4500000000000011</v>
      </c>
      <c r="G77" s="317">
        <v>8.35</v>
      </c>
      <c r="H77" s="317">
        <v>8.25</v>
      </c>
      <c r="I77" s="317">
        <v>8.6500000000000021</v>
      </c>
      <c r="J77" s="317">
        <v>8.7500000000000036</v>
      </c>
      <c r="K77" s="317">
        <v>8.8500000000000032</v>
      </c>
      <c r="L77" s="304">
        <v>8.65</v>
      </c>
      <c r="M77" s="304">
        <v>8.4499999999999993</v>
      </c>
      <c r="N77" s="319">
        <v>333340000</v>
      </c>
      <c r="O77" s="320">
        <v>-8.7427144046627811E-3</v>
      </c>
    </row>
    <row r="78" spans="1:15" ht="15">
      <c r="A78" s="277">
        <v>68</v>
      </c>
      <c r="B78" s="390" t="s">
        <v>54</v>
      </c>
      <c r="C78" s="277" t="s">
        <v>121</v>
      </c>
      <c r="D78" s="316">
        <v>30.95</v>
      </c>
      <c r="E78" s="316">
        <v>31.083333333333332</v>
      </c>
      <c r="F78" s="317">
        <v>30.666666666666664</v>
      </c>
      <c r="G78" s="317">
        <v>30.383333333333333</v>
      </c>
      <c r="H78" s="317">
        <v>29.966666666666665</v>
      </c>
      <c r="I78" s="317">
        <v>31.366666666666664</v>
      </c>
      <c r="J78" s="317">
        <v>31.783333333333328</v>
      </c>
      <c r="K78" s="317">
        <v>32.066666666666663</v>
      </c>
      <c r="L78" s="304">
        <v>31.5</v>
      </c>
      <c r="M78" s="304">
        <v>30.8</v>
      </c>
      <c r="N78" s="319">
        <v>122265000</v>
      </c>
      <c r="O78" s="320">
        <v>-7.1026418362927668E-2</v>
      </c>
    </row>
    <row r="79" spans="1:15" ht="15">
      <c r="A79" s="277">
        <v>69</v>
      </c>
      <c r="B79" s="390" t="s">
        <v>73</v>
      </c>
      <c r="C79" s="277" t="s">
        <v>122</v>
      </c>
      <c r="D79" s="316">
        <v>416.4</v>
      </c>
      <c r="E79" s="316">
        <v>417.2833333333333</v>
      </c>
      <c r="F79" s="317">
        <v>412.31666666666661</v>
      </c>
      <c r="G79" s="317">
        <v>408.23333333333329</v>
      </c>
      <c r="H79" s="317">
        <v>403.26666666666659</v>
      </c>
      <c r="I79" s="317">
        <v>421.36666666666662</v>
      </c>
      <c r="J79" s="317">
        <v>426.33333333333331</v>
      </c>
      <c r="K79" s="317">
        <v>430.41666666666663</v>
      </c>
      <c r="L79" s="304">
        <v>422.25</v>
      </c>
      <c r="M79" s="304">
        <v>413.2</v>
      </c>
      <c r="N79" s="319">
        <v>9344500</v>
      </c>
      <c r="O79" s="320">
        <v>6.2185371631625699E-3</v>
      </c>
    </row>
    <row r="80" spans="1:15" ht="15">
      <c r="A80" s="277">
        <v>70</v>
      </c>
      <c r="B80" s="390" t="s">
        <v>39</v>
      </c>
      <c r="C80" s="277" t="s">
        <v>123</v>
      </c>
      <c r="D80" s="316">
        <v>1175.75</v>
      </c>
      <c r="E80" s="316">
        <v>1187.6499999999999</v>
      </c>
      <c r="F80" s="317">
        <v>1157.0999999999997</v>
      </c>
      <c r="G80" s="317">
        <v>1138.4499999999998</v>
      </c>
      <c r="H80" s="317">
        <v>1107.8999999999996</v>
      </c>
      <c r="I80" s="317">
        <v>1206.2999999999997</v>
      </c>
      <c r="J80" s="317">
        <v>1236.8499999999999</v>
      </c>
      <c r="K80" s="317">
        <v>1255.4999999999998</v>
      </c>
      <c r="L80" s="304">
        <v>1218.2</v>
      </c>
      <c r="M80" s="304">
        <v>1169</v>
      </c>
      <c r="N80" s="319">
        <v>3000500</v>
      </c>
      <c r="O80" s="320">
        <v>3.5905403072673918E-2</v>
      </c>
    </row>
    <row r="81" spans="1:15" ht="15">
      <c r="A81" s="277">
        <v>71</v>
      </c>
      <c r="B81" s="390" t="s">
        <v>54</v>
      </c>
      <c r="C81" s="277" t="s">
        <v>124</v>
      </c>
      <c r="D81" s="316">
        <v>514.54999999999995</v>
      </c>
      <c r="E81" s="316">
        <v>516.73333333333335</v>
      </c>
      <c r="F81" s="317">
        <v>511.26666666666665</v>
      </c>
      <c r="G81" s="317">
        <v>507.98333333333335</v>
      </c>
      <c r="H81" s="317">
        <v>502.51666666666665</v>
      </c>
      <c r="I81" s="317">
        <v>520.01666666666665</v>
      </c>
      <c r="J81" s="317">
        <v>525.48333333333335</v>
      </c>
      <c r="K81" s="317">
        <v>528.76666666666665</v>
      </c>
      <c r="L81" s="304">
        <v>522.20000000000005</v>
      </c>
      <c r="M81" s="304">
        <v>513.45000000000005</v>
      </c>
      <c r="N81" s="319">
        <v>34576000</v>
      </c>
      <c r="O81" s="320">
        <v>4.3980463415198724E-4</v>
      </c>
    </row>
    <row r="82" spans="1:15" ht="15">
      <c r="A82" s="277">
        <v>72</v>
      </c>
      <c r="B82" s="390" t="s">
        <v>68</v>
      </c>
      <c r="C82" s="277" t="s">
        <v>125</v>
      </c>
      <c r="D82" s="316">
        <v>199.45</v>
      </c>
      <c r="E82" s="316">
        <v>199.45000000000002</v>
      </c>
      <c r="F82" s="317">
        <v>197.40000000000003</v>
      </c>
      <c r="G82" s="317">
        <v>195.35000000000002</v>
      </c>
      <c r="H82" s="317">
        <v>193.30000000000004</v>
      </c>
      <c r="I82" s="317">
        <v>201.50000000000003</v>
      </c>
      <c r="J82" s="317">
        <v>203.55000000000004</v>
      </c>
      <c r="K82" s="317">
        <v>205.60000000000002</v>
      </c>
      <c r="L82" s="304">
        <v>201.5</v>
      </c>
      <c r="M82" s="304">
        <v>197.4</v>
      </c>
      <c r="N82" s="319">
        <v>13048000</v>
      </c>
      <c r="O82" s="320">
        <v>2.9606716747680072E-2</v>
      </c>
    </row>
    <row r="83" spans="1:15" ht="15">
      <c r="A83" s="277">
        <v>73</v>
      </c>
      <c r="B83" s="390" t="s">
        <v>107</v>
      </c>
      <c r="C83" s="277" t="s">
        <v>126</v>
      </c>
      <c r="D83" s="316">
        <v>952</v>
      </c>
      <c r="E83" s="316">
        <v>955.75</v>
      </c>
      <c r="F83" s="317">
        <v>945.9</v>
      </c>
      <c r="G83" s="317">
        <v>939.8</v>
      </c>
      <c r="H83" s="317">
        <v>929.94999999999993</v>
      </c>
      <c r="I83" s="317">
        <v>961.85</v>
      </c>
      <c r="J83" s="317">
        <v>971.69999999999993</v>
      </c>
      <c r="K83" s="317">
        <v>977.80000000000007</v>
      </c>
      <c r="L83" s="304">
        <v>965.6</v>
      </c>
      <c r="M83" s="304">
        <v>949.65</v>
      </c>
      <c r="N83" s="319">
        <v>44318400</v>
      </c>
      <c r="O83" s="320">
        <v>8.4923950738647232E-3</v>
      </c>
    </row>
    <row r="84" spans="1:15" ht="15">
      <c r="A84" s="277">
        <v>74</v>
      </c>
      <c r="B84" s="390" t="s">
        <v>73</v>
      </c>
      <c r="C84" s="277" t="s">
        <v>127</v>
      </c>
      <c r="D84" s="316">
        <v>88.9</v>
      </c>
      <c r="E84" s="316">
        <v>89.383333333333326</v>
      </c>
      <c r="F84" s="317">
        <v>88.216666666666654</v>
      </c>
      <c r="G84" s="317">
        <v>87.533333333333331</v>
      </c>
      <c r="H84" s="317">
        <v>86.36666666666666</v>
      </c>
      <c r="I84" s="317">
        <v>90.066666666666649</v>
      </c>
      <c r="J84" s="317">
        <v>91.233333333333334</v>
      </c>
      <c r="K84" s="317">
        <v>91.916666666666643</v>
      </c>
      <c r="L84" s="304">
        <v>90.55</v>
      </c>
      <c r="M84" s="304">
        <v>88.7</v>
      </c>
      <c r="N84" s="319">
        <v>51807300</v>
      </c>
      <c r="O84" s="320">
        <v>7.5379669659682959E-3</v>
      </c>
    </row>
    <row r="85" spans="1:15" ht="15">
      <c r="A85" s="277">
        <v>75</v>
      </c>
      <c r="B85" s="390" t="s">
        <v>50</v>
      </c>
      <c r="C85" s="277" t="s">
        <v>128</v>
      </c>
      <c r="D85" s="316">
        <v>197.35</v>
      </c>
      <c r="E85" s="316">
        <v>197.68333333333331</v>
      </c>
      <c r="F85" s="317">
        <v>196.06666666666661</v>
      </c>
      <c r="G85" s="317">
        <v>194.7833333333333</v>
      </c>
      <c r="H85" s="317">
        <v>193.1666666666666</v>
      </c>
      <c r="I85" s="317">
        <v>198.96666666666661</v>
      </c>
      <c r="J85" s="317">
        <v>200.58333333333334</v>
      </c>
      <c r="K85" s="317">
        <v>201.86666666666662</v>
      </c>
      <c r="L85" s="304">
        <v>199.3</v>
      </c>
      <c r="M85" s="304">
        <v>196.4</v>
      </c>
      <c r="N85" s="319">
        <v>96265600</v>
      </c>
      <c r="O85" s="320">
        <v>-6.374686220108337E-3</v>
      </c>
    </row>
    <row r="86" spans="1:15" ht="15">
      <c r="A86" s="277">
        <v>76</v>
      </c>
      <c r="B86" s="390" t="s">
        <v>113</v>
      </c>
      <c r="C86" s="277" t="s">
        <v>129</v>
      </c>
      <c r="D86" s="316">
        <v>225.05</v>
      </c>
      <c r="E86" s="316">
        <v>228.65</v>
      </c>
      <c r="F86" s="317">
        <v>220.20000000000002</v>
      </c>
      <c r="G86" s="317">
        <v>215.35000000000002</v>
      </c>
      <c r="H86" s="317">
        <v>206.90000000000003</v>
      </c>
      <c r="I86" s="317">
        <v>233.5</v>
      </c>
      <c r="J86" s="317">
        <v>241.95</v>
      </c>
      <c r="K86" s="317">
        <v>246.79999999999998</v>
      </c>
      <c r="L86" s="304">
        <v>237.1</v>
      </c>
      <c r="M86" s="304">
        <v>223.8</v>
      </c>
      <c r="N86" s="319">
        <v>17935000</v>
      </c>
      <c r="O86" s="320">
        <v>-3.1587473002159826E-2</v>
      </c>
    </row>
    <row r="87" spans="1:15" ht="15">
      <c r="A87" s="277">
        <v>77</v>
      </c>
      <c r="B87" s="390" t="s">
        <v>113</v>
      </c>
      <c r="C87" s="277" t="s">
        <v>130</v>
      </c>
      <c r="D87" s="316">
        <v>281.8</v>
      </c>
      <c r="E87" s="316">
        <v>283.66666666666669</v>
      </c>
      <c r="F87" s="317">
        <v>278.98333333333335</v>
      </c>
      <c r="G87" s="317">
        <v>276.16666666666669</v>
      </c>
      <c r="H87" s="317">
        <v>271.48333333333335</v>
      </c>
      <c r="I87" s="317">
        <v>286.48333333333335</v>
      </c>
      <c r="J87" s="317">
        <v>291.16666666666663</v>
      </c>
      <c r="K87" s="317">
        <v>293.98333333333335</v>
      </c>
      <c r="L87" s="304">
        <v>288.35000000000002</v>
      </c>
      <c r="M87" s="304">
        <v>280.85000000000002</v>
      </c>
      <c r="N87" s="319">
        <v>53384400</v>
      </c>
      <c r="O87" s="320">
        <v>1.6607537662604761E-2</v>
      </c>
    </row>
    <row r="88" spans="1:15" ht="15">
      <c r="A88" s="277">
        <v>78</v>
      </c>
      <c r="B88" s="390" t="s">
        <v>39</v>
      </c>
      <c r="C88" s="277" t="s">
        <v>131</v>
      </c>
      <c r="D88" s="316">
        <v>1970.65</v>
      </c>
      <c r="E88" s="316">
        <v>1973.8999999999999</v>
      </c>
      <c r="F88" s="317">
        <v>1953.6999999999998</v>
      </c>
      <c r="G88" s="317">
        <v>1936.75</v>
      </c>
      <c r="H88" s="317">
        <v>1916.55</v>
      </c>
      <c r="I88" s="317">
        <v>1990.8499999999997</v>
      </c>
      <c r="J88" s="317">
        <v>2011.05</v>
      </c>
      <c r="K88" s="317">
        <v>2027.9999999999995</v>
      </c>
      <c r="L88" s="304">
        <v>1994.1</v>
      </c>
      <c r="M88" s="304">
        <v>1956.95</v>
      </c>
      <c r="N88" s="319">
        <v>2778500</v>
      </c>
      <c r="O88" s="320">
        <v>1.4977168949771689E-2</v>
      </c>
    </row>
    <row r="89" spans="1:15" ht="15">
      <c r="A89" s="277">
        <v>79</v>
      </c>
      <c r="B89" s="390" t="s">
        <v>54</v>
      </c>
      <c r="C89" s="277" t="s">
        <v>133</v>
      </c>
      <c r="D89" s="316">
        <v>1339.65</v>
      </c>
      <c r="E89" s="316">
        <v>1340.7833333333335</v>
      </c>
      <c r="F89" s="317">
        <v>1332.5666666666671</v>
      </c>
      <c r="G89" s="317">
        <v>1325.4833333333336</v>
      </c>
      <c r="H89" s="317">
        <v>1317.2666666666671</v>
      </c>
      <c r="I89" s="317">
        <v>1347.866666666667</v>
      </c>
      <c r="J89" s="317">
        <v>1356.0833333333337</v>
      </c>
      <c r="K89" s="317">
        <v>1363.166666666667</v>
      </c>
      <c r="L89" s="304">
        <v>1349</v>
      </c>
      <c r="M89" s="304">
        <v>1333.7</v>
      </c>
      <c r="N89" s="319">
        <v>9719200</v>
      </c>
      <c r="O89" s="320">
        <v>-1.6845392168946957E-3</v>
      </c>
    </row>
    <row r="90" spans="1:15" ht="15">
      <c r="A90" s="277">
        <v>80</v>
      </c>
      <c r="B90" s="390" t="s">
        <v>57</v>
      </c>
      <c r="C90" s="277" t="s">
        <v>134</v>
      </c>
      <c r="D90" s="316">
        <v>68.05</v>
      </c>
      <c r="E90" s="316">
        <v>68.766666666666666</v>
      </c>
      <c r="F90" s="317">
        <v>67.033333333333331</v>
      </c>
      <c r="G90" s="317">
        <v>66.016666666666666</v>
      </c>
      <c r="H90" s="317">
        <v>64.283333333333331</v>
      </c>
      <c r="I90" s="317">
        <v>69.783333333333331</v>
      </c>
      <c r="J90" s="317">
        <v>71.516666666666652</v>
      </c>
      <c r="K90" s="317">
        <v>72.533333333333331</v>
      </c>
      <c r="L90" s="304">
        <v>70.5</v>
      </c>
      <c r="M90" s="304">
        <v>67.75</v>
      </c>
      <c r="N90" s="319">
        <v>36964800</v>
      </c>
      <c r="O90" s="320">
        <v>0.10375634517766498</v>
      </c>
    </row>
    <row r="91" spans="1:15" ht="15">
      <c r="A91" s="277">
        <v>81</v>
      </c>
      <c r="B91" s="390" t="s">
        <v>57</v>
      </c>
      <c r="C91" s="277" t="s">
        <v>135</v>
      </c>
      <c r="D91" s="316">
        <v>277.2</v>
      </c>
      <c r="E91" s="316">
        <v>278.95</v>
      </c>
      <c r="F91" s="317">
        <v>274.54999999999995</v>
      </c>
      <c r="G91" s="317">
        <v>271.89999999999998</v>
      </c>
      <c r="H91" s="317">
        <v>267.49999999999994</v>
      </c>
      <c r="I91" s="317">
        <v>281.59999999999997</v>
      </c>
      <c r="J91" s="317">
        <v>285.99999999999994</v>
      </c>
      <c r="K91" s="317">
        <v>288.64999999999998</v>
      </c>
      <c r="L91" s="304">
        <v>283.35000000000002</v>
      </c>
      <c r="M91" s="304">
        <v>276.3</v>
      </c>
      <c r="N91" s="319">
        <v>12404000</v>
      </c>
      <c r="O91" s="320">
        <v>-8.2680076911699457E-2</v>
      </c>
    </row>
    <row r="92" spans="1:15" ht="15">
      <c r="A92" s="277">
        <v>82</v>
      </c>
      <c r="B92" s="390" t="s">
        <v>64</v>
      </c>
      <c r="C92" s="277" t="s">
        <v>136</v>
      </c>
      <c r="D92" s="316">
        <v>994.5</v>
      </c>
      <c r="E92" s="316">
        <v>998.30000000000007</v>
      </c>
      <c r="F92" s="317">
        <v>987.60000000000014</v>
      </c>
      <c r="G92" s="317">
        <v>980.7</v>
      </c>
      <c r="H92" s="317">
        <v>970.00000000000011</v>
      </c>
      <c r="I92" s="317">
        <v>1005.2000000000002</v>
      </c>
      <c r="J92" s="317">
        <v>1015.9000000000002</v>
      </c>
      <c r="K92" s="317">
        <v>1022.8000000000002</v>
      </c>
      <c r="L92" s="304">
        <v>1009</v>
      </c>
      <c r="M92" s="304">
        <v>991.4</v>
      </c>
      <c r="N92" s="319">
        <v>9914300</v>
      </c>
      <c r="O92" s="320">
        <v>-2.9242285529646184E-2</v>
      </c>
    </row>
    <row r="93" spans="1:15" ht="15">
      <c r="A93" s="277">
        <v>83</v>
      </c>
      <c r="B93" s="390" t="s">
        <v>52</v>
      </c>
      <c r="C93" s="277" t="s">
        <v>137</v>
      </c>
      <c r="D93" s="316">
        <v>984.25</v>
      </c>
      <c r="E93" s="316">
        <v>990.55000000000007</v>
      </c>
      <c r="F93" s="317">
        <v>974.10000000000014</v>
      </c>
      <c r="G93" s="317">
        <v>963.95</v>
      </c>
      <c r="H93" s="317">
        <v>947.50000000000011</v>
      </c>
      <c r="I93" s="317">
        <v>1000.7000000000002</v>
      </c>
      <c r="J93" s="317">
        <v>1017.1500000000002</v>
      </c>
      <c r="K93" s="317">
        <v>1027.3000000000002</v>
      </c>
      <c r="L93" s="304">
        <v>1007</v>
      </c>
      <c r="M93" s="304">
        <v>980.4</v>
      </c>
      <c r="N93" s="319">
        <v>8755850</v>
      </c>
      <c r="O93" s="320">
        <v>1.198546026132233E-2</v>
      </c>
    </row>
    <row r="94" spans="1:15" ht="15">
      <c r="A94" s="277">
        <v>84</v>
      </c>
      <c r="B94" s="390" t="s">
        <v>44</v>
      </c>
      <c r="C94" s="277" t="s">
        <v>138</v>
      </c>
      <c r="D94" s="316">
        <v>611.54999999999995</v>
      </c>
      <c r="E94" s="316">
        <v>614.13333333333333</v>
      </c>
      <c r="F94" s="317">
        <v>606.16666666666663</v>
      </c>
      <c r="G94" s="317">
        <v>600.7833333333333</v>
      </c>
      <c r="H94" s="317">
        <v>592.81666666666661</v>
      </c>
      <c r="I94" s="317">
        <v>619.51666666666665</v>
      </c>
      <c r="J94" s="317">
        <v>627.48333333333335</v>
      </c>
      <c r="K94" s="317">
        <v>632.86666666666667</v>
      </c>
      <c r="L94" s="304">
        <v>622.1</v>
      </c>
      <c r="M94" s="304">
        <v>608.75</v>
      </c>
      <c r="N94" s="319">
        <v>15285200</v>
      </c>
      <c r="O94" s="320">
        <v>-1.0333575054387237E-2</v>
      </c>
    </row>
    <row r="95" spans="1:15" ht="15">
      <c r="A95" s="277">
        <v>85</v>
      </c>
      <c r="B95" s="390" t="s">
        <v>57</v>
      </c>
      <c r="C95" s="277" t="s">
        <v>139</v>
      </c>
      <c r="D95" s="316">
        <v>133.25</v>
      </c>
      <c r="E95" s="316">
        <v>134.31666666666666</v>
      </c>
      <c r="F95" s="317">
        <v>131.68333333333334</v>
      </c>
      <c r="G95" s="317">
        <v>130.11666666666667</v>
      </c>
      <c r="H95" s="317">
        <v>127.48333333333335</v>
      </c>
      <c r="I95" s="317">
        <v>135.88333333333333</v>
      </c>
      <c r="J95" s="317">
        <v>138.51666666666665</v>
      </c>
      <c r="K95" s="317">
        <v>140.08333333333331</v>
      </c>
      <c r="L95" s="304">
        <v>136.94999999999999</v>
      </c>
      <c r="M95" s="304">
        <v>132.75</v>
      </c>
      <c r="N95" s="319">
        <v>18807684</v>
      </c>
      <c r="O95" s="320">
        <v>5.0192307692307689E-2</v>
      </c>
    </row>
    <row r="96" spans="1:15" ht="15">
      <c r="A96" s="277">
        <v>86</v>
      </c>
      <c r="B96" s="390" t="s">
        <v>57</v>
      </c>
      <c r="C96" s="277" t="s">
        <v>140</v>
      </c>
      <c r="D96" s="316">
        <v>158.55000000000001</v>
      </c>
      <c r="E96" s="316">
        <v>158.73333333333335</v>
      </c>
      <c r="F96" s="317">
        <v>157.2166666666667</v>
      </c>
      <c r="G96" s="317">
        <v>155.88333333333335</v>
      </c>
      <c r="H96" s="317">
        <v>154.3666666666667</v>
      </c>
      <c r="I96" s="317">
        <v>160.06666666666669</v>
      </c>
      <c r="J96" s="317">
        <v>161.58333333333334</v>
      </c>
      <c r="K96" s="317">
        <v>162.91666666666669</v>
      </c>
      <c r="L96" s="304">
        <v>160.25</v>
      </c>
      <c r="M96" s="304">
        <v>157.4</v>
      </c>
      <c r="N96" s="319">
        <v>19728000</v>
      </c>
      <c r="O96" s="320">
        <v>-0.04</v>
      </c>
    </row>
    <row r="97" spans="1:15" ht="15">
      <c r="A97" s="277">
        <v>87</v>
      </c>
      <c r="B97" s="390" t="s">
        <v>50</v>
      </c>
      <c r="C97" s="277" t="s">
        <v>141</v>
      </c>
      <c r="D97" s="316">
        <v>376.15</v>
      </c>
      <c r="E97" s="316">
        <v>375.84999999999997</v>
      </c>
      <c r="F97" s="317">
        <v>374.04999999999995</v>
      </c>
      <c r="G97" s="317">
        <v>371.95</v>
      </c>
      <c r="H97" s="317">
        <v>370.15</v>
      </c>
      <c r="I97" s="317">
        <v>377.94999999999993</v>
      </c>
      <c r="J97" s="317">
        <v>379.75</v>
      </c>
      <c r="K97" s="317">
        <v>381.84999999999991</v>
      </c>
      <c r="L97" s="304">
        <v>377.65</v>
      </c>
      <c r="M97" s="304">
        <v>373.75</v>
      </c>
      <c r="N97" s="319">
        <v>10098000</v>
      </c>
      <c r="O97" s="320">
        <v>-2.2648083623693381E-2</v>
      </c>
    </row>
    <row r="98" spans="1:15" ht="15">
      <c r="A98" s="277">
        <v>88</v>
      </c>
      <c r="B98" s="390" t="s">
        <v>44</v>
      </c>
      <c r="C98" s="277" t="s">
        <v>142</v>
      </c>
      <c r="D98" s="316">
        <v>6992.1</v>
      </c>
      <c r="E98" s="316">
        <v>7000.083333333333</v>
      </c>
      <c r="F98" s="317">
        <v>6942.5166666666664</v>
      </c>
      <c r="G98" s="317">
        <v>6892.9333333333334</v>
      </c>
      <c r="H98" s="317">
        <v>6835.3666666666668</v>
      </c>
      <c r="I98" s="317">
        <v>7049.6666666666661</v>
      </c>
      <c r="J98" s="317">
        <v>7107.2333333333336</v>
      </c>
      <c r="K98" s="317">
        <v>7156.8166666666657</v>
      </c>
      <c r="L98" s="304">
        <v>7057.65</v>
      </c>
      <c r="M98" s="304">
        <v>6950.5</v>
      </c>
      <c r="N98" s="319">
        <v>2514100</v>
      </c>
      <c r="O98" s="320">
        <v>1.3940890623755278E-3</v>
      </c>
    </row>
    <row r="99" spans="1:15" ht="15">
      <c r="A99" s="277">
        <v>89</v>
      </c>
      <c r="B99" s="390" t="s">
        <v>50</v>
      </c>
      <c r="C99" s="277" t="s">
        <v>143</v>
      </c>
      <c r="D99" s="316">
        <v>586.15</v>
      </c>
      <c r="E99" s="316">
        <v>587.56666666666661</v>
      </c>
      <c r="F99" s="317">
        <v>582.83333333333326</v>
      </c>
      <c r="G99" s="317">
        <v>579.51666666666665</v>
      </c>
      <c r="H99" s="317">
        <v>574.7833333333333</v>
      </c>
      <c r="I99" s="317">
        <v>590.88333333333321</v>
      </c>
      <c r="J99" s="317">
        <v>595.61666666666656</v>
      </c>
      <c r="K99" s="317">
        <v>598.93333333333317</v>
      </c>
      <c r="L99" s="304">
        <v>592.29999999999995</v>
      </c>
      <c r="M99" s="304">
        <v>584.25</v>
      </c>
      <c r="N99" s="319">
        <v>16380000</v>
      </c>
      <c r="O99" s="320">
        <v>2.3989997655700555E-2</v>
      </c>
    </row>
    <row r="100" spans="1:15" ht="15">
      <c r="A100" s="277">
        <v>90</v>
      </c>
      <c r="B100" s="390" t="s">
        <v>57</v>
      </c>
      <c r="C100" s="277" t="s">
        <v>144</v>
      </c>
      <c r="D100" s="316">
        <v>559.29999999999995</v>
      </c>
      <c r="E100" s="316">
        <v>555.93333333333328</v>
      </c>
      <c r="F100" s="317">
        <v>540.36666666666656</v>
      </c>
      <c r="G100" s="317">
        <v>521.43333333333328</v>
      </c>
      <c r="H100" s="317">
        <v>505.86666666666656</v>
      </c>
      <c r="I100" s="317">
        <v>574.86666666666656</v>
      </c>
      <c r="J100" s="317">
        <v>590.43333333333339</v>
      </c>
      <c r="K100" s="317">
        <v>609.36666666666656</v>
      </c>
      <c r="L100" s="304">
        <v>571.5</v>
      </c>
      <c r="M100" s="304">
        <v>537</v>
      </c>
      <c r="N100" s="319">
        <v>2637700</v>
      </c>
      <c r="O100" s="320">
        <v>0.17215482380127095</v>
      </c>
    </row>
    <row r="101" spans="1:15" ht="15">
      <c r="A101" s="277">
        <v>91</v>
      </c>
      <c r="B101" s="390" t="s">
        <v>73</v>
      </c>
      <c r="C101" s="277" t="s">
        <v>145</v>
      </c>
      <c r="D101" s="316">
        <v>1045.8</v>
      </c>
      <c r="E101" s="316">
        <v>1042.8833333333334</v>
      </c>
      <c r="F101" s="317">
        <v>1026.7666666666669</v>
      </c>
      <c r="G101" s="317">
        <v>1007.7333333333335</v>
      </c>
      <c r="H101" s="317">
        <v>991.6166666666669</v>
      </c>
      <c r="I101" s="317">
        <v>1061.916666666667</v>
      </c>
      <c r="J101" s="317">
        <v>1078.0333333333333</v>
      </c>
      <c r="K101" s="317">
        <v>1097.0666666666668</v>
      </c>
      <c r="L101" s="304">
        <v>1059</v>
      </c>
      <c r="M101" s="304">
        <v>1023.85</v>
      </c>
      <c r="N101" s="319">
        <v>1348200</v>
      </c>
      <c r="O101" s="320">
        <v>-2.3892267593397045E-2</v>
      </c>
    </row>
    <row r="102" spans="1:15" ht="15">
      <c r="A102" s="277">
        <v>92</v>
      </c>
      <c r="B102" s="390" t="s">
        <v>107</v>
      </c>
      <c r="C102" s="277" t="s">
        <v>146</v>
      </c>
      <c r="D102" s="316">
        <v>1165.55</v>
      </c>
      <c r="E102" s="316">
        <v>1178.5666666666668</v>
      </c>
      <c r="F102" s="317">
        <v>1149.1333333333337</v>
      </c>
      <c r="G102" s="317">
        <v>1132.7166666666669</v>
      </c>
      <c r="H102" s="317">
        <v>1103.2833333333338</v>
      </c>
      <c r="I102" s="317">
        <v>1194.9833333333336</v>
      </c>
      <c r="J102" s="317">
        <v>1224.4166666666665</v>
      </c>
      <c r="K102" s="317">
        <v>1240.8333333333335</v>
      </c>
      <c r="L102" s="304">
        <v>1208</v>
      </c>
      <c r="M102" s="304">
        <v>1162.1500000000001</v>
      </c>
      <c r="N102" s="319">
        <v>1215200</v>
      </c>
      <c r="O102" s="320">
        <v>1.7414601473543203E-2</v>
      </c>
    </row>
    <row r="103" spans="1:15" ht="15">
      <c r="A103" s="277">
        <v>93</v>
      </c>
      <c r="B103" s="390" t="s">
        <v>44</v>
      </c>
      <c r="C103" s="277" t="s">
        <v>147</v>
      </c>
      <c r="D103" s="316">
        <v>117.8</v>
      </c>
      <c r="E103" s="316">
        <v>118.98333333333335</v>
      </c>
      <c r="F103" s="317">
        <v>115.9666666666667</v>
      </c>
      <c r="G103" s="317">
        <v>114.13333333333335</v>
      </c>
      <c r="H103" s="317">
        <v>111.1166666666667</v>
      </c>
      <c r="I103" s="317">
        <v>120.81666666666669</v>
      </c>
      <c r="J103" s="317">
        <v>123.83333333333334</v>
      </c>
      <c r="K103" s="317">
        <v>125.66666666666669</v>
      </c>
      <c r="L103" s="304">
        <v>122</v>
      </c>
      <c r="M103" s="304">
        <v>117.15</v>
      </c>
      <c r="N103" s="319">
        <v>26453000</v>
      </c>
      <c r="O103" s="320">
        <v>8.46727898966705E-2</v>
      </c>
    </row>
    <row r="104" spans="1:15" ht="15">
      <c r="A104" s="277">
        <v>94</v>
      </c>
      <c r="B104" s="390" t="s">
        <v>44</v>
      </c>
      <c r="C104" s="277" t="s">
        <v>148</v>
      </c>
      <c r="D104" s="316">
        <v>59817.5</v>
      </c>
      <c r="E104" s="316">
        <v>59887.916666666664</v>
      </c>
      <c r="F104" s="317">
        <v>59479.583333333328</v>
      </c>
      <c r="G104" s="317">
        <v>59141.666666666664</v>
      </c>
      <c r="H104" s="317">
        <v>58733.333333333328</v>
      </c>
      <c r="I104" s="317">
        <v>60225.833333333328</v>
      </c>
      <c r="J104" s="317">
        <v>60634.166666666657</v>
      </c>
      <c r="K104" s="317">
        <v>60972.083333333328</v>
      </c>
      <c r="L104" s="304">
        <v>60296.25</v>
      </c>
      <c r="M104" s="304">
        <v>59550</v>
      </c>
      <c r="N104" s="319">
        <v>48410</v>
      </c>
      <c r="O104" s="320">
        <v>4.6250270153447161E-2</v>
      </c>
    </row>
    <row r="105" spans="1:15" ht="15">
      <c r="A105" s="277">
        <v>95</v>
      </c>
      <c r="B105" s="390" t="s">
        <v>57</v>
      </c>
      <c r="C105" s="277" t="s">
        <v>149</v>
      </c>
      <c r="D105" s="316">
        <v>1181.25</v>
      </c>
      <c r="E105" s="316">
        <v>1187.75</v>
      </c>
      <c r="F105" s="317">
        <v>1168.5</v>
      </c>
      <c r="G105" s="317">
        <v>1155.75</v>
      </c>
      <c r="H105" s="317">
        <v>1136.5</v>
      </c>
      <c r="I105" s="317">
        <v>1200.5</v>
      </c>
      <c r="J105" s="317">
        <v>1219.75</v>
      </c>
      <c r="K105" s="317">
        <v>1232.5</v>
      </c>
      <c r="L105" s="304">
        <v>1207</v>
      </c>
      <c r="M105" s="304">
        <v>1175</v>
      </c>
      <c r="N105" s="319">
        <v>3754500</v>
      </c>
      <c r="O105" s="320">
        <v>-0.10702818408847663</v>
      </c>
    </row>
    <row r="106" spans="1:15" ht="15">
      <c r="A106" s="277">
        <v>96</v>
      </c>
      <c r="B106" s="390" t="s">
        <v>113</v>
      </c>
      <c r="C106" s="277" t="s">
        <v>150</v>
      </c>
      <c r="D106" s="316">
        <v>38</v>
      </c>
      <c r="E106" s="316">
        <v>38.583333333333336</v>
      </c>
      <c r="F106" s="317">
        <v>37.166666666666671</v>
      </c>
      <c r="G106" s="317">
        <v>36.333333333333336</v>
      </c>
      <c r="H106" s="317">
        <v>34.916666666666671</v>
      </c>
      <c r="I106" s="317">
        <v>39.416666666666671</v>
      </c>
      <c r="J106" s="317">
        <v>40.833333333333343</v>
      </c>
      <c r="K106" s="317">
        <v>41.666666666666671</v>
      </c>
      <c r="L106" s="304">
        <v>40</v>
      </c>
      <c r="M106" s="304">
        <v>37.75</v>
      </c>
      <c r="N106" s="319">
        <v>51323000</v>
      </c>
      <c r="O106" s="320">
        <v>-7.2503840245775733E-2</v>
      </c>
    </row>
    <row r="107" spans="1:15" ht="15">
      <c r="A107" s="277">
        <v>97</v>
      </c>
      <c r="B107" s="390" t="s">
        <v>39</v>
      </c>
      <c r="C107" s="277" t="s">
        <v>261</v>
      </c>
      <c r="D107" s="316">
        <v>3249.1</v>
      </c>
      <c r="E107" s="316">
        <v>3267.3333333333335</v>
      </c>
      <c r="F107" s="317">
        <v>3209.416666666667</v>
      </c>
      <c r="G107" s="317">
        <v>3169.7333333333336</v>
      </c>
      <c r="H107" s="317">
        <v>3111.8166666666671</v>
      </c>
      <c r="I107" s="317">
        <v>3307.0166666666669</v>
      </c>
      <c r="J107" s="317">
        <v>3364.9333333333338</v>
      </c>
      <c r="K107" s="317">
        <v>3404.6166666666668</v>
      </c>
      <c r="L107" s="304">
        <v>3325.25</v>
      </c>
      <c r="M107" s="304">
        <v>3227.65</v>
      </c>
      <c r="N107" s="319">
        <v>820750</v>
      </c>
      <c r="O107" s="320">
        <v>1.8309429356118401E-3</v>
      </c>
    </row>
    <row r="108" spans="1:15" ht="15">
      <c r="A108" s="277">
        <v>98</v>
      </c>
      <c r="B108" s="390" t="s">
        <v>50</v>
      </c>
      <c r="C108" s="277" t="s">
        <v>153</v>
      </c>
      <c r="D108" s="316">
        <v>16571.650000000001</v>
      </c>
      <c r="E108" s="316">
        <v>16519.849999999999</v>
      </c>
      <c r="F108" s="317">
        <v>16349.899999999998</v>
      </c>
      <c r="G108" s="317">
        <v>16128.15</v>
      </c>
      <c r="H108" s="317">
        <v>15958.199999999999</v>
      </c>
      <c r="I108" s="317">
        <v>16741.599999999999</v>
      </c>
      <c r="J108" s="317">
        <v>16911.549999999996</v>
      </c>
      <c r="K108" s="317">
        <v>17133.299999999996</v>
      </c>
      <c r="L108" s="304">
        <v>16689.8</v>
      </c>
      <c r="M108" s="304">
        <v>16298.1</v>
      </c>
      <c r="N108" s="319">
        <v>396950</v>
      </c>
      <c r="O108" s="320">
        <v>-6.8083108346050011E-2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96.6</v>
      </c>
      <c r="E109" s="316">
        <v>97.166666666666671</v>
      </c>
      <c r="F109" s="317">
        <v>95.483333333333348</v>
      </c>
      <c r="G109" s="317">
        <v>94.366666666666674</v>
      </c>
      <c r="H109" s="317">
        <v>92.683333333333351</v>
      </c>
      <c r="I109" s="317">
        <v>98.283333333333346</v>
      </c>
      <c r="J109" s="317">
        <v>99.966666666666654</v>
      </c>
      <c r="K109" s="317">
        <v>101.08333333333334</v>
      </c>
      <c r="L109" s="304">
        <v>98.85</v>
      </c>
      <c r="M109" s="304">
        <v>96.05</v>
      </c>
      <c r="N109" s="319">
        <v>33761300</v>
      </c>
      <c r="O109" s="320">
        <v>3.364102564102564E-2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106</v>
      </c>
      <c r="E110" s="316">
        <v>105.14999999999999</v>
      </c>
      <c r="F110" s="317">
        <v>102.54999999999998</v>
      </c>
      <c r="G110" s="317">
        <v>99.1</v>
      </c>
      <c r="H110" s="317">
        <v>96.499999999999986</v>
      </c>
      <c r="I110" s="317">
        <v>108.59999999999998</v>
      </c>
      <c r="J110" s="317">
        <v>111.19999999999997</v>
      </c>
      <c r="K110" s="317">
        <v>114.64999999999998</v>
      </c>
      <c r="L110" s="304">
        <v>107.75</v>
      </c>
      <c r="M110" s="304">
        <v>101.7</v>
      </c>
      <c r="N110" s="319">
        <v>53466000</v>
      </c>
      <c r="O110" s="320">
        <v>-8.6838006230529591E-2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81.25</v>
      </c>
      <c r="E111" s="316">
        <v>81.833333333333329</v>
      </c>
      <c r="F111" s="317">
        <v>80.216666666666654</v>
      </c>
      <c r="G111" s="317">
        <v>79.183333333333323</v>
      </c>
      <c r="H111" s="317">
        <v>77.566666666666649</v>
      </c>
      <c r="I111" s="317">
        <v>82.86666666666666</v>
      </c>
      <c r="J111" s="317">
        <v>84.483333333333334</v>
      </c>
      <c r="K111" s="317">
        <v>85.516666666666666</v>
      </c>
      <c r="L111" s="304">
        <v>83.45</v>
      </c>
      <c r="M111" s="304">
        <v>80.8</v>
      </c>
      <c r="N111" s="319">
        <v>51197300</v>
      </c>
      <c r="O111" s="320">
        <v>-1.2035661218424963E-2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20338.55</v>
      </c>
      <c r="E112" s="316">
        <v>19985.883333333335</v>
      </c>
      <c r="F112" s="317">
        <v>19421.76666666667</v>
      </c>
      <c r="G112" s="317">
        <v>18504.983333333334</v>
      </c>
      <c r="H112" s="317">
        <v>17940.866666666669</v>
      </c>
      <c r="I112" s="317">
        <v>20902.666666666672</v>
      </c>
      <c r="J112" s="317">
        <v>21466.783333333333</v>
      </c>
      <c r="K112" s="317">
        <v>22383.566666666673</v>
      </c>
      <c r="L112" s="304">
        <v>20550</v>
      </c>
      <c r="M112" s="304">
        <v>19069.099999999999</v>
      </c>
      <c r="N112" s="319">
        <v>135060</v>
      </c>
      <c r="O112" s="320">
        <v>1.1230907457322551E-2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1426.5</v>
      </c>
      <c r="E113" s="316">
        <v>1431.9833333333333</v>
      </c>
      <c r="F113" s="317">
        <v>1412.2166666666667</v>
      </c>
      <c r="G113" s="317">
        <v>1397.9333333333334</v>
      </c>
      <c r="H113" s="317">
        <v>1378.1666666666667</v>
      </c>
      <c r="I113" s="317">
        <v>1446.2666666666667</v>
      </c>
      <c r="J113" s="317">
        <v>1466.0333333333335</v>
      </c>
      <c r="K113" s="317">
        <v>1480.3166666666666</v>
      </c>
      <c r="L113" s="304">
        <v>1451.75</v>
      </c>
      <c r="M113" s="304">
        <v>1417.7</v>
      </c>
      <c r="N113" s="319">
        <v>3067350</v>
      </c>
      <c r="O113" s="320">
        <v>-1.6055045871559634E-2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249.95</v>
      </c>
      <c r="E114" s="316">
        <v>251.61666666666667</v>
      </c>
      <c r="F114" s="317">
        <v>247.48333333333335</v>
      </c>
      <c r="G114" s="317">
        <v>245.01666666666668</v>
      </c>
      <c r="H114" s="317">
        <v>240.88333333333335</v>
      </c>
      <c r="I114" s="317">
        <v>254.08333333333334</v>
      </c>
      <c r="J114" s="317">
        <v>258.2166666666667</v>
      </c>
      <c r="K114" s="317">
        <v>260.68333333333334</v>
      </c>
      <c r="L114" s="304">
        <v>255.75</v>
      </c>
      <c r="M114" s="304">
        <v>249.15</v>
      </c>
      <c r="N114" s="319">
        <v>12180000</v>
      </c>
      <c r="O114" s="320">
        <v>1.6016016016016016E-2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101.1</v>
      </c>
      <c r="E115" s="316">
        <v>101.7</v>
      </c>
      <c r="F115" s="317">
        <v>99.75</v>
      </c>
      <c r="G115" s="317">
        <v>98.399999999999991</v>
      </c>
      <c r="H115" s="317">
        <v>96.449999999999989</v>
      </c>
      <c r="I115" s="317">
        <v>103.05000000000001</v>
      </c>
      <c r="J115" s="317">
        <v>105.00000000000003</v>
      </c>
      <c r="K115" s="317">
        <v>106.35000000000002</v>
      </c>
      <c r="L115" s="304">
        <v>103.65</v>
      </c>
      <c r="M115" s="304">
        <v>100.35</v>
      </c>
      <c r="N115" s="319">
        <v>47944600</v>
      </c>
      <c r="O115" s="320">
        <v>-2.4965325936199722E-2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1461</v>
      </c>
      <c r="E116" s="316">
        <v>1462.4166666666667</v>
      </c>
      <c r="F116" s="317">
        <v>1446.5333333333335</v>
      </c>
      <c r="G116" s="317">
        <v>1432.0666666666668</v>
      </c>
      <c r="H116" s="317">
        <v>1416.1833333333336</v>
      </c>
      <c r="I116" s="317">
        <v>1476.8833333333334</v>
      </c>
      <c r="J116" s="317">
        <v>1492.7666666666667</v>
      </c>
      <c r="K116" s="317">
        <v>1507.2333333333333</v>
      </c>
      <c r="L116" s="304">
        <v>1478.3</v>
      </c>
      <c r="M116" s="304">
        <v>1447.95</v>
      </c>
      <c r="N116" s="319">
        <v>3660500</v>
      </c>
      <c r="O116" s="320">
        <v>-4.2165397170837865E-3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35.75</v>
      </c>
      <c r="E117" s="316">
        <v>35.983333333333327</v>
      </c>
      <c r="F117" s="317">
        <v>35.166666666666657</v>
      </c>
      <c r="G117" s="317">
        <v>34.583333333333329</v>
      </c>
      <c r="H117" s="317">
        <v>33.766666666666659</v>
      </c>
      <c r="I117" s="317">
        <v>36.566666666666656</v>
      </c>
      <c r="J117" s="317">
        <v>37.383333333333333</v>
      </c>
      <c r="K117" s="317">
        <v>37.966666666666654</v>
      </c>
      <c r="L117" s="304">
        <v>36.799999999999997</v>
      </c>
      <c r="M117" s="304">
        <v>35.4</v>
      </c>
      <c r="N117" s="319">
        <v>87444000</v>
      </c>
      <c r="O117" s="320">
        <v>0.13152173913043477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189.55</v>
      </c>
      <c r="E118" s="316">
        <v>187.96666666666667</v>
      </c>
      <c r="F118" s="317">
        <v>185.08333333333334</v>
      </c>
      <c r="G118" s="317">
        <v>180.61666666666667</v>
      </c>
      <c r="H118" s="317">
        <v>177.73333333333335</v>
      </c>
      <c r="I118" s="317">
        <v>192.43333333333334</v>
      </c>
      <c r="J118" s="317">
        <v>195.31666666666666</v>
      </c>
      <c r="K118" s="317">
        <v>199.78333333333333</v>
      </c>
      <c r="L118" s="304">
        <v>190.85</v>
      </c>
      <c r="M118" s="304">
        <v>183.5</v>
      </c>
      <c r="N118" s="319">
        <v>12520000</v>
      </c>
      <c r="O118" s="320">
        <v>-4.2227662178702573E-2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1305.5999999999999</v>
      </c>
      <c r="E119" s="316">
        <v>1319.0666666666666</v>
      </c>
      <c r="F119" s="317">
        <v>1275.5833333333333</v>
      </c>
      <c r="G119" s="317">
        <v>1245.5666666666666</v>
      </c>
      <c r="H119" s="317">
        <v>1202.0833333333333</v>
      </c>
      <c r="I119" s="317">
        <v>1349.0833333333333</v>
      </c>
      <c r="J119" s="317">
        <v>1392.5666666666668</v>
      </c>
      <c r="K119" s="317">
        <v>1422.5833333333333</v>
      </c>
      <c r="L119" s="304">
        <v>1362.55</v>
      </c>
      <c r="M119" s="304">
        <v>1289.05</v>
      </c>
      <c r="N119" s="319">
        <v>1748065</v>
      </c>
      <c r="O119" s="320">
        <v>-1.0368663594470046E-2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729.2</v>
      </c>
      <c r="E120" s="316">
        <v>728.83333333333337</v>
      </c>
      <c r="F120" s="317">
        <v>718.11666666666679</v>
      </c>
      <c r="G120" s="317">
        <v>707.03333333333342</v>
      </c>
      <c r="H120" s="317">
        <v>696.31666666666683</v>
      </c>
      <c r="I120" s="317">
        <v>739.91666666666674</v>
      </c>
      <c r="J120" s="317">
        <v>750.63333333333321</v>
      </c>
      <c r="K120" s="317">
        <v>761.7166666666667</v>
      </c>
      <c r="L120" s="304">
        <v>739.55</v>
      </c>
      <c r="M120" s="304">
        <v>717.75</v>
      </c>
      <c r="N120" s="319">
        <v>1574200</v>
      </c>
      <c r="O120" s="320">
        <v>-5.3653551354113441E-2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185.45</v>
      </c>
      <c r="E121" s="316">
        <v>185.63333333333333</v>
      </c>
      <c r="F121" s="317">
        <v>182.96666666666664</v>
      </c>
      <c r="G121" s="317">
        <v>180.48333333333332</v>
      </c>
      <c r="H121" s="317">
        <v>177.81666666666663</v>
      </c>
      <c r="I121" s="317">
        <v>188.11666666666665</v>
      </c>
      <c r="J121" s="317">
        <v>190.78333333333333</v>
      </c>
      <c r="K121" s="317">
        <v>193.26666666666665</v>
      </c>
      <c r="L121" s="304">
        <v>188.3</v>
      </c>
      <c r="M121" s="304">
        <v>183.15</v>
      </c>
      <c r="N121" s="319">
        <v>19968000</v>
      </c>
      <c r="O121" s="320">
        <v>-0.23146202341639147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113</v>
      </c>
      <c r="E122" s="316">
        <v>113.98333333333333</v>
      </c>
      <c r="F122" s="317">
        <v>111.76666666666667</v>
      </c>
      <c r="G122" s="317">
        <v>110.53333333333333</v>
      </c>
      <c r="H122" s="317">
        <v>108.31666666666666</v>
      </c>
      <c r="I122" s="317">
        <v>115.21666666666667</v>
      </c>
      <c r="J122" s="317">
        <v>117.43333333333334</v>
      </c>
      <c r="K122" s="317">
        <v>118.66666666666667</v>
      </c>
      <c r="L122" s="304">
        <v>116.2</v>
      </c>
      <c r="M122" s="304">
        <v>112.75</v>
      </c>
      <c r="N122" s="319">
        <v>24900000</v>
      </c>
      <c r="O122" s="320">
        <v>2.4438410269069365E-2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2088.1</v>
      </c>
      <c r="E123" s="316">
        <v>2099.8833333333332</v>
      </c>
      <c r="F123" s="317">
        <v>2071.8166666666666</v>
      </c>
      <c r="G123" s="317">
        <v>2055.5333333333333</v>
      </c>
      <c r="H123" s="317">
        <v>2027.4666666666667</v>
      </c>
      <c r="I123" s="317">
        <v>2116.1666666666665</v>
      </c>
      <c r="J123" s="317">
        <v>2144.2333333333331</v>
      </c>
      <c r="K123" s="317">
        <v>2160.5166666666664</v>
      </c>
      <c r="L123" s="304">
        <v>2127.9499999999998</v>
      </c>
      <c r="M123" s="304">
        <v>2083.6</v>
      </c>
      <c r="N123" s="319">
        <v>35702490</v>
      </c>
      <c r="O123" s="320">
        <v>-3.4253816551782466E-3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42.6</v>
      </c>
      <c r="E124" s="316">
        <v>43.283333333333331</v>
      </c>
      <c r="F124" s="317">
        <v>41.666666666666664</v>
      </c>
      <c r="G124" s="317">
        <v>40.733333333333334</v>
      </c>
      <c r="H124" s="317">
        <v>39.116666666666667</v>
      </c>
      <c r="I124" s="317">
        <v>44.216666666666661</v>
      </c>
      <c r="J124" s="317">
        <v>45.833333333333336</v>
      </c>
      <c r="K124" s="317">
        <v>46.766666666666659</v>
      </c>
      <c r="L124" s="304">
        <v>44.9</v>
      </c>
      <c r="M124" s="304">
        <v>42.35</v>
      </c>
      <c r="N124" s="319">
        <v>60420000</v>
      </c>
      <c r="O124" s="320">
        <v>0.18745332337565349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862</v>
      </c>
      <c r="E125" s="316">
        <v>870.4</v>
      </c>
      <c r="F125" s="317">
        <v>851</v>
      </c>
      <c r="G125" s="317">
        <v>840</v>
      </c>
      <c r="H125" s="317">
        <v>820.6</v>
      </c>
      <c r="I125" s="317">
        <v>881.4</v>
      </c>
      <c r="J125" s="317">
        <v>900.79999999999984</v>
      </c>
      <c r="K125" s="317">
        <v>911.8</v>
      </c>
      <c r="L125" s="304">
        <v>889.8</v>
      </c>
      <c r="M125" s="304">
        <v>859.4</v>
      </c>
      <c r="N125" s="319">
        <v>6818250</v>
      </c>
      <c r="O125" s="320">
        <v>1.9742007851934942E-2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198.85</v>
      </c>
      <c r="E126" s="316">
        <v>199.61666666666667</v>
      </c>
      <c r="F126" s="317">
        <v>197.23333333333335</v>
      </c>
      <c r="G126" s="317">
        <v>195.61666666666667</v>
      </c>
      <c r="H126" s="317">
        <v>193.23333333333335</v>
      </c>
      <c r="I126" s="317">
        <v>201.23333333333335</v>
      </c>
      <c r="J126" s="317">
        <v>203.61666666666667</v>
      </c>
      <c r="K126" s="317">
        <v>205.23333333333335</v>
      </c>
      <c r="L126" s="304">
        <v>202</v>
      </c>
      <c r="M126" s="304">
        <v>198</v>
      </c>
      <c r="N126" s="319">
        <v>129162000</v>
      </c>
      <c r="O126" s="320">
        <v>1.7776937260649616E-2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22343.45</v>
      </c>
      <c r="E127" s="316">
        <v>22351.133333333335</v>
      </c>
      <c r="F127" s="317">
        <v>22152.366666666669</v>
      </c>
      <c r="G127" s="317">
        <v>21961.283333333333</v>
      </c>
      <c r="H127" s="317">
        <v>21762.516666666666</v>
      </c>
      <c r="I127" s="317">
        <v>22542.216666666671</v>
      </c>
      <c r="J127" s="317">
        <v>22740.983333333341</v>
      </c>
      <c r="K127" s="317">
        <v>22932.066666666673</v>
      </c>
      <c r="L127" s="304">
        <v>22549.9</v>
      </c>
      <c r="M127" s="304">
        <v>22160.05</v>
      </c>
      <c r="N127" s="319">
        <v>126150</v>
      </c>
      <c r="O127" s="320">
        <v>-3.6287242169595113E-2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1235.25</v>
      </c>
      <c r="E128" s="316">
        <v>1235.2333333333333</v>
      </c>
      <c r="F128" s="317">
        <v>1221.2666666666667</v>
      </c>
      <c r="G128" s="317">
        <v>1207.2833333333333</v>
      </c>
      <c r="H128" s="317">
        <v>1193.3166666666666</v>
      </c>
      <c r="I128" s="317">
        <v>1249.2166666666667</v>
      </c>
      <c r="J128" s="317">
        <v>1263.1833333333334</v>
      </c>
      <c r="K128" s="317">
        <v>1277.1666666666667</v>
      </c>
      <c r="L128" s="304">
        <v>1249.2</v>
      </c>
      <c r="M128" s="304">
        <v>1221.25</v>
      </c>
      <c r="N128" s="319">
        <v>1951400</v>
      </c>
      <c r="O128" s="320">
        <v>-5.0575327803050574E-2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4288.45</v>
      </c>
      <c r="E129" s="316">
        <v>4313.5999999999995</v>
      </c>
      <c r="F129" s="317">
        <v>4242.6499999999987</v>
      </c>
      <c r="G129" s="317">
        <v>4196.8499999999995</v>
      </c>
      <c r="H129" s="317">
        <v>4125.8999999999987</v>
      </c>
      <c r="I129" s="317">
        <v>4359.3999999999987</v>
      </c>
      <c r="J129" s="317">
        <v>4430.3499999999995</v>
      </c>
      <c r="K129" s="317">
        <v>4476.1499999999987</v>
      </c>
      <c r="L129" s="304">
        <v>4384.55</v>
      </c>
      <c r="M129" s="304">
        <v>4267.8</v>
      </c>
      <c r="N129" s="319">
        <v>637000</v>
      </c>
      <c r="O129" s="320">
        <v>-2.1505376344086023E-2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687.55</v>
      </c>
      <c r="E130" s="316">
        <v>691.35</v>
      </c>
      <c r="F130" s="317">
        <v>680.65000000000009</v>
      </c>
      <c r="G130" s="317">
        <v>673.75000000000011</v>
      </c>
      <c r="H130" s="317">
        <v>663.05000000000018</v>
      </c>
      <c r="I130" s="317">
        <v>698.25</v>
      </c>
      <c r="J130" s="317">
        <v>708.95</v>
      </c>
      <c r="K130" s="317">
        <v>715.84999999999991</v>
      </c>
      <c r="L130" s="304">
        <v>702.05</v>
      </c>
      <c r="M130" s="304">
        <v>684.45</v>
      </c>
      <c r="N130" s="319">
        <v>3750541</v>
      </c>
      <c r="O130" s="320">
        <v>-1.0557803976772832E-2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533.45000000000005</v>
      </c>
      <c r="E131" s="316">
        <v>532.69999999999993</v>
      </c>
      <c r="F131" s="317">
        <v>525.49999999999989</v>
      </c>
      <c r="G131" s="317">
        <v>517.54999999999995</v>
      </c>
      <c r="H131" s="317">
        <v>510.34999999999991</v>
      </c>
      <c r="I131" s="317">
        <v>540.64999999999986</v>
      </c>
      <c r="J131" s="317">
        <v>547.84999999999991</v>
      </c>
      <c r="K131" s="317">
        <v>555.79999999999984</v>
      </c>
      <c r="L131" s="304">
        <v>539.9</v>
      </c>
      <c r="M131" s="304">
        <v>524.75</v>
      </c>
      <c r="N131" s="319">
        <v>31862600</v>
      </c>
      <c r="O131" s="320">
        <v>1.2546158295146149E-2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474.45</v>
      </c>
      <c r="E132" s="316">
        <v>471.63333333333338</v>
      </c>
      <c r="F132" s="317">
        <v>465.51666666666677</v>
      </c>
      <c r="G132" s="317">
        <v>456.58333333333337</v>
      </c>
      <c r="H132" s="317">
        <v>450.46666666666675</v>
      </c>
      <c r="I132" s="317">
        <v>480.56666666666678</v>
      </c>
      <c r="J132" s="317">
        <v>486.68333333333345</v>
      </c>
      <c r="K132" s="317">
        <v>495.61666666666679</v>
      </c>
      <c r="L132" s="304">
        <v>477.75</v>
      </c>
      <c r="M132" s="304">
        <v>462.7</v>
      </c>
      <c r="N132" s="319">
        <v>5130000</v>
      </c>
      <c r="O132" s="320">
        <v>-4.2553191489361701E-2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315.8</v>
      </c>
      <c r="E133" s="316">
        <v>317.7833333333333</v>
      </c>
      <c r="F133" s="317">
        <v>312.81666666666661</v>
      </c>
      <c r="G133" s="317">
        <v>309.83333333333331</v>
      </c>
      <c r="H133" s="317">
        <v>304.86666666666662</v>
      </c>
      <c r="I133" s="317">
        <v>320.76666666666659</v>
      </c>
      <c r="J133" s="317">
        <v>325.73333333333329</v>
      </c>
      <c r="K133" s="317">
        <v>328.71666666666658</v>
      </c>
      <c r="L133" s="304">
        <v>322.75</v>
      </c>
      <c r="M133" s="304">
        <v>314.8</v>
      </c>
      <c r="N133" s="319">
        <v>5096000</v>
      </c>
      <c r="O133" s="320">
        <v>-2.4128686327077747E-2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546.6</v>
      </c>
      <c r="E134" s="316">
        <v>549.05000000000007</v>
      </c>
      <c r="F134" s="317">
        <v>542.30000000000018</v>
      </c>
      <c r="G134" s="317">
        <v>538.00000000000011</v>
      </c>
      <c r="H134" s="317">
        <v>531.25000000000023</v>
      </c>
      <c r="I134" s="317">
        <v>553.35000000000014</v>
      </c>
      <c r="J134" s="317">
        <v>560.09999999999991</v>
      </c>
      <c r="K134" s="317">
        <v>564.40000000000009</v>
      </c>
      <c r="L134" s="304">
        <v>555.79999999999995</v>
      </c>
      <c r="M134" s="304">
        <v>544.75</v>
      </c>
      <c r="N134" s="319">
        <v>12644100</v>
      </c>
      <c r="O134" s="320">
        <v>-2.0292887029288702E-2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121.15</v>
      </c>
      <c r="E135" s="316">
        <v>121.91666666666667</v>
      </c>
      <c r="F135" s="317">
        <v>119.53333333333335</v>
      </c>
      <c r="G135" s="317">
        <v>117.91666666666667</v>
      </c>
      <c r="H135" s="317">
        <v>115.53333333333335</v>
      </c>
      <c r="I135" s="317">
        <v>123.53333333333335</v>
      </c>
      <c r="J135" s="317">
        <v>125.91666666666667</v>
      </c>
      <c r="K135" s="317">
        <v>127.53333333333335</v>
      </c>
      <c r="L135" s="304">
        <v>124.3</v>
      </c>
      <c r="M135" s="304">
        <v>120.3</v>
      </c>
      <c r="N135" s="319">
        <v>76180500</v>
      </c>
      <c r="O135" s="320">
        <v>-2.9095792300805729E-3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62.05</v>
      </c>
      <c r="E136" s="316">
        <v>62.416666666666664</v>
      </c>
      <c r="F136" s="317">
        <v>61.43333333333333</v>
      </c>
      <c r="G136" s="317">
        <v>60.816666666666663</v>
      </c>
      <c r="H136" s="317">
        <v>59.833333333333329</v>
      </c>
      <c r="I136" s="317">
        <v>63.033333333333331</v>
      </c>
      <c r="J136" s="317">
        <v>64.016666666666666</v>
      </c>
      <c r="K136" s="317">
        <v>64.633333333333326</v>
      </c>
      <c r="L136" s="304">
        <v>63.4</v>
      </c>
      <c r="M136" s="304">
        <v>61.8</v>
      </c>
      <c r="N136" s="319">
        <v>82228500</v>
      </c>
      <c r="O136" s="320">
        <v>1.4797763893456099E-3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429.5</v>
      </c>
      <c r="E137" s="316">
        <v>433.23333333333335</v>
      </c>
      <c r="F137" s="317">
        <v>423.86666666666667</v>
      </c>
      <c r="G137" s="317">
        <v>418.23333333333335</v>
      </c>
      <c r="H137" s="317">
        <v>408.86666666666667</v>
      </c>
      <c r="I137" s="317">
        <v>438.86666666666667</v>
      </c>
      <c r="J137" s="317">
        <v>448.23333333333335</v>
      </c>
      <c r="K137" s="317">
        <v>453.86666666666667</v>
      </c>
      <c r="L137" s="304">
        <v>442.6</v>
      </c>
      <c r="M137" s="304">
        <v>427.6</v>
      </c>
      <c r="N137" s="319">
        <v>18076100</v>
      </c>
      <c r="O137" s="320">
        <v>7.0256668344237549E-2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2251.8000000000002</v>
      </c>
      <c r="E138" s="316">
        <v>2255.9500000000003</v>
      </c>
      <c r="F138" s="317">
        <v>2238.9000000000005</v>
      </c>
      <c r="G138" s="317">
        <v>2226.0000000000005</v>
      </c>
      <c r="H138" s="317">
        <v>2208.9500000000007</v>
      </c>
      <c r="I138" s="317">
        <v>2268.8500000000004</v>
      </c>
      <c r="J138" s="317">
        <v>2285.9000000000005</v>
      </c>
      <c r="K138" s="317">
        <v>2298.8000000000002</v>
      </c>
      <c r="L138" s="304">
        <v>2273</v>
      </c>
      <c r="M138" s="304">
        <v>2243.0500000000002</v>
      </c>
      <c r="N138" s="319">
        <v>10638000</v>
      </c>
      <c r="O138" s="320">
        <v>-7.1676559525142795E-3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732.05</v>
      </c>
      <c r="E139" s="316">
        <v>732.85</v>
      </c>
      <c r="F139" s="317">
        <v>728.35</v>
      </c>
      <c r="G139" s="317">
        <v>724.65</v>
      </c>
      <c r="H139" s="317">
        <v>720.15</v>
      </c>
      <c r="I139" s="317">
        <v>736.55000000000007</v>
      </c>
      <c r="J139" s="317">
        <v>741.05000000000007</v>
      </c>
      <c r="K139" s="317">
        <v>744.75000000000011</v>
      </c>
      <c r="L139" s="304">
        <v>737.35</v>
      </c>
      <c r="M139" s="304">
        <v>729.15</v>
      </c>
      <c r="N139" s="319">
        <v>11175600</v>
      </c>
      <c r="O139" s="320">
        <v>-1.9993686204356518E-2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1139</v>
      </c>
      <c r="E140" s="316">
        <v>1136.3333333333333</v>
      </c>
      <c r="F140" s="317">
        <v>1131.1666666666665</v>
      </c>
      <c r="G140" s="317">
        <v>1123.3333333333333</v>
      </c>
      <c r="H140" s="317">
        <v>1118.1666666666665</v>
      </c>
      <c r="I140" s="317">
        <v>1144.1666666666665</v>
      </c>
      <c r="J140" s="317">
        <v>1149.333333333333</v>
      </c>
      <c r="K140" s="317">
        <v>1157.1666666666665</v>
      </c>
      <c r="L140" s="304">
        <v>1141.5</v>
      </c>
      <c r="M140" s="304">
        <v>1128.5</v>
      </c>
      <c r="N140" s="319">
        <v>7975500</v>
      </c>
      <c r="O140" s="320">
        <v>-2.1891096394407651E-2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2830.2</v>
      </c>
      <c r="E141" s="316">
        <v>2842.7166666666667</v>
      </c>
      <c r="F141" s="317">
        <v>2804.4833333333336</v>
      </c>
      <c r="G141" s="317">
        <v>2778.7666666666669</v>
      </c>
      <c r="H141" s="317">
        <v>2740.5333333333338</v>
      </c>
      <c r="I141" s="317">
        <v>2868.4333333333334</v>
      </c>
      <c r="J141" s="317">
        <v>2906.6666666666661</v>
      </c>
      <c r="K141" s="317">
        <v>2932.3833333333332</v>
      </c>
      <c r="L141" s="304">
        <v>2880.95</v>
      </c>
      <c r="M141" s="304">
        <v>2817</v>
      </c>
      <c r="N141" s="319">
        <v>1554500</v>
      </c>
      <c r="O141" s="320">
        <v>-3.2368502956738252E-2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355.05</v>
      </c>
      <c r="E142" s="316">
        <v>357.84999999999997</v>
      </c>
      <c r="F142" s="317">
        <v>348.69999999999993</v>
      </c>
      <c r="G142" s="317">
        <v>342.34999999999997</v>
      </c>
      <c r="H142" s="317">
        <v>333.19999999999993</v>
      </c>
      <c r="I142" s="317">
        <v>364.19999999999993</v>
      </c>
      <c r="J142" s="317">
        <v>373.34999999999991</v>
      </c>
      <c r="K142" s="317">
        <v>379.69999999999993</v>
      </c>
      <c r="L142" s="304">
        <v>367</v>
      </c>
      <c r="M142" s="304">
        <v>351.5</v>
      </c>
      <c r="N142" s="319">
        <v>2598000</v>
      </c>
      <c r="O142" s="320">
        <v>-0.10905349794238683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451.55</v>
      </c>
      <c r="E143" s="316">
        <v>452.01666666666665</v>
      </c>
      <c r="F143" s="317">
        <v>444.48333333333329</v>
      </c>
      <c r="G143" s="317">
        <v>437.41666666666663</v>
      </c>
      <c r="H143" s="317">
        <v>429.88333333333327</v>
      </c>
      <c r="I143" s="317">
        <v>459.08333333333331</v>
      </c>
      <c r="J143" s="317">
        <v>466.61666666666662</v>
      </c>
      <c r="K143" s="317">
        <v>473.68333333333334</v>
      </c>
      <c r="L143" s="304">
        <v>459.55</v>
      </c>
      <c r="M143" s="304">
        <v>444.95</v>
      </c>
      <c r="N143" s="319">
        <v>5870200</v>
      </c>
      <c r="O143" s="320">
        <v>1.7224648229015042E-2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1040.25</v>
      </c>
      <c r="E144" s="316">
        <v>1037.6333333333334</v>
      </c>
      <c r="F144" s="317">
        <v>1026.7666666666669</v>
      </c>
      <c r="G144" s="317">
        <v>1013.2833333333335</v>
      </c>
      <c r="H144" s="317">
        <v>1002.416666666667</v>
      </c>
      <c r="I144" s="317">
        <v>1051.1166666666668</v>
      </c>
      <c r="J144" s="317">
        <v>1061.9833333333331</v>
      </c>
      <c r="K144" s="317">
        <v>1075.4666666666667</v>
      </c>
      <c r="L144" s="304">
        <v>1048.5</v>
      </c>
      <c r="M144" s="304">
        <v>1024.1500000000001</v>
      </c>
      <c r="N144" s="319">
        <v>1598100</v>
      </c>
      <c r="O144" s="320">
        <v>8.3922261484098946E-3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252.15</v>
      </c>
      <c r="E145" s="316">
        <v>254.10000000000002</v>
      </c>
      <c r="F145" s="317">
        <v>247.65000000000003</v>
      </c>
      <c r="G145" s="317">
        <v>243.15</v>
      </c>
      <c r="H145" s="317">
        <v>236.70000000000002</v>
      </c>
      <c r="I145" s="317">
        <v>258.60000000000002</v>
      </c>
      <c r="J145" s="317">
        <v>265.05000000000007</v>
      </c>
      <c r="K145" s="317">
        <v>269.55000000000007</v>
      </c>
      <c r="L145" s="304">
        <v>260.55</v>
      </c>
      <c r="M145" s="304">
        <v>249.6</v>
      </c>
      <c r="N145" s="319">
        <v>1643400</v>
      </c>
      <c r="O145" s="320">
        <v>-0.21533613445378152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4190.75</v>
      </c>
      <c r="E146" s="316">
        <v>4182.5333333333328</v>
      </c>
      <c r="F146" s="317">
        <v>4153.1666666666661</v>
      </c>
      <c r="G146" s="317">
        <v>4115.583333333333</v>
      </c>
      <c r="H146" s="317">
        <v>4086.2166666666662</v>
      </c>
      <c r="I146" s="317">
        <v>4220.1166666666659</v>
      </c>
      <c r="J146" s="317">
        <v>4249.4833333333327</v>
      </c>
      <c r="K146" s="317">
        <v>4287.0666666666657</v>
      </c>
      <c r="L146" s="304">
        <v>4211.8999999999996</v>
      </c>
      <c r="M146" s="304">
        <v>4144.95</v>
      </c>
      <c r="N146" s="319">
        <v>2346000</v>
      </c>
      <c r="O146" s="320">
        <v>2.2214627477785374E-3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494.15</v>
      </c>
      <c r="E147" s="316">
        <v>496.73333333333329</v>
      </c>
      <c r="F147" s="317">
        <v>488.56666666666661</v>
      </c>
      <c r="G147" s="317">
        <v>482.98333333333329</v>
      </c>
      <c r="H147" s="317">
        <v>474.81666666666661</v>
      </c>
      <c r="I147" s="317">
        <v>502.31666666666661</v>
      </c>
      <c r="J147" s="317">
        <v>510.48333333333323</v>
      </c>
      <c r="K147" s="317">
        <v>516.06666666666661</v>
      </c>
      <c r="L147" s="304">
        <v>504.9</v>
      </c>
      <c r="M147" s="304">
        <v>491.15</v>
      </c>
      <c r="N147" s="319">
        <v>11436100</v>
      </c>
      <c r="O147" s="320">
        <v>-1.4755959137343927E-3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130.65</v>
      </c>
      <c r="E148" s="316">
        <v>130.63333333333335</v>
      </c>
      <c r="F148" s="317">
        <v>129.2166666666667</v>
      </c>
      <c r="G148" s="317">
        <v>127.78333333333333</v>
      </c>
      <c r="H148" s="317">
        <v>126.36666666666667</v>
      </c>
      <c r="I148" s="317">
        <v>132.06666666666672</v>
      </c>
      <c r="J148" s="317">
        <v>133.48333333333341</v>
      </c>
      <c r="K148" s="317">
        <v>134.91666666666674</v>
      </c>
      <c r="L148" s="304">
        <v>132.05000000000001</v>
      </c>
      <c r="M148" s="304">
        <v>129.19999999999999</v>
      </c>
      <c r="N148" s="319">
        <v>104166200</v>
      </c>
      <c r="O148" s="320">
        <v>-1.8403832671184856E-2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659.6</v>
      </c>
      <c r="E149" s="316">
        <v>665.61666666666667</v>
      </c>
      <c r="F149" s="317">
        <v>651.5333333333333</v>
      </c>
      <c r="G149" s="317">
        <v>643.46666666666658</v>
      </c>
      <c r="H149" s="317">
        <v>629.38333333333321</v>
      </c>
      <c r="I149" s="317">
        <v>673.68333333333339</v>
      </c>
      <c r="J149" s="317">
        <v>687.76666666666665</v>
      </c>
      <c r="K149" s="317">
        <v>695.83333333333348</v>
      </c>
      <c r="L149" s="304">
        <v>679.7</v>
      </c>
      <c r="M149" s="304">
        <v>657.55</v>
      </c>
      <c r="N149" s="319">
        <v>2695000</v>
      </c>
      <c r="O149" s="320">
        <v>-9.7454789015405219E-2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274.10000000000002</v>
      </c>
      <c r="E150" s="316">
        <v>275.51666666666671</v>
      </c>
      <c r="F150" s="317">
        <v>271.93333333333339</v>
      </c>
      <c r="G150" s="317">
        <v>269.76666666666671</v>
      </c>
      <c r="H150" s="317">
        <v>266.18333333333339</v>
      </c>
      <c r="I150" s="317">
        <v>277.68333333333339</v>
      </c>
      <c r="J150" s="317">
        <v>281.26666666666677</v>
      </c>
      <c r="K150" s="317">
        <v>283.43333333333339</v>
      </c>
      <c r="L150" s="304">
        <v>279.10000000000002</v>
      </c>
      <c r="M150" s="304">
        <v>273.35000000000002</v>
      </c>
      <c r="N150" s="319">
        <v>29184000</v>
      </c>
      <c r="O150" s="320">
        <v>2.5410389026309873E-2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192.35</v>
      </c>
      <c r="E151" s="316">
        <v>195.2166666666667</v>
      </c>
      <c r="F151" s="317">
        <v>186.43333333333339</v>
      </c>
      <c r="G151" s="317">
        <v>180.51666666666671</v>
      </c>
      <c r="H151" s="317">
        <v>171.73333333333341</v>
      </c>
      <c r="I151" s="317">
        <v>201.13333333333338</v>
      </c>
      <c r="J151" s="317">
        <v>209.91666666666669</v>
      </c>
      <c r="K151" s="317">
        <v>215.83333333333337</v>
      </c>
      <c r="L151" s="304">
        <v>204</v>
      </c>
      <c r="M151" s="304">
        <v>189.3</v>
      </c>
      <c r="N151" s="319">
        <v>35538000</v>
      </c>
      <c r="O151" s="320">
        <v>1.7959955314943713E-2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2"/>
      <c r="B1" s="56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44067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4" t="s">
        <v>16</v>
      </c>
      <c r="B9" s="565" t="s">
        <v>18</v>
      </c>
      <c r="C9" s="563" t="s">
        <v>19</v>
      </c>
      <c r="D9" s="563" t="s">
        <v>20</v>
      </c>
      <c r="E9" s="563" t="s">
        <v>21</v>
      </c>
      <c r="F9" s="563"/>
      <c r="G9" s="563"/>
      <c r="H9" s="563" t="s">
        <v>22</v>
      </c>
      <c r="I9" s="563"/>
      <c r="J9" s="563"/>
      <c r="K9" s="274"/>
      <c r="L9" s="281"/>
      <c r="M9" s="282"/>
    </row>
    <row r="10" spans="1:15" ht="42.75" customHeight="1">
      <c r="A10" s="558"/>
      <c r="B10" s="560"/>
      <c r="C10" s="566" t="s">
        <v>23</v>
      </c>
      <c r="D10" s="566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20613.849999999999</v>
      </c>
      <c r="D11" s="279">
        <v>20660.516666666666</v>
      </c>
      <c r="E11" s="279">
        <v>20553.333333333332</v>
      </c>
      <c r="F11" s="279">
        <v>20492.816666666666</v>
      </c>
      <c r="G11" s="279">
        <v>20385.633333333331</v>
      </c>
      <c r="H11" s="279">
        <v>20721.033333333333</v>
      </c>
      <c r="I11" s="279">
        <v>20828.216666666667</v>
      </c>
      <c r="J11" s="279">
        <v>20888.733333333334</v>
      </c>
      <c r="K11" s="277">
        <v>20767.7</v>
      </c>
      <c r="L11" s="277">
        <v>20600</v>
      </c>
      <c r="M11" s="277">
        <v>3.27E-2</v>
      </c>
    </row>
    <row r="12" spans="1:15" ht="12" customHeight="1">
      <c r="A12" s="268">
        <v>2</v>
      </c>
      <c r="B12" s="277" t="s">
        <v>803</v>
      </c>
      <c r="C12" s="278">
        <v>1176.0999999999999</v>
      </c>
      <c r="D12" s="279">
        <v>1175.7333333333333</v>
      </c>
      <c r="E12" s="279">
        <v>1122.4666666666667</v>
      </c>
      <c r="F12" s="279">
        <v>1068.8333333333333</v>
      </c>
      <c r="G12" s="279">
        <v>1015.5666666666666</v>
      </c>
      <c r="H12" s="279">
        <v>1229.3666666666668</v>
      </c>
      <c r="I12" s="279">
        <v>1282.6333333333337</v>
      </c>
      <c r="J12" s="279">
        <v>1336.2666666666669</v>
      </c>
      <c r="K12" s="277">
        <v>1229</v>
      </c>
      <c r="L12" s="277">
        <v>1122.0999999999999</v>
      </c>
      <c r="M12" s="277">
        <v>26.733499999999999</v>
      </c>
    </row>
    <row r="13" spans="1:15" ht="12" customHeight="1">
      <c r="A13" s="268">
        <v>3</v>
      </c>
      <c r="B13" s="277" t="s">
        <v>294</v>
      </c>
      <c r="C13" s="278">
        <v>1442.95</v>
      </c>
      <c r="D13" s="279">
        <v>1430.4833333333333</v>
      </c>
      <c r="E13" s="279">
        <v>1395.9666666666667</v>
      </c>
      <c r="F13" s="279">
        <v>1348.9833333333333</v>
      </c>
      <c r="G13" s="279">
        <v>1314.4666666666667</v>
      </c>
      <c r="H13" s="279">
        <v>1477.4666666666667</v>
      </c>
      <c r="I13" s="279">
        <v>1511.9833333333336</v>
      </c>
      <c r="J13" s="279">
        <v>1558.9666666666667</v>
      </c>
      <c r="K13" s="277">
        <v>1465</v>
      </c>
      <c r="L13" s="277">
        <v>1383.5</v>
      </c>
      <c r="M13" s="277">
        <v>2.7084100000000002</v>
      </c>
    </row>
    <row r="14" spans="1:15" ht="12" customHeight="1">
      <c r="A14" s="268">
        <v>4</v>
      </c>
      <c r="B14" s="277" t="s">
        <v>3120</v>
      </c>
      <c r="C14" s="278">
        <v>982.85</v>
      </c>
      <c r="D14" s="279">
        <v>985.2833333333333</v>
      </c>
      <c r="E14" s="279">
        <v>972.56666666666661</v>
      </c>
      <c r="F14" s="279">
        <v>962.2833333333333</v>
      </c>
      <c r="G14" s="279">
        <v>949.56666666666661</v>
      </c>
      <c r="H14" s="279">
        <v>995.56666666666661</v>
      </c>
      <c r="I14" s="279">
        <v>1008.2833333333333</v>
      </c>
      <c r="J14" s="279">
        <v>1018.5666666666666</v>
      </c>
      <c r="K14" s="277">
        <v>998</v>
      </c>
      <c r="L14" s="277">
        <v>975</v>
      </c>
      <c r="M14" s="277">
        <v>3.06358</v>
      </c>
    </row>
    <row r="15" spans="1:15" ht="12" customHeight="1">
      <c r="A15" s="268">
        <v>5</v>
      </c>
      <c r="B15" s="277" t="s">
        <v>295</v>
      </c>
      <c r="C15" s="278">
        <v>16840.25</v>
      </c>
      <c r="D15" s="279">
        <v>16892.850000000002</v>
      </c>
      <c r="E15" s="279">
        <v>16721.700000000004</v>
      </c>
      <c r="F15" s="279">
        <v>16603.150000000001</v>
      </c>
      <c r="G15" s="279">
        <v>16432.000000000004</v>
      </c>
      <c r="H15" s="279">
        <v>17011.400000000005</v>
      </c>
      <c r="I15" s="279">
        <v>17182.550000000007</v>
      </c>
      <c r="J15" s="279">
        <v>17301.100000000006</v>
      </c>
      <c r="K15" s="277">
        <v>17064</v>
      </c>
      <c r="L15" s="277">
        <v>16774.3</v>
      </c>
      <c r="M15" s="277">
        <v>0.10502</v>
      </c>
    </row>
    <row r="16" spans="1:15" ht="12" customHeight="1">
      <c r="A16" s="268">
        <v>6</v>
      </c>
      <c r="B16" s="277" t="s">
        <v>227</v>
      </c>
      <c r="C16" s="278">
        <v>62.8</v>
      </c>
      <c r="D16" s="279">
        <v>63.29999999999999</v>
      </c>
      <c r="E16" s="279">
        <v>61.999999999999986</v>
      </c>
      <c r="F16" s="279">
        <v>61.199999999999996</v>
      </c>
      <c r="G16" s="279">
        <v>59.899999999999991</v>
      </c>
      <c r="H16" s="279">
        <v>64.09999999999998</v>
      </c>
      <c r="I16" s="279">
        <v>65.399999999999977</v>
      </c>
      <c r="J16" s="279">
        <v>66.199999999999974</v>
      </c>
      <c r="K16" s="277">
        <v>64.599999999999994</v>
      </c>
      <c r="L16" s="277">
        <v>62.5</v>
      </c>
      <c r="M16" s="277">
        <v>20.308579999999999</v>
      </c>
    </row>
    <row r="17" spans="1:13" ht="12" customHeight="1">
      <c r="A17" s="268">
        <v>7</v>
      </c>
      <c r="B17" s="277" t="s">
        <v>228</v>
      </c>
      <c r="C17" s="278">
        <v>146.44999999999999</v>
      </c>
      <c r="D17" s="279">
        <v>148.11666666666667</v>
      </c>
      <c r="E17" s="279">
        <v>141.33333333333334</v>
      </c>
      <c r="F17" s="279">
        <v>136.21666666666667</v>
      </c>
      <c r="G17" s="279">
        <v>129.43333333333334</v>
      </c>
      <c r="H17" s="279">
        <v>153.23333333333335</v>
      </c>
      <c r="I17" s="279">
        <v>160.01666666666665</v>
      </c>
      <c r="J17" s="279">
        <v>165.13333333333335</v>
      </c>
      <c r="K17" s="277">
        <v>154.9</v>
      </c>
      <c r="L17" s="277">
        <v>143</v>
      </c>
      <c r="M17" s="277">
        <v>60.884799999999998</v>
      </c>
    </row>
    <row r="18" spans="1:13" ht="12" customHeight="1">
      <c r="A18" s="268">
        <v>8</v>
      </c>
      <c r="B18" s="277" t="s">
        <v>38</v>
      </c>
      <c r="C18" s="278">
        <v>1422.1</v>
      </c>
      <c r="D18" s="279">
        <v>1424.7</v>
      </c>
      <c r="E18" s="279">
        <v>1414.4</v>
      </c>
      <c r="F18" s="279">
        <v>1406.7</v>
      </c>
      <c r="G18" s="279">
        <v>1396.4</v>
      </c>
      <c r="H18" s="279">
        <v>1432.4</v>
      </c>
      <c r="I18" s="279">
        <v>1442.6999999999998</v>
      </c>
      <c r="J18" s="279">
        <v>1450.4</v>
      </c>
      <c r="K18" s="277">
        <v>1435</v>
      </c>
      <c r="L18" s="277">
        <v>1417</v>
      </c>
      <c r="M18" s="277">
        <v>4.0421399999999998</v>
      </c>
    </row>
    <row r="19" spans="1:13" ht="12" customHeight="1">
      <c r="A19" s="268">
        <v>9</v>
      </c>
      <c r="B19" s="277" t="s">
        <v>296</v>
      </c>
      <c r="C19" s="278">
        <v>165.45</v>
      </c>
      <c r="D19" s="279">
        <v>166.98333333333332</v>
      </c>
      <c r="E19" s="279">
        <v>162.96666666666664</v>
      </c>
      <c r="F19" s="279">
        <v>160.48333333333332</v>
      </c>
      <c r="G19" s="279">
        <v>156.46666666666664</v>
      </c>
      <c r="H19" s="279">
        <v>169.46666666666664</v>
      </c>
      <c r="I19" s="279">
        <v>173.48333333333335</v>
      </c>
      <c r="J19" s="279">
        <v>175.96666666666664</v>
      </c>
      <c r="K19" s="277">
        <v>171</v>
      </c>
      <c r="L19" s="277">
        <v>164.5</v>
      </c>
      <c r="M19" s="277">
        <v>19.65466</v>
      </c>
    </row>
    <row r="20" spans="1:13" ht="12" customHeight="1">
      <c r="A20" s="268">
        <v>10</v>
      </c>
      <c r="B20" s="277" t="s">
        <v>297</v>
      </c>
      <c r="C20" s="278">
        <v>376.55</v>
      </c>
      <c r="D20" s="279">
        <v>378.7833333333333</v>
      </c>
      <c r="E20" s="279">
        <v>373.16666666666663</v>
      </c>
      <c r="F20" s="279">
        <v>369.7833333333333</v>
      </c>
      <c r="G20" s="279">
        <v>364.16666666666663</v>
      </c>
      <c r="H20" s="279">
        <v>382.16666666666663</v>
      </c>
      <c r="I20" s="279">
        <v>387.7833333333333</v>
      </c>
      <c r="J20" s="279">
        <v>391.16666666666663</v>
      </c>
      <c r="K20" s="277">
        <v>384.4</v>
      </c>
      <c r="L20" s="277">
        <v>375.4</v>
      </c>
      <c r="M20" s="277">
        <v>7.7043799999999996</v>
      </c>
    </row>
    <row r="21" spans="1:13" ht="12" customHeight="1">
      <c r="A21" s="268">
        <v>11</v>
      </c>
      <c r="B21" s="277" t="s">
        <v>41</v>
      </c>
      <c r="C21" s="278">
        <v>354.35</v>
      </c>
      <c r="D21" s="279">
        <v>355.56666666666666</v>
      </c>
      <c r="E21" s="279">
        <v>351.7833333333333</v>
      </c>
      <c r="F21" s="279">
        <v>349.21666666666664</v>
      </c>
      <c r="G21" s="279">
        <v>345.43333333333328</v>
      </c>
      <c r="H21" s="279">
        <v>358.13333333333333</v>
      </c>
      <c r="I21" s="279">
        <v>361.91666666666674</v>
      </c>
      <c r="J21" s="279">
        <v>364.48333333333335</v>
      </c>
      <c r="K21" s="277">
        <v>359.35</v>
      </c>
      <c r="L21" s="277">
        <v>353</v>
      </c>
      <c r="M21" s="277">
        <v>13.422689999999999</v>
      </c>
    </row>
    <row r="22" spans="1:13" ht="12" customHeight="1">
      <c r="A22" s="268">
        <v>12</v>
      </c>
      <c r="B22" s="277" t="s">
        <v>43</v>
      </c>
      <c r="C22" s="278">
        <v>39.15</v>
      </c>
      <c r="D22" s="279">
        <v>39.166666666666664</v>
      </c>
      <c r="E22" s="279">
        <v>38.383333333333326</v>
      </c>
      <c r="F22" s="279">
        <v>37.61666666666666</v>
      </c>
      <c r="G22" s="279">
        <v>36.833333333333321</v>
      </c>
      <c r="H22" s="279">
        <v>39.93333333333333</v>
      </c>
      <c r="I22" s="279">
        <v>40.716666666666676</v>
      </c>
      <c r="J22" s="279">
        <v>41.483333333333334</v>
      </c>
      <c r="K22" s="277">
        <v>39.950000000000003</v>
      </c>
      <c r="L22" s="277">
        <v>38.4</v>
      </c>
      <c r="M22" s="277">
        <v>118.64048</v>
      </c>
    </row>
    <row r="23" spans="1:13">
      <c r="A23" s="268">
        <v>13</v>
      </c>
      <c r="B23" s="277" t="s">
        <v>298</v>
      </c>
      <c r="C23" s="278">
        <v>272.10000000000002</v>
      </c>
      <c r="D23" s="279">
        <v>275.4666666666667</v>
      </c>
      <c r="E23" s="279">
        <v>266.63333333333338</v>
      </c>
      <c r="F23" s="279">
        <v>261.16666666666669</v>
      </c>
      <c r="G23" s="279">
        <v>252.33333333333337</v>
      </c>
      <c r="H23" s="279">
        <v>280.93333333333339</v>
      </c>
      <c r="I23" s="279">
        <v>289.76666666666665</v>
      </c>
      <c r="J23" s="279">
        <v>295.23333333333341</v>
      </c>
      <c r="K23" s="277">
        <v>284.3</v>
      </c>
      <c r="L23" s="277">
        <v>270</v>
      </c>
      <c r="M23" s="277">
        <v>19.724589999999999</v>
      </c>
    </row>
    <row r="24" spans="1:13">
      <c r="A24" s="268">
        <v>14</v>
      </c>
      <c r="B24" s="277" t="s">
        <v>299</v>
      </c>
      <c r="C24" s="278">
        <v>235.45</v>
      </c>
      <c r="D24" s="279">
        <v>238.05000000000004</v>
      </c>
      <c r="E24" s="279">
        <v>231.70000000000007</v>
      </c>
      <c r="F24" s="279">
        <v>227.95000000000005</v>
      </c>
      <c r="G24" s="279">
        <v>221.60000000000008</v>
      </c>
      <c r="H24" s="279">
        <v>241.80000000000007</v>
      </c>
      <c r="I24" s="279">
        <v>248.15000000000003</v>
      </c>
      <c r="J24" s="279">
        <v>251.90000000000006</v>
      </c>
      <c r="K24" s="277">
        <v>244.4</v>
      </c>
      <c r="L24" s="277">
        <v>234.3</v>
      </c>
      <c r="M24" s="277">
        <v>6.8826799999999997</v>
      </c>
    </row>
    <row r="25" spans="1:13">
      <c r="A25" s="268">
        <v>15</v>
      </c>
      <c r="B25" s="277" t="s">
        <v>300</v>
      </c>
      <c r="C25" s="278">
        <v>191.5</v>
      </c>
      <c r="D25" s="279">
        <v>193.06666666666669</v>
      </c>
      <c r="E25" s="279">
        <v>189.43333333333339</v>
      </c>
      <c r="F25" s="279">
        <v>187.3666666666667</v>
      </c>
      <c r="G25" s="279">
        <v>183.73333333333341</v>
      </c>
      <c r="H25" s="279">
        <v>195.13333333333338</v>
      </c>
      <c r="I25" s="279">
        <v>198.76666666666665</v>
      </c>
      <c r="J25" s="279">
        <v>200.83333333333337</v>
      </c>
      <c r="K25" s="277">
        <v>196.7</v>
      </c>
      <c r="L25" s="277">
        <v>191</v>
      </c>
      <c r="M25" s="277">
        <v>2.1661600000000001</v>
      </c>
    </row>
    <row r="26" spans="1:13">
      <c r="A26" s="268">
        <v>16</v>
      </c>
      <c r="B26" s="277" t="s">
        <v>833</v>
      </c>
      <c r="C26" s="278">
        <v>2315.1999999999998</v>
      </c>
      <c r="D26" s="279">
        <v>2250.1333333333332</v>
      </c>
      <c r="E26" s="279">
        <v>2185.0666666666666</v>
      </c>
      <c r="F26" s="279">
        <v>2054.9333333333334</v>
      </c>
      <c r="G26" s="279">
        <v>1989.8666666666668</v>
      </c>
      <c r="H26" s="279">
        <v>2380.2666666666664</v>
      </c>
      <c r="I26" s="279">
        <v>2445.333333333333</v>
      </c>
      <c r="J26" s="279">
        <v>2575.4666666666662</v>
      </c>
      <c r="K26" s="277">
        <v>2315.1999999999998</v>
      </c>
      <c r="L26" s="277">
        <v>2120</v>
      </c>
      <c r="M26" s="277">
        <v>2.9940799999999999</v>
      </c>
    </row>
    <row r="27" spans="1:13">
      <c r="A27" s="268">
        <v>17</v>
      </c>
      <c r="B27" s="277" t="s">
        <v>292</v>
      </c>
      <c r="C27" s="278">
        <v>1751.85</v>
      </c>
      <c r="D27" s="279">
        <v>1745.5666666666666</v>
      </c>
      <c r="E27" s="279">
        <v>1676.3333333333333</v>
      </c>
      <c r="F27" s="279">
        <v>1600.8166666666666</v>
      </c>
      <c r="G27" s="279">
        <v>1531.5833333333333</v>
      </c>
      <c r="H27" s="279">
        <v>1821.0833333333333</v>
      </c>
      <c r="I27" s="279">
        <v>1890.3166666666668</v>
      </c>
      <c r="J27" s="279">
        <v>1965.8333333333333</v>
      </c>
      <c r="K27" s="277">
        <v>1814.8</v>
      </c>
      <c r="L27" s="277">
        <v>1670.05</v>
      </c>
      <c r="M27" s="277">
        <v>1.2705200000000001</v>
      </c>
    </row>
    <row r="28" spans="1:13">
      <c r="A28" s="268">
        <v>18</v>
      </c>
      <c r="B28" s="277" t="s">
        <v>229</v>
      </c>
      <c r="C28" s="278">
        <v>1622.25</v>
      </c>
      <c r="D28" s="279">
        <v>1627.1333333333332</v>
      </c>
      <c r="E28" s="279">
        <v>1607.2666666666664</v>
      </c>
      <c r="F28" s="279">
        <v>1592.2833333333333</v>
      </c>
      <c r="G28" s="279">
        <v>1572.4166666666665</v>
      </c>
      <c r="H28" s="279">
        <v>1642.1166666666663</v>
      </c>
      <c r="I28" s="279">
        <v>1661.9833333333331</v>
      </c>
      <c r="J28" s="279">
        <v>1676.9666666666662</v>
      </c>
      <c r="K28" s="277">
        <v>1647</v>
      </c>
      <c r="L28" s="277">
        <v>1612.15</v>
      </c>
      <c r="M28" s="277">
        <v>1.28956</v>
      </c>
    </row>
    <row r="29" spans="1:13">
      <c r="A29" s="268">
        <v>19</v>
      </c>
      <c r="B29" s="277" t="s">
        <v>301</v>
      </c>
      <c r="C29" s="278">
        <v>2100.35</v>
      </c>
      <c r="D29" s="279">
        <v>2099.1</v>
      </c>
      <c r="E29" s="279">
        <v>2074.25</v>
      </c>
      <c r="F29" s="279">
        <v>2048.15</v>
      </c>
      <c r="G29" s="279">
        <v>2023.3000000000002</v>
      </c>
      <c r="H29" s="279">
        <v>2125.1999999999998</v>
      </c>
      <c r="I29" s="279">
        <v>2150.0499999999993</v>
      </c>
      <c r="J29" s="279">
        <v>2176.1499999999996</v>
      </c>
      <c r="K29" s="277">
        <v>2123.9499999999998</v>
      </c>
      <c r="L29" s="277">
        <v>2073</v>
      </c>
      <c r="M29" s="277">
        <v>0.14105000000000001</v>
      </c>
    </row>
    <row r="30" spans="1:13">
      <c r="A30" s="268">
        <v>20</v>
      </c>
      <c r="B30" s="277" t="s">
        <v>230</v>
      </c>
      <c r="C30" s="278">
        <v>2844.3</v>
      </c>
      <c r="D30" s="279">
        <v>2853</v>
      </c>
      <c r="E30" s="279">
        <v>2817.3</v>
      </c>
      <c r="F30" s="279">
        <v>2790.3</v>
      </c>
      <c r="G30" s="279">
        <v>2754.6000000000004</v>
      </c>
      <c r="H30" s="279">
        <v>2880</v>
      </c>
      <c r="I30" s="279">
        <v>2915.7</v>
      </c>
      <c r="J30" s="279">
        <v>2942.7</v>
      </c>
      <c r="K30" s="277">
        <v>2888.7</v>
      </c>
      <c r="L30" s="277">
        <v>2826</v>
      </c>
      <c r="M30" s="277">
        <v>3.0375899999999998</v>
      </c>
    </row>
    <row r="31" spans="1:13">
      <c r="A31" s="268">
        <v>21</v>
      </c>
      <c r="B31" s="277" t="s">
        <v>871</v>
      </c>
      <c r="C31" s="278">
        <v>3200.2</v>
      </c>
      <c r="D31" s="279">
        <v>3115.0666666666671</v>
      </c>
      <c r="E31" s="279">
        <v>2955.1333333333341</v>
      </c>
      <c r="F31" s="279">
        <v>2710.0666666666671</v>
      </c>
      <c r="G31" s="279">
        <v>2550.1333333333341</v>
      </c>
      <c r="H31" s="279">
        <v>3360.1333333333341</v>
      </c>
      <c r="I31" s="279">
        <v>3520.0666666666675</v>
      </c>
      <c r="J31" s="279">
        <v>3765.1333333333341</v>
      </c>
      <c r="K31" s="277">
        <v>3275</v>
      </c>
      <c r="L31" s="277">
        <v>2870</v>
      </c>
      <c r="M31" s="277">
        <v>1.8952100000000001</v>
      </c>
    </row>
    <row r="32" spans="1:13">
      <c r="A32" s="268">
        <v>22</v>
      </c>
      <c r="B32" s="277" t="s">
        <v>303</v>
      </c>
      <c r="C32" s="278">
        <v>107.7</v>
      </c>
      <c r="D32" s="279">
        <v>108.05</v>
      </c>
      <c r="E32" s="279">
        <v>106.1</v>
      </c>
      <c r="F32" s="279">
        <v>104.5</v>
      </c>
      <c r="G32" s="279">
        <v>102.55</v>
      </c>
      <c r="H32" s="279">
        <v>109.64999999999999</v>
      </c>
      <c r="I32" s="279">
        <v>111.60000000000001</v>
      </c>
      <c r="J32" s="279">
        <v>113.19999999999999</v>
      </c>
      <c r="K32" s="277">
        <v>110</v>
      </c>
      <c r="L32" s="277">
        <v>106.45</v>
      </c>
      <c r="M32" s="277">
        <v>5.1681499999999998</v>
      </c>
    </row>
    <row r="33" spans="1:13">
      <c r="A33" s="268">
        <v>23</v>
      </c>
      <c r="B33" s="277" t="s">
        <v>45</v>
      </c>
      <c r="C33" s="278">
        <v>740.6</v>
      </c>
      <c r="D33" s="279">
        <v>742.44999999999993</v>
      </c>
      <c r="E33" s="279">
        <v>733.49999999999989</v>
      </c>
      <c r="F33" s="279">
        <v>726.4</v>
      </c>
      <c r="G33" s="279">
        <v>717.44999999999993</v>
      </c>
      <c r="H33" s="279">
        <v>749.54999999999984</v>
      </c>
      <c r="I33" s="279">
        <v>758.49999999999989</v>
      </c>
      <c r="J33" s="279">
        <v>765.5999999999998</v>
      </c>
      <c r="K33" s="277">
        <v>751.4</v>
      </c>
      <c r="L33" s="277">
        <v>735.35</v>
      </c>
      <c r="M33" s="277">
        <v>7.5367699999999997</v>
      </c>
    </row>
    <row r="34" spans="1:13">
      <c r="A34" s="268">
        <v>24</v>
      </c>
      <c r="B34" s="277" t="s">
        <v>304</v>
      </c>
      <c r="C34" s="278">
        <v>1769.95</v>
      </c>
      <c r="D34" s="279">
        <v>1780.6333333333332</v>
      </c>
      <c r="E34" s="279">
        <v>1751.3166666666664</v>
      </c>
      <c r="F34" s="279">
        <v>1732.6833333333332</v>
      </c>
      <c r="G34" s="279">
        <v>1703.3666666666663</v>
      </c>
      <c r="H34" s="279">
        <v>1799.2666666666664</v>
      </c>
      <c r="I34" s="279">
        <v>1828.583333333333</v>
      </c>
      <c r="J34" s="279">
        <v>1847.2166666666665</v>
      </c>
      <c r="K34" s="277">
        <v>1809.95</v>
      </c>
      <c r="L34" s="277">
        <v>1762</v>
      </c>
      <c r="M34" s="277">
        <v>0.66312000000000004</v>
      </c>
    </row>
    <row r="35" spans="1:13">
      <c r="A35" s="268">
        <v>25</v>
      </c>
      <c r="B35" s="277" t="s">
        <v>46</v>
      </c>
      <c r="C35" s="278">
        <v>225.95</v>
      </c>
      <c r="D35" s="279">
        <v>226.35</v>
      </c>
      <c r="E35" s="279">
        <v>224</v>
      </c>
      <c r="F35" s="279">
        <v>222.05</v>
      </c>
      <c r="G35" s="279">
        <v>219.70000000000002</v>
      </c>
      <c r="H35" s="279">
        <v>228.29999999999998</v>
      </c>
      <c r="I35" s="279">
        <v>230.64999999999995</v>
      </c>
      <c r="J35" s="279">
        <v>232.59999999999997</v>
      </c>
      <c r="K35" s="277">
        <v>228.7</v>
      </c>
      <c r="L35" s="277">
        <v>224.4</v>
      </c>
      <c r="M35" s="277">
        <v>17.003499999999999</v>
      </c>
    </row>
    <row r="36" spans="1:13">
      <c r="A36" s="268">
        <v>26</v>
      </c>
      <c r="B36" s="277" t="s">
        <v>293</v>
      </c>
      <c r="C36" s="278">
        <v>2331.4499999999998</v>
      </c>
      <c r="D36" s="279">
        <v>2335.3666666666663</v>
      </c>
      <c r="E36" s="279">
        <v>2246.2833333333328</v>
      </c>
      <c r="F36" s="279">
        <v>2161.1166666666663</v>
      </c>
      <c r="G36" s="279">
        <v>2072.0333333333328</v>
      </c>
      <c r="H36" s="279">
        <v>2420.5333333333328</v>
      </c>
      <c r="I36" s="279">
        <v>2509.6166666666659</v>
      </c>
      <c r="J36" s="279">
        <v>2594.7833333333328</v>
      </c>
      <c r="K36" s="277">
        <v>2424.4499999999998</v>
      </c>
      <c r="L36" s="277">
        <v>2250.1999999999998</v>
      </c>
      <c r="M36" s="277">
        <v>1.1292800000000001</v>
      </c>
    </row>
    <row r="37" spans="1:13">
      <c r="A37" s="268">
        <v>27</v>
      </c>
      <c r="B37" s="277" t="s">
        <v>302</v>
      </c>
      <c r="C37" s="278">
        <v>999.4</v>
      </c>
      <c r="D37" s="279">
        <v>1003.8333333333334</v>
      </c>
      <c r="E37" s="279">
        <v>987.66666666666674</v>
      </c>
      <c r="F37" s="279">
        <v>975.93333333333339</v>
      </c>
      <c r="G37" s="279">
        <v>959.76666666666677</v>
      </c>
      <c r="H37" s="279">
        <v>1015.5666666666667</v>
      </c>
      <c r="I37" s="279">
        <v>1031.7333333333336</v>
      </c>
      <c r="J37" s="279">
        <v>1043.4666666666667</v>
      </c>
      <c r="K37" s="277">
        <v>1020</v>
      </c>
      <c r="L37" s="277">
        <v>992.1</v>
      </c>
      <c r="M37" s="277">
        <v>5.7974600000000001</v>
      </c>
    </row>
    <row r="38" spans="1:13">
      <c r="A38" s="268">
        <v>28</v>
      </c>
      <c r="B38" s="277" t="s">
        <v>47</v>
      </c>
      <c r="C38" s="278">
        <v>1677.5</v>
      </c>
      <c r="D38" s="279">
        <v>1697.3833333333332</v>
      </c>
      <c r="E38" s="279">
        <v>1645.7666666666664</v>
      </c>
      <c r="F38" s="279">
        <v>1614.0333333333333</v>
      </c>
      <c r="G38" s="279">
        <v>1562.4166666666665</v>
      </c>
      <c r="H38" s="279">
        <v>1729.1166666666663</v>
      </c>
      <c r="I38" s="279">
        <v>1780.7333333333331</v>
      </c>
      <c r="J38" s="279">
        <v>1812.4666666666662</v>
      </c>
      <c r="K38" s="277">
        <v>1749</v>
      </c>
      <c r="L38" s="277">
        <v>1665.65</v>
      </c>
      <c r="M38" s="277">
        <v>10.91794</v>
      </c>
    </row>
    <row r="39" spans="1:13">
      <c r="A39" s="268">
        <v>29</v>
      </c>
      <c r="B39" s="277" t="s">
        <v>48</v>
      </c>
      <c r="C39" s="278">
        <v>131.25</v>
      </c>
      <c r="D39" s="279">
        <v>131.21666666666667</v>
      </c>
      <c r="E39" s="279">
        <v>129.53333333333333</v>
      </c>
      <c r="F39" s="279">
        <v>127.81666666666666</v>
      </c>
      <c r="G39" s="279">
        <v>126.13333333333333</v>
      </c>
      <c r="H39" s="279">
        <v>132.93333333333334</v>
      </c>
      <c r="I39" s="279">
        <v>134.61666666666667</v>
      </c>
      <c r="J39" s="279">
        <v>136.33333333333334</v>
      </c>
      <c r="K39" s="277">
        <v>132.9</v>
      </c>
      <c r="L39" s="277">
        <v>129.5</v>
      </c>
      <c r="M39" s="277">
        <v>93.543499999999995</v>
      </c>
    </row>
    <row r="40" spans="1:13">
      <c r="A40" s="268">
        <v>30</v>
      </c>
      <c r="B40" s="277" t="s">
        <v>305</v>
      </c>
      <c r="C40" s="278">
        <v>153.9</v>
      </c>
      <c r="D40" s="279">
        <v>153.9</v>
      </c>
      <c r="E40" s="279">
        <v>153.9</v>
      </c>
      <c r="F40" s="279">
        <v>153.9</v>
      </c>
      <c r="G40" s="279">
        <v>153.9</v>
      </c>
      <c r="H40" s="279">
        <v>153.9</v>
      </c>
      <c r="I40" s="279">
        <v>153.9</v>
      </c>
      <c r="J40" s="279">
        <v>153.9</v>
      </c>
      <c r="K40" s="277">
        <v>153.9</v>
      </c>
      <c r="L40" s="277">
        <v>153.9</v>
      </c>
      <c r="M40" s="277">
        <v>0.95179999999999998</v>
      </c>
    </row>
    <row r="41" spans="1:13">
      <c r="A41" s="268">
        <v>31</v>
      </c>
      <c r="B41" s="277" t="s">
        <v>938</v>
      </c>
      <c r="C41" s="278">
        <v>235.25</v>
      </c>
      <c r="D41" s="279">
        <v>227.21666666666667</v>
      </c>
      <c r="E41" s="279">
        <v>212.23333333333335</v>
      </c>
      <c r="F41" s="279">
        <v>189.21666666666667</v>
      </c>
      <c r="G41" s="279">
        <v>174.23333333333335</v>
      </c>
      <c r="H41" s="279">
        <v>250.23333333333335</v>
      </c>
      <c r="I41" s="279">
        <v>265.21666666666664</v>
      </c>
      <c r="J41" s="279">
        <v>288.23333333333335</v>
      </c>
      <c r="K41" s="277">
        <v>242.2</v>
      </c>
      <c r="L41" s="277">
        <v>204.2</v>
      </c>
      <c r="M41" s="277">
        <v>10.940250000000001</v>
      </c>
    </row>
    <row r="42" spans="1:13">
      <c r="A42" s="268">
        <v>32</v>
      </c>
      <c r="B42" s="277" t="s">
        <v>306</v>
      </c>
      <c r="C42" s="278">
        <v>69.900000000000006</v>
      </c>
      <c r="D42" s="279">
        <v>70.400000000000006</v>
      </c>
      <c r="E42" s="279">
        <v>67.600000000000009</v>
      </c>
      <c r="F42" s="279">
        <v>65.3</v>
      </c>
      <c r="G42" s="279">
        <v>62.5</v>
      </c>
      <c r="H42" s="279">
        <v>72.700000000000017</v>
      </c>
      <c r="I42" s="279">
        <v>75.500000000000028</v>
      </c>
      <c r="J42" s="279">
        <v>77.800000000000026</v>
      </c>
      <c r="K42" s="277">
        <v>73.2</v>
      </c>
      <c r="L42" s="277">
        <v>68.099999999999994</v>
      </c>
      <c r="M42" s="277">
        <v>21.131589999999999</v>
      </c>
    </row>
    <row r="43" spans="1:13">
      <c r="A43" s="268">
        <v>33</v>
      </c>
      <c r="B43" s="277" t="s">
        <v>49</v>
      </c>
      <c r="C43" s="278">
        <v>69.349999999999994</v>
      </c>
      <c r="D43" s="279">
        <v>70.266666666666666</v>
      </c>
      <c r="E43" s="279">
        <v>67.983333333333334</v>
      </c>
      <c r="F43" s="279">
        <v>66.616666666666674</v>
      </c>
      <c r="G43" s="279">
        <v>64.333333333333343</v>
      </c>
      <c r="H43" s="279">
        <v>71.633333333333326</v>
      </c>
      <c r="I43" s="279">
        <v>73.916666666666657</v>
      </c>
      <c r="J43" s="279">
        <v>75.283333333333317</v>
      </c>
      <c r="K43" s="277">
        <v>72.55</v>
      </c>
      <c r="L43" s="277">
        <v>68.900000000000006</v>
      </c>
      <c r="M43" s="277">
        <v>506.63132000000002</v>
      </c>
    </row>
    <row r="44" spans="1:13">
      <c r="A44" s="268">
        <v>34</v>
      </c>
      <c r="B44" s="277" t="s">
        <v>51</v>
      </c>
      <c r="C44" s="278">
        <v>1958</v>
      </c>
      <c r="D44" s="279">
        <v>1937.3333333333333</v>
      </c>
      <c r="E44" s="279">
        <v>1901.4166666666665</v>
      </c>
      <c r="F44" s="279">
        <v>1844.8333333333333</v>
      </c>
      <c r="G44" s="279">
        <v>1808.9166666666665</v>
      </c>
      <c r="H44" s="279">
        <v>1993.9166666666665</v>
      </c>
      <c r="I44" s="279">
        <v>2029.833333333333</v>
      </c>
      <c r="J44" s="279">
        <v>2086.4166666666665</v>
      </c>
      <c r="K44" s="277">
        <v>1973.25</v>
      </c>
      <c r="L44" s="277">
        <v>1880.75</v>
      </c>
      <c r="M44" s="277">
        <v>56.883049999999997</v>
      </c>
    </row>
    <row r="45" spans="1:13">
      <c r="A45" s="268">
        <v>35</v>
      </c>
      <c r="B45" s="277" t="s">
        <v>307</v>
      </c>
      <c r="C45" s="278">
        <v>139.85</v>
      </c>
      <c r="D45" s="279">
        <v>140.31666666666666</v>
      </c>
      <c r="E45" s="279">
        <v>137.53333333333333</v>
      </c>
      <c r="F45" s="279">
        <v>135.21666666666667</v>
      </c>
      <c r="G45" s="279">
        <v>132.43333333333334</v>
      </c>
      <c r="H45" s="279">
        <v>142.63333333333333</v>
      </c>
      <c r="I45" s="279">
        <v>145.41666666666663</v>
      </c>
      <c r="J45" s="279">
        <v>147.73333333333332</v>
      </c>
      <c r="K45" s="277">
        <v>143.1</v>
      </c>
      <c r="L45" s="277">
        <v>138</v>
      </c>
      <c r="M45" s="277">
        <v>2.58134</v>
      </c>
    </row>
    <row r="46" spans="1:13">
      <c r="A46" s="268">
        <v>36</v>
      </c>
      <c r="B46" s="277" t="s">
        <v>309</v>
      </c>
      <c r="C46" s="278">
        <v>1238.8</v>
      </c>
      <c r="D46" s="279">
        <v>1209.2666666666667</v>
      </c>
      <c r="E46" s="279">
        <v>1170.5333333333333</v>
      </c>
      <c r="F46" s="279">
        <v>1102.2666666666667</v>
      </c>
      <c r="G46" s="279">
        <v>1063.5333333333333</v>
      </c>
      <c r="H46" s="279">
        <v>1277.5333333333333</v>
      </c>
      <c r="I46" s="279">
        <v>1316.2666666666664</v>
      </c>
      <c r="J46" s="279">
        <v>1384.5333333333333</v>
      </c>
      <c r="K46" s="277">
        <v>1248</v>
      </c>
      <c r="L46" s="277">
        <v>1141</v>
      </c>
      <c r="M46" s="277">
        <v>6.8375399999999997</v>
      </c>
    </row>
    <row r="47" spans="1:13">
      <c r="A47" s="268">
        <v>37</v>
      </c>
      <c r="B47" s="277" t="s">
        <v>308</v>
      </c>
      <c r="C47" s="278">
        <v>3356.15</v>
      </c>
      <c r="D47" s="279">
        <v>3356.75</v>
      </c>
      <c r="E47" s="279">
        <v>3338.5</v>
      </c>
      <c r="F47" s="279">
        <v>3320.85</v>
      </c>
      <c r="G47" s="279">
        <v>3302.6</v>
      </c>
      <c r="H47" s="279">
        <v>3374.4</v>
      </c>
      <c r="I47" s="279">
        <v>3392.65</v>
      </c>
      <c r="J47" s="279">
        <v>3410.3</v>
      </c>
      <c r="K47" s="277">
        <v>3375</v>
      </c>
      <c r="L47" s="277">
        <v>3339.1</v>
      </c>
      <c r="M47" s="277">
        <v>0.14435000000000001</v>
      </c>
    </row>
    <row r="48" spans="1:13">
      <c r="A48" s="268">
        <v>38</v>
      </c>
      <c r="B48" s="277" t="s">
        <v>310</v>
      </c>
      <c r="C48" s="278">
        <v>5697.5</v>
      </c>
      <c r="D48" s="279">
        <v>5726.916666666667</v>
      </c>
      <c r="E48" s="279">
        <v>5583.8333333333339</v>
      </c>
      <c r="F48" s="279">
        <v>5470.166666666667</v>
      </c>
      <c r="G48" s="279">
        <v>5327.0833333333339</v>
      </c>
      <c r="H48" s="279">
        <v>5840.5833333333339</v>
      </c>
      <c r="I48" s="279">
        <v>5983.6666666666679</v>
      </c>
      <c r="J48" s="279">
        <v>6097.3333333333339</v>
      </c>
      <c r="K48" s="277">
        <v>5870</v>
      </c>
      <c r="L48" s="277">
        <v>5613.25</v>
      </c>
      <c r="M48" s="277">
        <v>0.57664000000000004</v>
      </c>
    </row>
    <row r="49" spans="1:13">
      <c r="A49" s="268">
        <v>39</v>
      </c>
      <c r="B49" s="277" t="s">
        <v>226</v>
      </c>
      <c r="C49" s="278">
        <v>723.4</v>
      </c>
      <c r="D49" s="279">
        <v>726.4666666666667</v>
      </c>
      <c r="E49" s="279">
        <v>716.93333333333339</v>
      </c>
      <c r="F49" s="279">
        <v>710.4666666666667</v>
      </c>
      <c r="G49" s="279">
        <v>700.93333333333339</v>
      </c>
      <c r="H49" s="279">
        <v>732.93333333333339</v>
      </c>
      <c r="I49" s="279">
        <v>742.4666666666667</v>
      </c>
      <c r="J49" s="279">
        <v>748.93333333333339</v>
      </c>
      <c r="K49" s="277">
        <v>736</v>
      </c>
      <c r="L49" s="277">
        <v>720</v>
      </c>
      <c r="M49" s="277">
        <v>1.77858</v>
      </c>
    </row>
    <row r="50" spans="1:13">
      <c r="A50" s="268">
        <v>40</v>
      </c>
      <c r="B50" s="277" t="s">
        <v>53</v>
      </c>
      <c r="C50" s="278">
        <v>856.15</v>
      </c>
      <c r="D50" s="279">
        <v>859.08333333333337</v>
      </c>
      <c r="E50" s="279">
        <v>848.16666666666674</v>
      </c>
      <c r="F50" s="279">
        <v>840.18333333333339</v>
      </c>
      <c r="G50" s="279">
        <v>829.26666666666677</v>
      </c>
      <c r="H50" s="279">
        <v>867.06666666666672</v>
      </c>
      <c r="I50" s="279">
        <v>877.98333333333346</v>
      </c>
      <c r="J50" s="279">
        <v>885.9666666666667</v>
      </c>
      <c r="K50" s="277">
        <v>870</v>
      </c>
      <c r="L50" s="277">
        <v>851.1</v>
      </c>
      <c r="M50" s="277">
        <v>22.92116</v>
      </c>
    </row>
    <row r="51" spans="1:13">
      <c r="A51" s="268">
        <v>41</v>
      </c>
      <c r="B51" s="277" t="s">
        <v>311</v>
      </c>
      <c r="C51" s="278">
        <v>515.35</v>
      </c>
      <c r="D51" s="279">
        <v>516.11666666666667</v>
      </c>
      <c r="E51" s="279">
        <v>509.33333333333337</v>
      </c>
      <c r="F51" s="279">
        <v>503.31666666666672</v>
      </c>
      <c r="G51" s="279">
        <v>496.53333333333342</v>
      </c>
      <c r="H51" s="279">
        <v>522.13333333333333</v>
      </c>
      <c r="I51" s="279">
        <v>528.91666666666663</v>
      </c>
      <c r="J51" s="279">
        <v>534.93333333333328</v>
      </c>
      <c r="K51" s="277">
        <v>522.9</v>
      </c>
      <c r="L51" s="277">
        <v>510.1</v>
      </c>
      <c r="M51" s="277">
        <v>5.32796</v>
      </c>
    </row>
    <row r="52" spans="1:13">
      <c r="A52" s="268">
        <v>42</v>
      </c>
      <c r="B52" s="277" t="s">
        <v>55</v>
      </c>
      <c r="C52" s="278">
        <v>440.45</v>
      </c>
      <c r="D52" s="279">
        <v>440.51666666666665</v>
      </c>
      <c r="E52" s="279">
        <v>436.18333333333328</v>
      </c>
      <c r="F52" s="279">
        <v>431.91666666666663</v>
      </c>
      <c r="G52" s="279">
        <v>427.58333333333326</v>
      </c>
      <c r="H52" s="279">
        <v>444.7833333333333</v>
      </c>
      <c r="I52" s="279">
        <v>449.11666666666667</v>
      </c>
      <c r="J52" s="279">
        <v>453.38333333333333</v>
      </c>
      <c r="K52" s="277">
        <v>444.85</v>
      </c>
      <c r="L52" s="277">
        <v>436.25</v>
      </c>
      <c r="M52" s="277">
        <v>250.88216</v>
      </c>
    </row>
    <row r="53" spans="1:13">
      <c r="A53" s="268">
        <v>43</v>
      </c>
      <c r="B53" s="277" t="s">
        <v>56</v>
      </c>
      <c r="C53" s="278">
        <v>3053.15</v>
      </c>
      <c r="D53" s="279">
        <v>3055.3833333333332</v>
      </c>
      <c r="E53" s="279">
        <v>3035.7666666666664</v>
      </c>
      <c r="F53" s="279">
        <v>3018.3833333333332</v>
      </c>
      <c r="G53" s="279">
        <v>2998.7666666666664</v>
      </c>
      <c r="H53" s="279">
        <v>3072.7666666666664</v>
      </c>
      <c r="I53" s="279">
        <v>3092.3833333333332</v>
      </c>
      <c r="J53" s="279">
        <v>3109.7666666666664</v>
      </c>
      <c r="K53" s="277">
        <v>3075</v>
      </c>
      <c r="L53" s="277">
        <v>3038</v>
      </c>
      <c r="M53" s="277">
        <v>3.95723</v>
      </c>
    </row>
    <row r="54" spans="1:13">
      <c r="A54" s="268">
        <v>44</v>
      </c>
      <c r="B54" s="277" t="s">
        <v>315</v>
      </c>
      <c r="C54" s="278">
        <v>183.65</v>
      </c>
      <c r="D54" s="279">
        <v>183.56666666666669</v>
      </c>
      <c r="E54" s="279">
        <v>181.13333333333338</v>
      </c>
      <c r="F54" s="279">
        <v>178.6166666666667</v>
      </c>
      <c r="G54" s="279">
        <v>176.18333333333339</v>
      </c>
      <c r="H54" s="279">
        <v>186.08333333333337</v>
      </c>
      <c r="I54" s="279">
        <v>188.51666666666671</v>
      </c>
      <c r="J54" s="279">
        <v>191.03333333333336</v>
      </c>
      <c r="K54" s="277">
        <v>186</v>
      </c>
      <c r="L54" s="277">
        <v>181.05</v>
      </c>
      <c r="M54" s="277">
        <v>8.6727799999999995</v>
      </c>
    </row>
    <row r="55" spans="1:13">
      <c r="A55" s="268">
        <v>45</v>
      </c>
      <c r="B55" s="277" t="s">
        <v>316</v>
      </c>
      <c r="C55" s="278">
        <v>472.75</v>
      </c>
      <c r="D55" s="279">
        <v>472.68333333333334</v>
      </c>
      <c r="E55" s="279">
        <v>466.06666666666666</v>
      </c>
      <c r="F55" s="279">
        <v>459.38333333333333</v>
      </c>
      <c r="G55" s="279">
        <v>452.76666666666665</v>
      </c>
      <c r="H55" s="279">
        <v>479.36666666666667</v>
      </c>
      <c r="I55" s="279">
        <v>485.98333333333335</v>
      </c>
      <c r="J55" s="279">
        <v>492.66666666666669</v>
      </c>
      <c r="K55" s="277">
        <v>479.3</v>
      </c>
      <c r="L55" s="277">
        <v>466</v>
      </c>
      <c r="M55" s="277">
        <v>2.59796</v>
      </c>
    </row>
    <row r="56" spans="1:13">
      <c r="A56" s="268">
        <v>46</v>
      </c>
      <c r="B56" s="277" t="s">
        <v>58</v>
      </c>
      <c r="C56" s="278">
        <v>6282.4</v>
      </c>
      <c r="D56" s="279">
        <v>6302.8166666666666</v>
      </c>
      <c r="E56" s="279">
        <v>6239.6333333333332</v>
      </c>
      <c r="F56" s="279">
        <v>6196.8666666666668</v>
      </c>
      <c r="G56" s="279">
        <v>6133.6833333333334</v>
      </c>
      <c r="H56" s="279">
        <v>6345.583333333333</v>
      </c>
      <c r="I56" s="279">
        <v>6408.7666666666655</v>
      </c>
      <c r="J56" s="279">
        <v>6451.5333333333328</v>
      </c>
      <c r="K56" s="277">
        <v>6366</v>
      </c>
      <c r="L56" s="277">
        <v>6260.05</v>
      </c>
      <c r="M56" s="277">
        <v>3.0324</v>
      </c>
    </row>
    <row r="57" spans="1:13">
      <c r="A57" s="268">
        <v>47</v>
      </c>
      <c r="B57" s="277" t="s">
        <v>232</v>
      </c>
      <c r="C57" s="278">
        <v>2648.7</v>
      </c>
      <c r="D57" s="279">
        <v>2655.5833333333335</v>
      </c>
      <c r="E57" s="279">
        <v>2618.166666666667</v>
      </c>
      <c r="F57" s="279">
        <v>2587.6333333333337</v>
      </c>
      <c r="G57" s="279">
        <v>2550.2166666666672</v>
      </c>
      <c r="H57" s="279">
        <v>2686.1166666666668</v>
      </c>
      <c r="I57" s="279">
        <v>2723.5333333333338</v>
      </c>
      <c r="J57" s="279">
        <v>2754.0666666666666</v>
      </c>
      <c r="K57" s="277">
        <v>2693</v>
      </c>
      <c r="L57" s="277">
        <v>2625.05</v>
      </c>
      <c r="M57" s="277">
        <v>1.72465</v>
      </c>
    </row>
    <row r="58" spans="1:13">
      <c r="A58" s="268">
        <v>48</v>
      </c>
      <c r="B58" s="277" t="s">
        <v>59</v>
      </c>
      <c r="C58" s="278">
        <v>3389.3</v>
      </c>
      <c r="D58" s="279">
        <v>3403.1</v>
      </c>
      <c r="E58" s="279">
        <v>3366.2</v>
      </c>
      <c r="F58" s="279">
        <v>3343.1</v>
      </c>
      <c r="G58" s="279">
        <v>3306.2</v>
      </c>
      <c r="H58" s="279">
        <v>3426.2</v>
      </c>
      <c r="I58" s="279">
        <v>3463.1000000000004</v>
      </c>
      <c r="J58" s="279">
        <v>3486.2</v>
      </c>
      <c r="K58" s="277">
        <v>3440</v>
      </c>
      <c r="L58" s="277">
        <v>3380</v>
      </c>
      <c r="M58" s="277">
        <v>26.273810000000001</v>
      </c>
    </row>
    <row r="59" spans="1:13">
      <c r="A59" s="268">
        <v>49</v>
      </c>
      <c r="B59" s="277" t="s">
        <v>60</v>
      </c>
      <c r="C59" s="278">
        <v>1367.1</v>
      </c>
      <c r="D59" s="279">
        <v>1381.1000000000001</v>
      </c>
      <c r="E59" s="279">
        <v>1347.2000000000003</v>
      </c>
      <c r="F59" s="279">
        <v>1327.3000000000002</v>
      </c>
      <c r="G59" s="279">
        <v>1293.4000000000003</v>
      </c>
      <c r="H59" s="279">
        <v>1401.0000000000002</v>
      </c>
      <c r="I59" s="279">
        <v>1434.9000000000003</v>
      </c>
      <c r="J59" s="279">
        <v>1454.8000000000002</v>
      </c>
      <c r="K59" s="277">
        <v>1415</v>
      </c>
      <c r="L59" s="277">
        <v>1361.2</v>
      </c>
      <c r="M59" s="277">
        <v>4.8856900000000003</v>
      </c>
    </row>
    <row r="60" spans="1:13" ht="12" customHeight="1">
      <c r="A60" s="268">
        <v>50</v>
      </c>
      <c r="B60" s="277" t="s">
        <v>317</v>
      </c>
      <c r="C60" s="278">
        <v>116.55</v>
      </c>
      <c r="D60" s="279">
        <v>116.88333333333333</v>
      </c>
      <c r="E60" s="279">
        <v>115.41666666666666</v>
      </c>
      <c r="F60" s="279">
        <v>114.28333333333333</v>
      </c>
      <c r="G60" s="279">
        <v>112.81666666666666</v>
      </c>
      <c r="H60" s="279">
        <v>118.01666666666665</v>
      </c>
      <c r="I60" s="279">
        <v>119.48333333333332</v>
      </c>
      <c r="J60" s="279">
        <v>120.61666666666665</v>
      </c>
      <c r="K60" s="277">
        <v>118.35</v>
      </c>
      <c r="L60" s="277">
        <v>115.75</v>
      </c>
      <c r="M60" s="277">
        <v>2.8455499999999998</v>
      </c>
    </row>
    <row r="61" spans="1:13">
      <c r="A61" s="268">
        <v>51</v>
      </c>
      <c r="B61" s="277" t="s">
        <v>318</v>
      </c>
      <c r="C61" s="278">
        <v>158.35</v>
      </c>
      <c r="D61" s="279">
        <v>155.31666666666666</v>
      </c>
      <c r="E61" s="279">
        <v>150.98333333333332</v>
      </c>
      <c r="F61" s="279">
        <v>143.61666666666665</v>
      </c>
      <c r="G61" s="279">
        <v>139.2833333333333</v>
      </c>
      <c r="H61" s="279">
        <v>162.68333333333334</v>
      </c>
      <c r="I61" s="279">
        <v>167.01666666666671</v>
      </c>
      <c r="J61" s="279">
        <v>174.38333333333335</v>
      </c>
      <c r="K61" s="277">
        <v>159.65</v>
      </c>
      <c r="L61" s="277">
        <v>147.94999999999999</v>
      </c>
      <c r="M61" s="277">
        <v>49.114539999999998</v>
      </c>
    </row>
    <row r="62" spans="1:13">
      <c r="A62" s="268">
        <v>52</v>
      </c>
      <c r="B62" s="277" t="s">
        <v>233</v>
      </c>
      <c r="C62" s="278">
        <v>292.10000000000002</v>
      </c>
      <c r="D62" s="279">
        <v>293.53333333333336</v>
      </c>
      <c r="E62" s="279">
        <v>289.16666666666674</v>
      </c>
      <c r="F62" s="279">
        <v>286.23333333333341</v>
      </c>
      <c r="G62" s="279">
        <v>281.86666666666679</v>
      </c>
      <c r="H62" s="279">
        <v>296.4666666666667</v>
      </c>
      <c r="I62" s="279">
        <v>300.83333333333337</v>
      </c>
      <c r="J62" s="279">
        <v>303.76666666666665</v>
      </c>
      <c r="K62" s="277">
        <v>297.89999999999998</v>
      </c>
      <c r="L62" s="277">
        <v>290.60000000000002</v>
      </c>
      <c r="M62" s="277">
        <v>183.85471999999999</v>
      </c>
    </row>
    <row r="63" spans="1:13">
      <c r="A63" s="268">
        <v>53</v>
      </c>
      <c r="B63" s="277" t="s">
        <v>61</v>
      </c>
      <c r="C63" s="278">
        <v>48.35</v>
      </c>
      <c r="D63" s="279">
        <v>48.300000000000004</v>
      </c>
      <c r="E63" s="279">
        <v>47.750000000000007</v>
      </c>
      <c r="F63" s="279">
        <v>47.150000000000006</v>
      </c>
      <c r="G63" s="279">
        <v>46.600000000000009</v>
      </c>
      <c r="H63" s="279">
        <v>48.900000000000006</v>
      </c>
      <c r="I63" s="279">
        <v>49.45</v>
      </c>
      <c r="J63" s="279">
        <v>50.050000000000004</v>
      </c>
      <c r="K63" s="277">
        <v>48.85</v>
      </c>
      <c r="L63" s="277">
        <v>47.7</v>
      </c>
      <c r="M63" s="277">
        <v>229.11875000000001</v>
      </c>
    </row>
    <row r="64" spans="1:13">
      <c r="A64" s="268">
        <v>54</v>
      </c>
      <c r="B64" s="277" t="s">
        <v>62</v>
      </c>
      <c r="C64" s="278">
        <v>48.2</v>
      </c>
      <c r="D64" s="279">
        <v>48.4</v>
      </c>
      <c r="E64" s="279">
        <v>47.8</v>
      </c>
      <c r="F64" s="279">
        <v>47.4</v>
      </c>
      <c r="G64" s="279">
        <v>46.8</v>
      </c>
      <c r="H64" s="279">
        <v>48.8</v>
      </c>
      <c r="I64" s="279">
        <v>49.400000000000006</v>
      </c>
      <c r="J64" s="279">
        <v>49.8</v>
      </c>
      <c r="K64" s="277">
        <v>49</v>
      </c>
      <c r="L64" s="277">
        <v>48</v>
      </c>
      <c r="M64" s="277">
        <v>24.154430000000001</v>
      </c>
    </row>
    <row r="65" spans="1:13">
      <c r="A65" s="268">
        <v>55</v>
      </c>
      <c r="B65" s="277" t="s">
        <v>312</v>
      </c>
      <c r="C65" s="278">
        <v>1619.85</v>
      </c>
      <c r="D65" s="279">
        <v>1530.3666666666668</v>
      </c>
      <c r="E65" s="279">
        <v>1440.8833333333337</v>
      </c>
      <c r="F65" s="279">
        <v>1261.916666666667</v>
      </c>
      <c r="G65" s="279">
        <v>1172.4333333333338</v>
      </c>
      <c r="H65" s="279">
        <v>1709.3333333333335</v>
      </c>
      <c r="I65" s="279">
        <v>1798.8166666666666</v>
      </c>
      <c r="J65" s="279">
        <v>1977.7833333333333</v>
      </c>
      <c r="K65" s="277">
        <v>1619.85</v>
      </c>
      <c r="L65" s="277">
        <v>1351.4</v>
      </c>
      <c r="M65" s="277">
        <v>6.4922899999999997</v>
      </c>
    </row>
    <row r="66" spans="1:13">
      <c r="A66" s="268">
        <v>56</v>
      </c>
      <c r="B66" s="277" t="s">
        <v>63</v>
      </c>
      <c r="C66" s="278">
        <v>1306.3499999999999</v>
      </c>
      <c r="D66" s="279">
        <v>1307.0333333333335</v>
      </c>
      <c r="E66" s="279">
        <v>1289.366666666667</v>
      </c>
      <c r="F66" s="279">
        <v>1272.3833333333334</v>
      </c>
      <c r="G66" s="279">
        <v>1254.7166666666669</v>
      </c>
      <c r="H66" s="279">
        <v>1324.0166666666671</v>
      </c>
      <c r="I66" s="279">
        <v>1341.6833333333336</v>
      </c>
      <c r="J66" s="279">
        <v>1358.6666666666672</v>
      </c>
      <c r="K66" s="277">
        <v>1324.7</v>
      </c>
      <c r="L66" s="277">
        <v>1290.05</v>
      </c>
      <c r="M66" s="277">
        <v>16.699449999999999</v>
      </c>
    </row>
    <row r="67" spans="1:13">
      <c r="A67" s="268">
        <v>57</v>
      </c>
      <c r="B67" s="277" t="s">
        <v>320</v>
      </c>
      <c r="C67" s="278">
        <v>5886.9</v>
      </c>
      <c r="D67" s="279">
        <v>5935.4000000000005</v>
      </c>
      <c r="E67" s="279">
        <v>5821.8000000000011</v>
      </c>
      <c r="F67" s="279">
        <v>5756.7000000000007</v>
      </c>
      <c r="G67" s="279">
        <v>5643.1000000000013</v>
      </c>
      <c r="H67" s="279">
        <v>6000.5000000000009</v>
      </c>
      <c r="I67" s="279">
        <v>6114.1000000000013</v>
      </c>
      <c r="J67" s="279">
        <v>6179.2000000000007</v>
      </c>
      <c r="K67" s="277">
        <v>6049</v>
      </c>
      <c r="L67" s="277">
        <v>5870.3</v>
      </c>
      <c r="M67" s="277">
        <v>0.43684000000000001</v>
      </c>
    </row>
    <row r="68" spans="1:13">
      <c r="A68" s="268">
        <v>58</v>
      </c>
      <c r="B68" s="277" t="s">
        <v>234</v>
      </c>
      <c r="C68" s="278">
        <v>1462.7</v>
      </c>
      <c r="D68" s="279">
        <v>1472.2</v>
      </c>
      <c r="E68" s="279">
        <v>1435.65</v>
      </c>
      <c r="F68" s="279">
        <v>1408.6000000000001</v>
      </c>
      <c r="G68" s="279">
        <v>1372.0500000000002</v>
      </c>
      <c r="H68" s="279">
        <v>1499.25</v>
      </c>
      <c r="I68" s="279">
        <v>1535.7999999999997</v>
      </c>
      <c r="J68" s="279">
        <v>1562.85</v>
      </c>
      <c r="K68" s="277">
        <v>1508.75</v>
      </c>
      <c r="L68" s="277">
        <v>1445.15</v>
      </c>
      <c r="M68" s="277">
        <v>3.06548</v>
      </c>
    </row>
    <row r="69" spans="1:13">
      <c r="A69" s="268">
        <v>59</v>
      </c>
      <c r="B69" s="277" t="s">
        <v>321</v>
      </c>
      <c r="C69" s="278">
        <v>437.35</v>
      </c>
      <c r="D69" s="279">
        <v>440.75</v>
      </c>
      <c r="E69" s="279">
        <v>432.1</v>
      </c>
      <c r="F69" s="279">
        <v>426.85</v>
      </c>
      <c r="G69" s="279">
        <v>418.20000000000005</v>
      </c>
      <c r="H69" s="279">
        <v>446</v>
      </c>
      <c r="I69" s="279">
        <v>454.65</v>
      </c>
      <c r="J69" s="279">
        <v>459.9</v>
      </c>
      <c r="K69" s="277">
        <v>449.4</v>
      </c>
      <c r="L69" s="277">
        <v>435.5</v>
      </c>
      <c r="M69" s="277">
        <v>8.0204199999999997</v>
      </c>
    </row>
    <row r="70" spans="1:13">
      <c r="A70" s="268">
        <v>60</v>
      </c>
      <c r="B70" s="277" t="s">
        <v>65</v>
      </c>
      <c r="C70" s="278">
        <v>112.1</v>
      </c>
      <c r="D70" s="279">
        <v>112.13333333333333</v>
      </c>
      <c r="E70" s="279">
        <v>110.76666666666665</v>
      </c>
      <c r="F70" s="279">
        <v>109.43333333333332</v>
      </c>
      <c r="G70" s="279">
        <v>108.06666666666665</v>
      </c>
      <c r="H70" s="279">
        <v>113.46666666666665</v>
      </c>
      <c r="I70" s="279">
        <v>114.83333333333333</v>
      </c>
      <c r="J70" s="279">
        <v>116.16666666666666</v>
      </c>
      <c r="K70" s="277">
        <v>113.5</v>
      </c>
      <c r="L70" s="277">
        <v>110.8</v>
      </c>
      <c r="M70" s="277">
        <v>98.504769999999994</v>
      </c>
    </row>
    <row r="71" spans="1:13">
      <c r="A71" s="268">
        <v>61</v>
      </c>
      <c r="B71" s="277" t="s">
        <v>313</v>
      </c>
      <c r="C71" s="278">
        <v>718.65</v>
      </c>
      <c r="D71" s="279">
        <v>724.01666666666677</v>
      </c>
      <c r="E71" s="279">
        <v>709.63333333333355</v>
      </c>
      <c r="F71" s="279">
        <v>700.61666666666679</v>
      </c>
      <c r="G71" s="279">
        <v>686.23333333333358</v>
      </c>
      <c r="H71" s="279">
        <v>733.03333333333353</v>
      </c>
      <c r="I71" s="279">
        <v>747.41666666666674</v>
      </c>
      <c r="J71" s="279">
        <v>756.43333333333351</v>
      </c>
      <c r="K71" s="277">
        <v>738.4</v>
      </c>
      <c r="L71" s="277">
        <v>715</v>
      </c>
      <c r="M71" s="277">
        <v>8.7202800000000007</v>
      </c>
    </row>
    <row r="72" spans="1:13">
      <c r="A72" s="268">
        <v>62</v>
      </c>
      <c r="B72" s="277" t="s">
        <v>66</v>
      </c>
      <c r="C72" s="278">
        <v>566.79999999999995</v>
      </c>
      <c r="D72" s="279">
        <v>564.33333333333337</v>
      </c>
      <c r="E72" s="279">
        <v>558.81666666666672</v>
      </c>
      <c r="F72" s="279">
        <v>550.83333333333337</v>
      </c>
      <c r="G72" s="279">
        <v>545.31666666666672</v>
      </c>
      <c r="H72" s="279">
        <v>572.31666666666672</v>
      </c>
      <c r="I72" s="279">
        <v>577.83333333333337</v>
      </c>
      <c r="J72" s="279">
        <v>585.81666666666672</v>
      </c>
      <c r="K72" s="277">
        <v>569.85</v>
      </c>
      <c r="L72" s="277">
        <v>556.35</v>
      </c>
      <c r="M72" s="277">
        <v>20.90202</v>
      </c>
    </row>
    <row r="73" spans="1:13">
      <c r="A73" s="268">
        <v>63</v>
      </c>
      <c r="B73" s="277" t="s">
        <v>67</v>
      </c>
      <c r="C73" s="278">
        <v>489.8</v>
      </c>
      <c r="D73" s="279">
        <v>492.05</v>
      </c>
      <c r="E73" s="279">
        <v>486.3</v>
      </c>
      <c r="F73" s="279">
        <v>482.8</v>
      </c>
      <c r="G73" s="279">
        <v>477.05</v>
      </c>
      <c r="H73" s="279">
        <v>495.55</v>
      </c>
      <c r="I73" s="279">
        <v>501.3</v>
      </c>
      <c r="J73" s="279">
        <v>504.8</v>
      </c>
      <c r="K73" s="277">
        <v>497.8</v>
      </c>
      <c r="L73" s="277">
        <v>488.55</v>
      </c>
      <c r="M73" s="277">
        <v>27.035509999999999</v>
      </c>
    </row>
    <row r="74" spans="1:13">
      <c r="A74" s="268">
        <v>64</v>
      </c>
      <c r="B74" s="277" t="s">
        <v>1046</v>
      </c>
      <c r="C74" s="278">
        <v>9755.7999999999993</v>
      </c>
      <c r="D74" s="279">
        <v>9798.85</v>
      </c>
      <c r="E74" s="279">
        <v>9657.9500000000007</v>
      </c>
      <c r="F74" s="279">
        <v>9560.1</v>
      </c>
      <c r="G74" s="279">
        <v>9419.2000000000007</v>
      </c>
      <c r="H74" s="279">
        <v>9896.7000000000007</v>
      </c>
      <c r="I74" s="279">
        <v>10037.599999999999</v>
      </c>
      <c r="J74" s="279">
        <v>10135.450000000001</v>
      </c>
      <c r="K74" s="277">
        <v>9939.75</v>
      </c>
      <c r="L74" s="277">
        <v>9701</v>
      </c>
      <c r="M74" s="277">
        <v>7.2859999999999994E-2</v>
      </c>
    </row>
    <row r="75" spans="1:13">
      <c r="A75" s="268">
        <v>65</v>
      </c>
      <c r="B75" s="277" t="s">
        <v>69</v>
      </c>
      <c r="C75" s="278">
        <v>520.25</v>
      </c>
      <c r="D75" s="279">
        <v>522.01666666666665</v>
      </c>
      <c r="E75" s="279">
        <v>514.23333333333335</v>
      </c>
      <c r="F75" s="279">
        <v>508.2166666666667</v>
      </c>
      <c r="G75" s="279">
        <v>500.43333333333339</v>
      </c>
      <c r="H75" s="279">
        <v>528.0333333333333</v>
      </c>
      <c r="I75" s="279">
        <v>535.81666666666661</v>
      </c>
      <c r="J75" s="279">
        <v>541.83333333333326</v>
      </c>
      <c r="K75" s="277">
        <v>529.79999999999995</v>
      </c>
      <c r="L75" s="277">
        <v>516</v>
      </c>
      <c r="M75" s="277">
        <v>218.35588000000001</v>
      </c>
    </row>
    <row r="76" spans="1:13" s="16" customFormat="1">
      <c r="A76" s="268">
        <v>66</v>
      </c>
      <c r="B76" s="277" t="s">
        <v>70</v>
      </c>
      <c r="C76" s="278">
        <v>40.65</v>
      </c>
      <c r="D76" s="279">
        <v>40.6</v>
      </c>
      <c r="E76" s="279">
        <v>39.25</v>
      </c>
      <c r="F76" s="279">
        <v>37.85</v>
      </c>
      <c r="G76" s="279">
        <v>36.5</v>
      </c>
      <c r="H76" s="279">
        <v>42</v>
      </c>
      <c r="I76" s="279">
        <v>43.350000000000009</v>
      </c>
      <c r="J76" s="279">
        <v>44.75</v>
      </c>
      <c r="K76" s="277">
        <v>41.95</v>
      </c>
      <c r="L76" s="277">
        <v>39.200000000000003</v>
      </c>
      <c r="M76" s="277">
        <v>1798.8349900000001</v>
      </c>
    </row>
    <row r="77" spans="1:13" s="16" customFormat="1">
      <c r="A77" s="268">
        <v>67</v>
      </c>
      <c r="B77" s="277" t="s">
        <v>71</v>
      </c>
      <c r="C77" s="278">
        <v>394.05</v>
      </c>
      <c r="D77" s="279">
        <v>394.91666666666669</v>
      </c>
      <c r="E77" s="279">
        <v>391.68333333333339</v>
      </c>
      <c r="F77" s="279">
        <v>389.31666666666672</v>
      </c>
      <c r="G77" s="279">
        <v>386.08333333333343</v>
      </c>
      <c r="H77" s="279">
        <v>397.28333333333336</v>
      </c>
      <c r="I77" s="279">
        <v>400.51666666666659</v>
      </c>
      <c r="J77" s="279">
        <v>402.88333333333333</v>
      </c>
      <c r="K77" s="277">
        <v>398.15</v>
      </c>
      <c r="L77" s="277">
        <v>392.55</v>
      </c>
      <c r="M77" s="277">
        <v>22.33107</v>
      </c>
    </row>
    <row r="78" spans="1:13" s="16" customFormat="1">
      <c r="A78" s="268">
        <v>68</v>
      </c>
      <c r="B78" s="277" t="s">
        <v>322</v>
      </c>
      <c r="C78" s="278">
        <v>594.29999999999995</v>
      </c>
      <c r="D78" s="279">
        <v>595.4666666666667</v>
      </c>
      <c r="E78" s="279">
        <v>590.93333333333339</v>
      </c>
      <c r="F78" s="279">
        <v>587.56666666666672</v>
      </c>
      <c r="G78" s="279">
        <v>583.03333333333342</v>
      </c>
      <c r="H78" s="279">
        <v>598.83333333333337</v>
      </c>
      <c r="I78" s="279">
        <v>603.36666666666667</v>
      </c>
      <c r="J78" s="279">
        <v>606.73333333333335</v>
      </c>
      <c r="K78" s="277">
        <v>600</v>
      </c>
      <c r="L78" s="277">
        <v>592.1</v>
      </c>
      <c r="M78" s="277">
        <v>1.31264</v>
      </c>
    </row>
    <row r="79" spans="1:13" s="16" customFormat="1">
      <c r="A79" s="268">
        <v>69</v>
      </c>
      <c r="B79" s="277" t="s">
        <v>324</v>
      </c>
      <c r="C79" s="278">
        <v>140.30000000000001</v>
      </c>
      <c r="D79" s="279">
        <v>136.65</v>
      </c>
      <c r="E79" s="279">
        <v>129.80000000000001</v>
      </c>
      <c r="F79" s="279">
        <v>119.30000000000001</v>
      </c>
      <c r="G79" s="279">
        <v>112.45000000000002</v>
      </c>
      <c r="H79" s="279">
        <v>147.15</v>
      </c>
      <c r="I79" s="279">
        <v>153.99999999999997</v>
      </c>
      <c r="J79" s="279">
        <v>164.5</v>
      </c>
      <c r="K79" s="277">
        <v>143.5</v>
      </c>
      <c r="L79" s="277">
        <v>126.15</v>
      </c>
      <c r="M79" s="277">
        <v>24.713290000000001</v>
      </c>
    </row>
    <row r="80" spans="1:13" s="16" customFormat="1">
      <c r="A80" s="268">
        <v>70</v>
      </c>
      <c r="B80" s="277" t="s">
        <v>325</v>
      </c>
      <c r="C80" s="278">
        <v>2003.85</v>
      </c>
      <c r="D80" s="279">
        <v>1991.2833333333335</v>
      </c>
      <c r="E80" s="279">
        <v>1932.5666666666671</v>
      </c>
      <c r="F80" s="279">
        <v>1861.2833333333335</v>
      </c>
      <c r="G80" s="279">
        <v>1802.5666666666671</v>
      </c>
      <c r="H80" s="279">
        <v>2062.5666666666671</v>
      </c>
      <c r="I80" s="279">
        <v>2121.2833333333338</v>
      </c>
      <c r="J80" s="279">
        <v>2192.5666666666671</v>
      </c>
      <c r="K80" s="277">
        <v>2050</v>
      </c>
      <c r="L80" s="277">
        <v>1920</v>
      </c>
      <c r="M80" s="277">
        <v>1.20916</v>
      </c>
    </row>
    <row r="81" spans="1:13" s="16" customFormat="1">
      <c r="A81" s="268">
        <v>71</v>
      </c>
      <c r="B81" s="277" t="s">
        <v>326</v>
      </c>
      <c r="C81" s="278">
        <v>554.9</v>
      </c>
      <c r="D81" s="279">
        <v>554.9666666666667</v>
      </c>
      <c r="E81" s="279">
        <v>549.93333333333339</v>
      </c>
      <c r="F81" s="279">
        <v>544.9666666666667</v>
      </c>
      <c r="G81" s="279">
        <v>539.93333333333339</v>
      </c>
      <c r="H81" s="279">
        <v>559.93333333333339</v>
      </c>
      <c r="I81" s="279">
        <v>564.9666666666667</v>
      </c>
      <c r="J81" s="279">
        <v>569.93333333333339</v>
      </c>
      <c r="K81" s="277">
        <v>560</v>
      </c>
      <c r="L81" s="277">
        <v>550</v>
      </c>
      <c r="M81" s="277">
        <v>1.6590199999999999</v>
      </c>
    </row>
    <row r="82" spans="1:13" s="16" customFormat="1">
      <c r="A82" s="268">
        <v>72</v>
      </c>
      <c r="B82" s="277" t="s">
        <v>327</v>
      </c>
      <c r="C82" s="278">
        <v>71.2</v>
      </c>
      <c r="D82" s="279">
        <v>71.783333333333346</v>
      </c>
      <c r="E82" s="279">
        <v>70.416666666666686</v>
      </c>
      <c r="F82" s="279">
        <v>69.63333333333334</v>
      </c>
      <c r="G82" s="279">
        <v>68.26666666666668</v>
      </c>
      <c r="H82" s="279">
        <v>72.566666666666691</v>
      </c>
      <c r="I82" s="279">
        <v>73.933333333333337</v>
      </c>
      <c r="J82" s="279">
        <v>74.716666666666697</v>
      </c>
      <c r="K82" s="277">
        <v>73.150000000000006</v>
      </c>
      <c r="L82" s="277">
        <v>71</v>
      </c>
      <c r="M82" s="277">
        <v>22.982530000000001</v>
      </c>
    </row>
    <row r="83" spans="1:13" s="16" customFormat="1">
      <c r="A83" s="268">
        <v>73</v>
      </c>
      <c r="B83" s="277" t="s">
        <v>72</v>
      </c>
      <c r="C83" s="278">
        <v>14196.75</v>
      </c>
      <c r="D83" s="279">
        <v>14109.433333333334</v>
      </c>
      <c r="E83" s="279">
        <v>13838.866666666669</v>
      </c>
      <c r="F83" s="279">
        <v>13480.983333333334</v>
      </c>
      <c r="G83" s="279">
        <v>13210.416666666668</v>
      </c>
      <c r="H83" s="279">
        <v>14467.316666666669</v>
      </c>
      <c r="I83" s="279">
        <v>14737.883333333335</v>
      </c>
      <c r="J83" s="279">
        <v>15095.76666666667</v>
      </c>
      <c r="K83" s="277">
        <v>14380</v>
      </c>
      <c r="L83" s="277">
        <v>13751.55</v>
      </c>
      <c r="M83" s="277">
        <v>0.85026000000000002</v>
      </c>
    </row>
    <row r="84" spans="1:13" s="16" customFormat="1">
      <c r="A84" s="268">
        <v>74</v>
      </c>
      <c r="B84" s="277" t="s">
        <v>74</v>
      </c>
      <c r="C84" s="278">
        <v>410.1</v>
      </c>
      <c r="D84" s="279">
        <v>412.45</v>
      </c>
      <c r="E84" s="279">
        <v>405.9</v>
      </c>
      <c r="F84" s="279">
        <v>401.7</v>
      </c>
      <c r="G84" s="279">
        <v>395.15</v>
      </c>
      <c r="H84" s="279">
        <v>416.65</v>
      </c>
      <c r="I84" s="279">
        <v>423.20000000000005</v>
      </c>
      <c r="J84" s="279">
        <v>427.4</v>
      </c>
      <c r="K84" s="277">
        <v>419</v>
      </c>
      <c r="L84" s="277">
        <v>408.25</v>
      </c>
      <c r="M84" s="277">
        <v>85.64067</v>
      </c>
    </row>
    <row r="85" spans="1:13" s="16" customFormat="1">
      <c r="A85" s="268">
        <v>75</v>
      </c>
      <c r="B85" s="277" t="s">
        <v>328</v>
      </c>
      <c r="C85" s="278">
        <v>171.65</v>
      </c>
      <c r="D85" s="279">
        <v>170.18333333333334</v>
      </c>
      <c r="E85" s="279">
        <v>166.46666666666667</v>
      </c>
      <c r="F85" s="279">
        <v>161.28333333333333</v>
      </c>
      <c r="G85" s="279">
        <v>157.56666666666666</v>
      </c>
      <c r="H85" s="279">
        <v>175.36666666666667</v>
      </c>
      <c r="I85" s="279">
        <v>179.08333333333337</v>
      </c>
      <c r="J85" s="279">
        <v>184.26666666666668</v>
      </c>
      <c r="K85" s="277">
        <v>173.9</v>
      </c>
      <c r="L85" s="277">
        <v>165</v>
      </c>
      <c r="M85" s="277">
        <v>8.6050199999999997</v>
      </c>
    </row>
    <row r="86" spans="1:13" s="16" customFormat="1">
      <c r="A86" s="268">
        <v>76</v>
      </c>
      <c r="B86" s="277" t="s">
        <v>75</v>
      </c>
      <c r="C86" s="278">
        <v>3882.75</v>
      </c>
      <c r="D86" s="279">
        <v>3886.6</v>
      </c>
      <c r="E86" s="279">
        <v>3861.2</v>
      </c>
      <c r="F86" s="279">
        <v>3839.65</v>
      </c>
      <c r="G86" s="279">
        <v>3814.25</v>
      </c>
      <c r="H86" s="279">
        <v>3908.1499999999996</v>
      </c>
      <c r="I86" s="279">
        <v>3933.55</v>
      </c>
      <c r="J86" s="279">
        <v>3955.0999999999995</v>
      </c>
      <c r="K86" s="277">
        <v>3912</v>
      </c>
      <c r="L86" s="277">
        <v>3865.05</v>
      </c>
      <c r="M86" s="277">
        <v>4.0100699999999998</v>
      </c>
    </row>
    <row r="87" spans="1:13" s="16" customFormat="1">
      <c r="A87" s="268">
        <v>77</v>
      </c>
      <c r="B87" s="277" t="s">
        <v>314</v>
      </c>
      <c r="C87" s="278">
        <v>490.5</v>
      </c>
      <c r="D87" s="279">
        <v>491.73333333333335</v>
      </c>
      <c r="E87" s="279">
        <v>488.76666666666671</v>
      </c>
      <c r="F87" s="279">
        <v>487.03333333333336</v>
      </c>
      <c r="G87" s="279">
        <v>484.06666666666672</v>
      </c>
      <c r="H87" s="279">
        <v>493.4666666666667</v>
      </c>
      <c r="I87" s="279">
        <v>496.43333333333339</v>
      </c>
      <c r="J87" s="279">
        <v>498.16666666666669</v>
      </c>
      <c r="K87" s="277">
        <v>494.7</v>
      </c>
      <c r="L87" s="277">
        <v>490</v>
      </c>
      <c r="M87" s="277">
        <v>1.3985700000000001</v>
      </c>
    </row>
    <row r="88" spans="1:13" s="16" customFormat="1">
      <c r="A88" s="268">
        <v>78</v>
      </c>
      <c r="B88" s="277" t="s">
        <v>323</v>
      </c>
      <c r="C88" s="278">
        <v>173.2</v>
      </c>
      <c r="D88" s="279">
        <v>171.18333333333331</v>
      </c>
      <c r="E88" s="279">
        <v>166.01666666666662</v>
      </c>
      <c r="F88" s="279">
        <v>158.83333333333331</v>
      </c>
      <c r="G88" s="279">
        <v>153.66666666666663</v>
      </c>
      <c r="H88" s="279">
        <v>178.36666666666662</v>
      </c>
      <c r="I88" s="279">
        <v>183.5333333333333</v>
      </c>
      <c r="J88" s="279">
        <v>190.71666666666661</v>
      </c>
      <c r="K88" s="277">
        <v>176.35</v>
      </c>
      <c r="L88" s="277">
        <v>164</v>
      </c>
      <c r="M88" s="277">
        <v>38.792650000000002</v>
      </c>
    </row>
    <row r="89" spans="1:13" s="16" customFormat="1">
      <c r="A89" s="268">
        <v>79</v>
      </c>
      <c r="B89" s="277" t="s">
        <v>76</v>
      </c>
      <c r="C89" s="278">
        <v>400.65</v>
      </c>
      <c r="D89" s="279">
        <v>400.33333333333331</v>
      </c>
      <c r="E89" s="279">
        <v>396.66666666666663</v>
      </c>
      <c r="F89" s="279">
        <v>392.68333333333334</v>
      </c>
      <c r="G89" s="279">
        <v>389.01666666666665</v>
      </c>
      <c r="H89" s="279">
        <v>404.31666666666661</v>
      </c>
      <c r="I89" s="279">
        <v>407.98333333333323</v>
      </c>
      <c r="J89" s="279">
        <v>411.96666666666658</v>
      </c>
      <c r="K89" s="277">
        <v>404</v>
      </c>
      <c r="L89" s="277">
        <v>396.35</v>
      </c>
      <c r="M89" s="277">
        <v>37.225560000000002</v>
      </c>
    </row>
    <row r="90" spans="1:13" s="16" customFormat="1">
      <c r="A90" s="268">
        <v>80</v>
      </c>
      <c r="B90" s="277" t="s">
        <v>77</v>
      </c>
      <c r="C90" s="278">
        <v>104.3</v>
      </c>
      <c r="D90" s="279">
        <v>104.84999999999998</v>
      </c>
      <c r="E90" s="279">
        <v>103.34999999999997</v>
      </c>
      <c r="F90" s="279">
        <v>102.39999999999999</v>
      </c>
      <c r="G90" s="279">
        <v>100.89999999999998</v>
      </c>
      <c r="H90" s="279">
        <v>105.79999999999995</v>
      </c>
      <c r="I90" s="279">
        <v>107.29999999999998</v>
      </c>
      <c r="J90" s="279">
        <v>108.24999999999994</v>
      </c>
      <c r="K90" s="277">
        <v>106.35</v>
      </c>
      <c r="L90" s="277">
        <v>103.9</v>
      </c>
      <c r="M90" s="277">
        <v>48.103169999999999</v>
      </c>
    </row>
    <row r="91" spans="1:13" s="16" customFormat="1">
      <c r="A91" s="268">
        <v>81</v>
      </c>
      <c r="B91" s="277" t="s">
        <v>332</v>
      </c>
      <c r="C91" s="278">
        <v>371.15</v>
      </c>
      <c r="D91" s="279">
        <v>372.2</v>
      </c>
      <c r="E91" s="279">
        <v>368.4</v>
      </c>
      <c r="F91" s="279">
        <v>365.65</v>
      </c>
      <c r="G91" s="279">
        <v>361.84999999999997</v>
      </c>
      <c r="H91" s="279">
        <v>374.95</v>
      </c>
      <c r="I91" s="279">
        <v>378.75000000000006</v>
      </c>
      <c r="J91" s="279">
        <v>381.5</v>
      </c>
      <c r="K91" s="277">
        <v>376</v>
      </c>
      <c r="L91" s="277">
        <v>369.45</v>
      </c>
      <c r="M91" s="277">
        <v>3.7399300000000002</v>
      </c>
    </row>
    <row r="92" spans="1:13" s="16" customFormat="1">
      <c r="A92" s="268">
        <v>82</v>
      </c>
      <c r="B92" s="277" t="s">
        <v>333</v>
      </c>
      <c r="C92" s="278">
        <v>536.1</v>
      </c>
      <c r="D92" s="279">
        <v>536.83333333333337</v>
      </c>
      <c r="E92" s="279">
        <v>525.26666666666677</v>
      </c>
      <c r="F92" s="279">
        <v>514.43333333333339</v>
      </c>
      <c r="G92" s="279">
        <v>502.86666666666679</v>
      </c>
      <c r="H92" s="279">
        <v>547.66666666666674</v>
      </c>
      <c r="I92" s="279">
        <v>559.23333333333335</v>
      </c>
      <c r="J92" s="279">
        <v>570.06666666666672</v>
      </c>
      <c r="K92" s="277">
        <v>548.4</v>
      </c>
      <c r="L92" s="277">
        <v>526</v>
      </c>
      <c r="M92" s="277">
        <v>4.8661099999999999</v>
      </c>
    </row>
    <row r="93" spans="1:13" s="16" customFormat="1">
      <c r="A93" s="268">
        <v>83</v>
      </c>
      <c r="B93" s="277" t="s">
        <v>335</v>
      </c>
      <c r="C93" s="278">
        <v>280.35000000000002</v>
      </c>
      <c r="D93" s="279">
        <v>281.73333333333335</v>
      </c>
      <c r="E93" s="279">
        <v>269.7166666666667</v>
      </c>
      <c r="F93" s="279">
        <v>259.08333333333337</v>
      </c>
      <c r="G93" s="279">
        <v>247.06666666666672</v>
      </c>
      <c r="H93" s="279">
        <v>292.36666666666667</v>
      </c>
      <c r="I93" s="279">
        <v>304.38333333333333</v>
      </c>
      <c r="J93" s="279">
        <v>315.01666666666665</v>
      </c>
      <c r="K93" s="277">
        <v>293.75</v>
      </c>
      <c r="L93" s="277">
        <v>271.10000000000002</v>
      </c>
      <c r="M93" s="277">
        <v>17.734819999999999</v>
      </c>
    </row>
    <row r="94" spans="1:13" s="16" customFormat="1">
      <c r="A94" s="268">
        <v>84</v>
      </c>
      <c r="B94" s="277" t="s">
        <v>329</v>
      </c>
      <c r="C94" s="278">
        <v>419.1</v>
      </c>
      <c r="D94" s="279">
        <v>417.9666666666667</v>
      </c>
      <c r="E94" s="279">
        <v>412.03333333333342</v>
      </c>
      <c r="F94" s="279">
        <v>404.9666666666667</v>
      </c>
      <c r="G94" s="279">
        <v>399.03333333333342</v>
      </c>
      <c r="H94" s="279">
        <v>425.03333333333342</v>
      </c>
      <c r="I94" s="279">
        <v>430.9666666666667</v>
      </c>
      <c r="J94" s="279">
        <v>438.03333333333342</v>
      </c>
      <c r="K94" s="277">
        <v>423.9</v>
      </c>
      <c r="L94" s="277">
        <v>410.9</v>
      </c>
      <c r="M94" s="277">
        <v>1.12331</v>
      </c>
    </row>
    <row r="95" spans="1:13" s="16" customFormat="1">
      <c r="A95" s="268">
        <v>85</v>
      </c>
      <c r="B95" s="277" t="s">
        <v>78</v>
      </c>
      <c r="C95" s="278">
        <v>123.2</v>
      </c>
      <c r="D95" s="279">
        <v>123.56666666666666</v>
      </c>
      <c r="E95" s="279">
        <v>122.63333333333333</v>
      </c>
      <c r="F95" s="279">
        <v>122.06666666666666</v>
      </c>
      <c r="G95" s="279">
        <v>121.13333333333333</v>
      </c>
      <c r="H95" s="279">
        <v>124.13333333333333</v>
      </c>
      <c r="I95" s="279">
        <v>125.06666666666666</v>
      </c>
      <c r="J95" s="279">
        <v>125.63333333333333</v>
      </c>
      <c r="K95" s="277">
        <v>124.5</v>
      </c>
      <c r="L95" s="277">
        <v>123</v>
      </c>
      <c r="M95" s="277">
        <v>5.9754300000000002</v>
      </c>
    </row>
    <row r="96" spans="1:13" s="16" customFormat="1">
      <c r="A96" s="268">
        <v>86</v>
      </c>
      <c r="B96" s="277" t="s">
        <v>330</v>
      </c>
      <c r="C96" s="278">
        <v>275.25</v>
      </c>
      <c r="D96" s="279">
        <v>274.08333333333331</v>
      </c>
      <c r="E96" s="279">
        <v>268.16666666666663</v>
      </c>
      <c r="F96" s="279">
        <v>261.08333333333331</v>
      </c>
      <c r="G96" s="279">
        <v>255.16666666666663</v>
      </c>
      <c r="H96" s="279">
        <v>281.16666666666663</v>
      </c>
      <c r="I96" s="279">
        <v>287.08333333333326</v>
      </c>
      <c r="J96" s="279">
        <v>294.16666666666663</v>
      </c>
      <c r="K96" s="277">
        <v>280</v>
      </c>
      <c r="L96" s="277">
        <v>267</v>
      </c>
      <c r="M96" s="277">
        <v>3.6062400000000001</v>
      </c>
    </row>
    <row r="97" spans="1:13" s="16" customFormat="1">
      <c r="A97" s="268">
        <v>87</v>
      </c>
      <c r="B97" s="277" t="s">
        <v>338</v>
      </c>
      <c r="C97" s="278">
        <v>378.1</v>
      </c>
      <c r="D97" s="279">
        <v>377.36666666666662</v>
      </c>
      <c r="E97" s="279">
        <v>373.23333333333323</v>
      </c>
      <c r="F97" s="279">
        <v>368.36666666666662</v>
      </c>
      <c r="G97" s="279">
        <v>364.23333333333323</v>
      </c>
      <c r="H97" s="279">
        <v>382.23333333333323</v>
      </c>
      <c r="I97" s="279">
        <v>386.36666666666656</v>
      </c>
      <c r="J97" s="279">
        <v>391.23333333333323</v>
      </c>
      <c r="K97" s="277">
        <v>381.5</v>
      </c>
      <c r="L97" s="277">
        <v>372.5</v>
      </c>
      <c r="M97" s="277">
        <v>9.3332099999999993</v>
      </c>
    </row>
    <row r="98" spans="1:13" s="16" customFormat="1">
      <c r="A98" s="268">
        <v>88</v>
      </c>
      <c r="B98" s="277" t="s">
        <v>336</v>
      </c>
      <c r="C98" s="278">
        <v>868.35</v>
      </c>
      <c r="D98" s="279">
        <v>877.0333333333333</v>
      </c>
      <c r="E98" s="279">
        <v>856.31666666666661</v>
      </c>
      <c r="F98" s="279">
        <v>844.2833333333333</v>
      </c>
      <c r="G98" s="279">
        <v>823.56666666666661</v>
      </c>
      <c r="H98" s="279">
        <v>889.06666666666661</v>
      </c>
      <c r="I98" s="279">
        <v>909.7833333333333</v>
      </c>
      <c r="J98" s="279">
        <v>921.81666666666661</v>
      </c>
      <c r="K98" s="277">
        <v>897.75</v>
      </c>
      <c r="L98" s="277">
        <v>865</v>
      </c>
      <c r="M98" s="277">
        <v>7.4807699999999997</v>
      </c>
    </row>
    <row r="99" spans="1:13" s="16" customFormat="1">
      <c r="A99" s="268">
        <v>89</v>
      </c>
      <c r="B99" s="277" t="s">
        <v>337</v>
      </c>
      <c r="C99" s="278">
        <v>17.850000000000001</v>
      </c>
      <c r="D99" s="279">
        <v>18.016666666666666</v>
      </c>
      <c r="E99" s="279">
        <v>17.633333333333333</v>
      </c>
      <c r="F99" s="279">
        <v>17.416666666666668</v>
      </c>
      <c r="G99" s="279">
        <v>17.033333333333335</v>
      </c>
      <c r="H99" s="279">
        <v>18.233333333333331</v>
      </c>
      <c r="I99" s="279">
        <v>18.616666666666664</v>
      </c>
      <c r="J99" s="279">
        <v>18.833333333333329</v>
      </c>
      <c r="K99" s="277">
        <v>18.399999999999999</v>
      </c>
      <c r="L99" s="277">
        <v>17.8</v>
      </c>
      <c r="M99" s="277">
        <v>27.057980000000001</v>
      </c>
    </row>
    <row r="100" spans="1:13" s="16" customFormat="1">
      <c r="A100" s="268">
        <v>90</v>
      </c>
      <c r="B100" s="277" t="s">
        <v>339</v>
      </c>
      <c r="C100" s="278">
        <v>141.94999999999999</v>
      </c>
      <c r="D100" s="279">
        <v>141.56666666666666</v>
      </c>
      <c r="E100" s="279">
        <v>139.43333333333334</v>
      </c>
      <c r="F100" s="279">
        <v>136.91666666666669</v>
      </c>
      <c r="G100" s="279">
        <v>134.78333333333336</v>
      </c>
      <c r="H100" s="279">
        <v>144.08333333333331</v>
      </c>
      <c r="I100" s="279">
        <v>146.21666666666664</v>
      </c>
      <c r="J100" s="279">
        <v>148.73333333333329</v>
      </c>
      <c r="K100" s="277">
        <v>143.69999999999999</v>
      </c>
      <c r="L100" s="277">
        <v>139.05000000000001</v>
      </c>
      <c r="M100" s="277">
        <v>9.7272400000000001</v>
      </c>
    </row>
    <row r="101" spans="1:13">
      <c r="A101" s="268">
        <v>91</v>
      </c>
      <c r="B101" s="277" t="s">
        <v>80</v>
      </c>
      <c r="C101" s="278">
        <v>340.9</v>
      </c>
      <c r="D101" s="279">
        <v>342.13333333333338</v>
      </c>
      <c r="E101" s="279">
        <v>334.86666666666679</v>
      </c>
      <c r="F101" s="279">
        <v>328.83333333333343</v>
      </c>
      <c r="G101" s="279">
        <v>321.56666666666683</v>
      </c>
      <c r="H101" s="279">
        <v>348.16666666666674</v>
      </c>
      <c r="I101" s="279">
        <v>355.43333333333328</v>
      </c>
      <c r="J101" s="279">
        <v>361.4666666666667</v>
      </c>
      <c r="K101" s="277">
        <v>349.4</v>
      </c>
      <c r="L101" s="277">
        <v>336.1</v>
      </c>
      <c r="M101" s="277">
        <v>21.435210000000001</v>
      </c>
    </row>
    <row r="102" spans="1:13">
      <c r="A102" s="268">
        <v>92</v>
      </c>
      <c r="B102" s="277" t="s">
        <v>340</v>
      </c>
      <c r="C102" s="278">
        <v>2455.85</v>
      </c>
      <c r="D102" s="279">
        <v>2465.2833333333333</v>
      </c>
      <c r="E102" s="279">
        <v>2430.5666666666666</v>
      </c>
      <c r="F102" s="279">
        <v>2405.2833333333333</v>
      </c>
      <c r="G102" s="279">
        <v>2370.5666666666666</v>
      </c>
      <c r="H102" s="279">
        <v>2490.5666666666666</v>
      </c>
      <c r="I102" s="279">
        <v>2525.2833333333328</v>
      </c>
      <c r="J102" s="279">
        <v>2550.5666666666666</v>
      </c>
      <c r="K102" s="277">
        <v>2500</v>
      </c>
      <c r="L102" s="277">
        <v>2440</v>
      </c>
      <c r="M102" s="277">
        <v>6.6900000000000001E-2</v>
      </c>
    </row>
    <row r="103" spans="1:13">
      <c r="A103" s="268">
        <v>93</v>
      </c>
      <c r="B103" s="277" t="s">
        <v>81</v>
      </c>
      <c r="C103" s="278">
        <v>636.54999999999995</v>
      </c>
      <c r="D103" s="279">
        <v>639.51666666666665</v>
      </c>
      <c r="E103" s="279">
        <v>630.0333333333333</v>
      </c>
      <c r="F103" s="279">
        <v>623.51666666666665</v>
      </c>
      <c r="G103" s="279">
        <v>614.0333333333333</v>
      </c>
      <c r="H103" s="279">
        <v>646.0333333333333</v>
      </c>
      <c r="I103" s="279">
        <v>655.51666666666665</v>
      </c>
      <c r="J103" s="279">
        <v>662.0333333333333</v>
      </c>
      <c r="K103" s="277">
        <v>649</v>
      </c>
      <c r="L103" s="277">
        <v>633</v>
      </c>
      <c r="M103" s="277">
        <v>6.4056600000000001</v>
      </c>
    </row>
    <row r="104" spans="1:13">
      <c r="A104" s="268">
        <v>94</v>
      </c>
      <c r="B104" s="277" t="s">
        <v>334</v>
      </c>
      <c r="C104" s="278">
        <v>203.8</v>
      </c>
      <c r="D104" s="279">
        <v>203.9</v>
      </c>
      <c r="E104" s="279">
        <v>200.95000000000002</v>
      </c>
      <c r="F104" s="279">
        <v>198.10000000000002</v>
      </c>
      <c r="G104" s="279">
        <v>195.15000000000003</v>
      </c>
      <c r="H104" s="279">
        <v>206.75</v>
      </c>
      <c r="I104" s="279">
        <v>209.7</v>
      </c>
      <c r="J104" s="279">
        <v>212.54999999999998</v>
      </c>
      <c r="K104" s="277">
        <v>206.85</v>
      </c>
      <c r="L104" s="277">
        <v>201.05</v>
      </c>
      <c r="M104" s="277">
        <v>0.63868999999999998</v>
      </c>
    </row>
    <row r="105" spans="1:13">
      <c r="A105" s="268">
        <v>95</v>
      </c>
      <c r="B105" s="277" t="s">
        <v>342</v>
      </c>
      <c r="C105" s="278">
        <v>152.25</v>
      </c>
      <c r="D105" s="279">
        <v>152.21666666666667</v>
      </c>
      <c r="E105" s="279">
        <v>150.63333333333333</v>
      </c>
      <c r="F105" s="279">
        <v>149.01666666666665</v>
      </c>
      <c r="G105" s="279">
        <v>147.43333333333331</v>
      </c>
      <c r="H105" s="279">
        <v>153.83333333333334</v>
      </c>
      <c r="I105" s="279">
        <v>155.41666666666666</v>
      </c>
      <c r="J105" s="279">
        <v>157.03333333333336</v>
      </c>
      <c r="K105" s="277">
        <v>153.80000000000001</v>
      </c>
      <c r="L105" s="277">
        <v>150.6</v>
      </c>
      <c r="M105" s="277">
        <v>10.53346</v>
      </c>
    </row>
    <row r="106" spans="1:13">
      <c r="A106" s="268">
        <v>96</v>
      </c>
      <c r="B106" s="277" t="s">
        <v>343</v>
      </c>
      <c r="C106" s="278">
        <v>82.3</v>
      </c>
      <c r="D106" s="279">
        <v>82.7</v>
      </c>
      <c r="E106" s="279">
        <v>81.600000000000009</v>
      </c>
      <c r="F106" s="279">
        <v>80.900000000000006</v>
      </c>
      <c r="G106" s="279">
        <v>79.800000000000011</v>
      </c>
      <c r="H106" s="279">
        <v>83.4</v>
      </c>
      <c r="I106" s="279">
        <v>84.5</v>
      </c>
      <c r="J106" s="279">
        <v>85.2</v>
      </c>
      <c r="K106" s="277">
        <v>83.8</v>
      </c>
      <c r="L106" s="277">
        <v>82</v>
      </c>
      <c r="M106" s="277">
        <v>8.3223900000000004</v>
      </c>
    </row>
    <row r="107" spans="1:13">
      <c r="A107" s="268">
        <v>97</v>
      </c>
      <c r="B107" s="277" t="s">
        <v>82</v>
      </c>
      <c r="C107" s="278">
        <v>227.35</v>
      </c>
      <c r="D107" s="279">
        <v>227.18333333333331</v>
      </c>
      <c r="E107" s="279">
        <v>223.36666666666662</v>
      </c>
      <c r="F107" s="279">
        <v>219.3833333333333</v>
      </c>
      <c r="G107" s="279">
        <v>215.56666666666661</v>
      </c>
      <c r="H107" s="279">
        <v>231.16666666666663</v>
      </c>
      <c r="I107" s="279">
        <v>234.98333333333329</v>
      </c>
      <c r="J107" s="279">
        <v>238.96666666666664</v>
      </c>
      <c r="K107" s="277">
        <v>231</v>
      </c>
      <c r="L107" s="277">
        <v>223.2</v>
      </c>
      <c r="M107" s="277">
        <v>86.074190000000002</v>
      </c>
    </row>
    <row r="108" spans="1:13">
      <c r="A108" s="268">
        <v>98</v>
      </c>
      <c r="B108" s="285" t="s">
        <v>344</v>
      </c>
      <c r="C108" s="278">
        <v>402.55</v>
      </c>
      <c r="D108" s="279">
        <v>401.59999999999997</v>
      </c>
      <c r="E108" s="279">
        <v>398.19999999999993</v>
      </c>
      <c r="F108" s="279">
        <v>393.84999999999997</v>
      </c>
      <c r="G108" s="279">
        <v>390.44999999999993</v>
      </c>
      <c r="H108" s="279">
        <v>405.94999999999993</v>
      </c>
      <c r="I108" s="279">
        <v>409.34999999999991</v>
      </c>
      <c r="J108" s="279">
        <v>413.69999999999993</v>
      </c>
      <c r="K108" s="277">
        <v>405</v>
      </c>
      <c r="L108" s="277">
        <v>397.25</v>
      </c>
      <c r="M108" s="277">
        <v>0.20674999999999999</v>
      </c>
    </row>
    <row r="109" spans="1:13">
      <c r="A109" s="268">
        <v>99</v>
      </c>
      <c r="B109" s="277" t="s">
        <v>83</v>
      </c>
      <c r="C109" s="278">
        <v>760.75</v>
      </c>
      <c r="D109" s="279">
        <v>763.46666666666658</v>
      </c>
      <c r="E109" s="279">
        <v>756.33333333333314</v>
      </c>
      <c r="F109" s="279">
        <v>751.91666666666652</v>
      </c>
      <c r="G109" s="279">
        <v>744.78333333333308</v>
      </c>
      <c r="H109" s="279">
        <v>767.88333333333321</v>
      </c>
      <c r="I109" s="279">
        <v>775.01666666666665</v>
      </c>
      <c r="J109" s="279">
        <v>779.43333333333328</v>
      </c>
      <c r="K109" s="277">
        <v>770.6</v>
      </c>
      <c r="L109" s="277">
        <v>759.05</v>
      </c>
      <c r="M109" s="277">
        <v>47.009889999999999</v>
      </c>
    </row>
    <row r="110" spans="1:13">
      <c r="A110" s="268">
        <v>100</v>
      </c>
      <c r="B110" s="277" t="s">
        <v>84</v>
      </c>
      <c r="C110" s="278">
        <v>139.5</v>
      </c>
      <c r="D110" s="279">
        <v>140.1</v>
      </c>
      <c r="E110" s="279">
        <v>138.39999999999998</v>
      </c>
      <c r="F110" s="279">
        <v>137.29999999999998</v>
      </c>
      <c r="G110" s="279">
        <v>135.59999999999997</v>
      </c>
      <c r="H110" s="279">
        <v>141.19999999999999</v>
      </c>
      <c r="I110" s="279">
        <v>142.89999999999998</v>
      </c>
      <c r="J110" s="279">
        <v>144</v>
      </c>
      <c r="K110" s="277">
        <v>141.80000000000001</v>
      </c>
      <c r="L110" s="277">
        <v>139</v>
      </c>
      <c r="M110" s="277">
        <v>181.04029</v>
      </c>
    </row>
    <row r="111" spans="1:13">
      <c r="A111" s="268">
        <v>101</v>
      </c>
      <c r="B111" s="277" t="s">
        <v>345</v>
      </c>
      <c r="C111" s="278">
        <v>359.8</v>
      </c>
      <c r="D111" s="279">
        <v>356.56666666666666</v>
      </c>
      <c r="E111" s="279">
        <v>348.23333333333335</v>
      </c>
      <c r="F111" s="279">
        <v>336.66666666666669</v>
      </c>
      <c r="G111" s="279">
        <v>328.33333333333337</v>
      </c>
      <c r="H111" s="279">
        <v>368.13333333333333</v>
      </c>
      <c r="I111" s="279">
        <v>376.4666666666667</v>
      </c>
      <c r="J111" s="279">
        <v>388.0333333333333</v>
      </c>
      <c r="K111" s="277">
        <v>364.9</v>
      </c>
      <c r="L111" s="277">
        <v>345</v>
      </c>
      <c r="M111" s="277">
        <v>11.353669999999999</v>
      </c>
    </row>
    <row r="112" spans="1:13">
      <c r="A112" s="268">
        <v>102</v>
      </c>
      <c r="B112" s="277" t="s">
        <v>3785</v>
      </c>
      <c r="C112" s="278">
        <v>1984.6</v>
      </c>
      <c r="D112" s="279">
        <v>1992.7166666666665</v>
      </c>
      <c r="E112" s="279">
        <v>1966.0333333333328</v>
      </c>
      <c r="F112" s="279">
        <v>1947.4666666666665</v>
      </c>
      <c r="G112" s="279">
        <v>1920.7833333333328</v>
      </c>
      <c r="H112" s="279">
        <v>2011.2833333333328</v>
      </c>
      <c r="I112" s="279">
        <v>2037.9666666666667</v>
      </c>
      <c r="J112" s="279">
        <v>2056.5333333333328</v>
      </c>
      <c r="K112" s="277">
        <v>2019.4</v>
      </c>
      <c r="L112" s="277">
        <v>1974.15</v>
      </c>
      <c r="M112" s="277">
        <v>1.2659800000000001</v>
      </c>
    </row>
    <row r="113" spans="1:13">
      <c r="A113" s="268">
        <v>103</v>
      </c>
      <c r="B113" s="277" t="s">
        <v>85</v>
      </c>
      <c r="C113" s="278">
        <v>1410.65</v>
      </c>
      <c r="D113" s="279">
        <v>1418.5833333333333</v>
      </c>
      <c r="E113" s="279">
        <v>1397.1666666666665</v>
      </c>
      <c r="F113" s="279">
        <v>1383.6833333333332</v>
      </c>
      <c r="G113" s="279">
        <v>1362.2666666666664</v>
      </c>
      <c r="H113" s="279">
        <v>1432.0666666666666</v>
      </c>
      <c r="I113" s="279">
        <v>1453.4833333333331</v>
      </c>
      <c r="J113" s="279">
        <v>1466.9666666666667</v>
      </c>
      <c r="K113" s="277">
        <v>1440</v>
      </c>
      <c r="L113" s="277">
        <v>1405.1</v>
      </c>
      <c r="M113" s="277">
        <v>6.7597399999999999</v>
      </c>
    </row>
    <row r="114" spans="1:13">
      <c r="A114" s="268">
        <v>104</v>
      </c>
      <c r="B114" s="277" t="s">
        <v>86</v>
      </c>
      <c r="C114" s="278">
        <v>394.15</v>
      </c>
      <c r="D114" s="279">
        <v>394.95</v>
      </c>
      <c r="E114" s="279">
        <v>391.4</v>
      </c>
      <c r="F114" s="279">
        <v>388.65</v>
      </c>
      <c r="G114" s="279">
        <v>385.09999999999997</v>
      </c>
      <c r="H114" s="279">
        <v>397.7</v>
      </c>
      <c r="I114" s="279">
        <v>401.25000000000006</v>
      </c>
      <c r="J114" s="279">
        <v>404</v>
      </c>
      <c r="K114" s="277">
        <v>398.5</v>
      </c>
      <c r="L114" s="277">
        <v>392.2</v>
      </c>
      <c r="M114" s="277">
        <v>13.76379</v>
      </c>
    </row>
    <row r="115" spans="1:13">
      <c r="A115" s="268">
        <v>105</v>
      </c>
      <c r="B115" s="277" t="s">
        <v>236</v>
      </c>
      <c r="C115" s="278">
        <v>795.95</v>
      </c>
      <c r="D115" s="279">
        <v>786.73333333333323</v>
      </c>
      <c r="E115" s="279">
        <v>771.46666666666647</v>
      </c>
      <c r="F115" s="279">
        <v>746.98333333333323</v>
      </c>
      <c r="G115" s="279">
        <v>731.71666666666647</v>
      </c>
      <c r="H115" s="279">
        <v>811.21666666666647</v>
      </c>
      <c r="I115" s="279">
        <v>826.48333333333312</v>
      </c>
      <c r="J115" s="279">
        <v>850.96666666666647</v>
      </c>
      <c r="K115" s="277">
        <v>802</v>
      </c>
      <c r="L115" s="277">
        <v>762.25</v>
      </c>
      <c r="M115" s="277">
        <v>8.9796899999999997</v>
      </c>
    </row>
    <row r="116" spans="1:13">
      <c r="A116" s="268">
        <v>106</v>
      </c>
      <c r="B116" s="277" t="s">
        <v>346</v>
      </c>
      <c r="C116" s="278">
        <v>588.95000000000005</v>
      </c>
      <c r="D116" s="279">
        <v>597.16666666666663</v>
      </c>
      <c r="E116" s="279">
        <v>576.7833333333333</v>
      </c>
      <c r="F116" s="279">
        <v>564.61666666666667</v>
      </c>
      <c r="G116" s="279">
        <v>544.23333333333335</v>
      </c>
      <c r="H116" s="279">
        <v>609.33333333333326</v>
      </c>
      <c r="I116" s="279">
        <v>629.7166666666667</v>
      </c>
      <c r="J116" s="279">
        <v>641.88333333333321</v>
      </c>
      <c r="K116" s="277">
        <v>617.54999999999995</v>
      </c>
      <c r="L116" s="277">
        <v>585</v>
      </c>
      <c r="M116" s="277">
        <v>0.71692999999999996</v>
      </c>
    </row>
    <row r="117" spans="1:13">
      <c r="A117" s="268">
        <v>107</v>
      </c>
      <c r="B117" s="277" t="s">
        <v>331</v>
      </c>
      <c r="C117" s="278">
        <v>1788.2</v>
      </c>
      <c r="D117" s="279">
        <v>1802.4333333333334</v>
      </c>
      <c r="E117" s="279">
        <v>1765.7666666666669</v>
      </c>
      <c r="F117" s="279">
        <v>1743.3333333333335</v>
      </c>
      <c r="G117" s="279">
        <v>1706.666666666667</v>
      </c>
      <c r="H117" s="279">
        <v>1824.8666666666668</v>
      </c>
      <c r="I117" s="279">
        <v>1861.5333333333333</v>
      </c>
      <c r="J117" s="279">
        <v>1883.9666666666667</v>
      </c>
      <c r="K117" s="277">
        <v>1839.1</v>
      </c>
      <c r="L117" s="277">
        <v>1780</v>
      </c>
      <c r="M117" s="277">
        <v>0.32435999999999998</v>
      </c>
    </row>
    <row r="118" spans="1:13">
      <c r="A118" s="268">
        <v>108</v>
      </c>
      <c r="B118" s="277" t="s">
        <v>237</v>
      </c>
      <c r="C118" s="278">
        <v>264</v>
      </c>
      <c r="D118" s="279">
        <v>264.05</v>
      </c>
      <c r="E118" s="279">
        <v>261.3</v>
      </c>
      <c r="F118" s="279">
        <v>258.60000000000002</v>
      </c>
      <c r="G118" s="279">
        <v>255.85000000000002</v>
      </c>
      <c r="H118" s="279">
        <v>266.75</v>
      </c>
      <c r="I118" s="279">
        <v>269.5</v>
      </c>
      <c r="J118" s="279">
        <v>272.2</v>
      </c>
      <c r="K118" s="277">
        <v>266.8</v>
      </c>
      <c r="L118" s="277">
        <v>261.35000000000002</v>
      </c>
      <c r="M118" s="277">
        <v>3.2709000000000001</v>
      </c>
    </row>
    <row r="119" spans="1:13">
      <c r="A119" s="268">
        <v>109</v>
      </c>
      <c r="B119" s="277" t="s">
        <v>2996</v>
      </c>
      <c r="C119" s="278">
        <v>214.65</v>
      </c>
      <c r="D119" s="279">
        <v>217.48333333333335</v>
      </c>
      <c r="E119" s="279">
        <v>210.16666666666669</v>
      </c>
      <c r="F119" s="279">
        <v>205.68333333333334</v>
      </c>
      <c r="G119" s="279">
        <v>198.36666666666667</v>
      </c>
      <c r="H119" s="279">
        <v>221.9666666666667</v>
      </c>
      <c r="I119" s="279">
        <v>229.28333333333336</v>
      </c>
      <c r="J119" s="279">
        <v>233.76666666666671</v>
      </c>
      <c r="K119" s="277">
        <v>224.8</v>
      </c>
      <c r="L119" s="277">
        <v>213</v>
      </c>
      <c r="M119" s="277">
        <v>3.0830500000000001</v>
      </c>
    </row>
    <row r="120" spans="1:13">
      <c r="A120" s="268">
        <v>110</v>
      </c>
      <c r="B120" s="277" t="s">
        <v>235</v>
      </c>
      <c r="C120" s="278">
        <v>129.30000000000001</v>
      </c>
      <c r="D120" s="279">
        <v>128.73333333333335</v>
      </c>
      <c r="E120" s="279">
        <v>125.31666666666669</v>
      </c>
      <c r="F120" s="279">
        <v>121.33333333333334</v>
      </c>
      <c r="G120" s="279">
        <v>117.91666666666669</v>
      </c>
      <c r="H120" s="279">
        <v>132.7166666666667</v>
      </c>
      <c r="I120" s="279">
        <v>136.13333333333333</v>
      </c>
      <c r="J120" s="279">
        <v>140.1166666666667</v>
      </c>
      <c r="K120" s="277">
        <v>132.15</v>
      </c>
      <c r="L120" s="277">
        <v>124.75</v>
      </c>
      <c r="M120" s="277">
        <v>64.870099999999994</v>
      </c>
    </row>
    <row r="121" spans="1:13">
      <c r="A121" s="268">
        <v>111</v>
      </c>
      <c r="B121" s="277" t="s">
        <v>87</v>
      </c>
      <c r="C121" s="278">
        <v>465.4</v>
      </c>
      <c r="D121" s="279">
        <v>464.05</v>
      </c>
      <c r="E121" s="279">
        <v>459.3</v>
      </c>
      <c r="F121" s="279">
        <v>453.2</v>
      </c>
      <c r="G121" s="279">
        <v>448.45</v>
      </c>
      <c r="H121" s="279">
        <v>470.15000000000003</v>
      </c>
      <c r="I121" s="279">
        <v>474.90000000000003</v>
      </c>
      <c r="J121" s="279">
        <v>481.00000000000006</v>
      </c>
      <c r="K121" s="277">
        <v>468.8</v>
      </c>
      <c r="L121" s="277">
        <v>457.95</v>
      </c>
      <c r="M121" s="277">
        <v>9.8809799999999992</v>
      </c>
    </row>
    <row r="122" spans="1:13">
      <c r="A122" s="268">
        <v>112</v>
      </c>
      <c r="B122" s="277" t="s">
        <v>347</v>
      </c>
      <c r="C122" s="278">
        <v>389.2</v>
      </c>
      <c r="D122" s="279">
        <v>392.13333333333338</v>
      </c>
      <c r="E122" s="279">
        <v>384.31666666666678</v>
      </c>
      <c r="F122" s="279">
        <v>379.43333333333339</v>
      </c>
      <c r="G122" s="279">
        <v>371.61666666666679</v>
      </c>
      <c r="H122" s="279">
        <v>397.01666666666677</v>
      </c>
      <c r="I122" s="279">
        <v>404.83333333333337</v>
      </c>
      <c r="J122" s="279">
        <v>409.71666666666675</v>
      </c>
      <c r="K122" s="277">
        <v>399.95</v>
      </c>
      <c r="L122" s="277">
        <v>387.25</v>
      </c>
      <c r="M122" s="277">
        <v>3.0614599999999998</v>
      </c>
    </row>
    <row r="123" spans="1:13">
      <c r="A123" s="268">
        <v>113</v>
      </c>
      <c r="B123" s="277" t="s">
        <v>88</v>
      </c>
      <c r="C123" s="278">
        <v>491.95</v>
      </c>
      <c r="D123" s="279">
        <v>493.81666666666666</v>
      </c>
      <c r="E123" s="279">
        <v>489.13333333333333</v>
      </c>
      <c r="F123" s="279">
        <v>486.31666666666666</v>
      </c>
      <c r="G123" s="279">
        <v>481.63333333333333</v>
      </c>
      <c r="H123" s="279">
        <v>496.63333333333333</v>
      </c>
      <c r="I123" s="279">
        <v>501.31666666666661</v>
      </c>
      <c r="J123" s="279">
        <v>504.13333333333333</v>
      </c>
      <c r="K123" s="277">
        <v>498.5</v>
      </c>
      <c r="L123" s="277">
        <v>491</v>
      </c>
      <c r="M123" s="277">
        <v>19.115110000000001</v>
      </c>
    </row>
    <row r="124" spans="1:13">
      <c r="A124" s="268">
        <v>114</v>
      </c>
      <c r="B124" s="277" t="s">
        <v>238</v>
      </c>
      <c r="C124" s="278">
        <v>774.25</v>
      </c>
      <c r="D124" s="279">
        <v>777.76666666666677</v>
      </c>
      <c r="E124" s="279">
        <v>767.63333333333355</v>
      </c>
      <c r="F124" s="279">
        <v>761.01666666666677</v>
      </c>
      <c r="G124" s="279">
        <v>750.88333333333355</v>
      </c>
      <c r="H124" s="279">
        <v>784.38333333333355</v>
      </c>
      <c r="I124" s="279">
        <v>794.51666666666677</v>
      </c>
      <c r="J124" s="279">
        <v>801.13333333333355</v>
      </c>
      <c r="K124" s="277">
        <v>787.9</v>
      </c>
      <c r="L124" s="277">
        <v>771.15</v>
      </c>
      <c r="M124" s="277">
        <v>1.0260499999999999</v>
      </c>
    </row>
    <row r="125" spans="1:13">
      <c r="A125" s="268">
        <v>115</v>
      </c>
      <c r="B125" s="277" t="s">
        <v>348</v>
      </c>
      <c r="C125" s="278">
        <v>79.7</v>
      </c>
      <c r="D125" s="279">
        <v>80.066666666666663</v>
      </c>
      <c r="E125" s="279">
        <v>78.133333333333326</v>
      </c>
      <c r="F125" s="279">
        <v>76.566666666666663</v>
      </c>
      <c r="G125" s="279">
        <v>74.633333333333326</v>
      </c>
      <c r="H125" s="279">
        <v>81.633333333333326</v>
      </c>
      <c r="I125" s="279">
        <v>83.566666666666663</v>
      </c>
      <c r="J125" s="279">
        <v>85.133333333333326</v>
      </c>
      <c r="K125" s="277">
        <v>82</v>
      </c>
      <c r="L125" s="277">
        <v>78.5</v>
      </c>
      <c r="M125" s="277">
        <v>3.8488000000000002</v>
      </c>
    </row>
    <row r="126" spans="1:13">
      <c r="A126" s="268">
        <v>116</v>
      </c>
      <c r="B126" s="277" t="s">
        <v>355</v>
      </c>
      <c r="C126" s="278">
        <v>405.1</v>
      </c>
      <c r="D126" s="279">
        <v>407.18333333333334</v>
      </c>
      <c r="E126" s="279">
        <v>400.36666666666667</v>
      </c>
      <c r="F126" s="279">
        <v>395.63333333333333</v>
      </c>
      <c r="G126" s="279">
        <v>388.81666666666666</v>
      </c>
      <c r="H126" s="279">
        <v>411.91666666666669</v>
      </c>
      <c r="I126" s="279">
        <v>418.73333333333341</v>
      </c>
      <c r="J126" s="279">
        <v>423.4666666666667</v>
      </c>
      <c r="K126" s="277">
        <v>414</v>
      </c>
      <c r="L126" s="277">
        <v>402.45</v>
      </c>
      <c r="M126" s="277">
        <v>7.4390799999999997</v>
      </c>
    </row>
    <row r="127" spans="1:13">
      <c r="A127" s="268">
        <v>117</v>
      </c>
      <c r="B127" s="277" t="s">
        <v>356</v>
      </c>
      <c r="C127" s="278">
        <v>193.8</v>
      </c>
      <c r="D127" s="279">
        <v>195.73333333333335</v>
      </c>
      <c r="E127" s="279">
        <v>190.16666666666669</v>
      </c>
      <c r="F127" s="279">
        <v>186.53333333333333</v>
      </c>
      <c r="G127" s="279">
        <v>180.96666666666667</v>
      </c>
      <c r="H127" s="279">
        <v>199.3666666666667</v>
      </c>
      <c r="I127" s="279">
        <v>204.93333333333337</v>
      </c>
      <c r="J127" s="279">
        <v>208.56666666666672</v>
      </c>
      <c r="K127" s="277">
        <v>201.3</v>
      </c>
      <c r="L127" s="277">
        <v>192.1</v>
      </c>
      <c r="M127" s="277">
        <v>4.6792199999999999</v>
      </c>
    </row>
    <row r="128" spans="1:13">
      <c r="A128" s="268">
        <v>118</v>
      </c>
      <c r="B128" s="277" t="s">
        <v>349</v>
      </c>
      <c r="C128" s="278">
        <v>83.75</v>
      </c>
      <c r="D128" s="279">
        <v>83.916666666666671</v>
      </c>
      <c r="E128" s="279">
        <v>82.333333333333343</v>
      </c>
      <c r="F128" s="279">
        <v>80.916666666666671</v>
      </c>
      <c r="G128" s="279">
        <v>79.333333333333343</v>
      </c>
      <c r="H128" s="279">
        <v>85.333333333333343</v>
      </c>
      <c r="I128" s="279">
        <v>86.916666666666686</v>
      </c>
      <c r="J128" s="279">
        <v>88.333333333333343</v>
      </c>
      <c r="K128" s="277">
        <v>85.5</v>
      </c>
      <c r="L128" s="277">
        <v>82.5</v>
      </c>
      <c r="M128" s="277">
        <v>62.465420000000002</v>
      </c>
    </row>
    <row r="129" spans="1:13">
      <c r="A129" s="268">
        <v>119</v>
      </c>
      <c r="B129" s="277" t="s">
        <v>350</v>
      </c>
      <c r="C129" s="278">
        <v>356.55</v>
      </c>
      <c r="D129" s="279">
        <v>359.43333333333334</v>
      </c>
      <c r="E129" s="279">
        <v>351.11666666666667</v>
      </c>
      <c r="F129" s="279">
        <v>345.68333333333334</v>
      </c>
      <c r="G129" s="279">
        <v>337.36666666666667</v>
      </c>
      <c r="H129" s="279">
        <v>364.86666666666667</v>
      </c>
      <c r="I129" s="279">
        <v>373.18333333333339</v>
      </c>
      <c r="J129" s="279">
        <v>378.61666666666667</v>
      </c>
      <c r="K129" s="277">
        <v>367.75</v>
      </c>
      <c r="L129" s="277">
        <v>354</v>
      </c>
      <c r="M129" s="277">
        <v>0.9748</v>
      </c>
    </row>
    <row r="130" spans="1:13">
      <c r="A130" s="268">
        <v>120</v>
      </c>
      <c r="B130" s="277" t="s">
        <v>351</v>
      </c>
      <c r="C130" s="278">
        <v>649.6</v>
      </c>
      <c r="D130" s="279">
        <v>651.63333333333333</v>
      </c>
      <c r="E130" s="279">
        <v>638.26666666666665</v>
      </c>
      <c r="F130" s="279">
        <v>626.93333333333328</v>
      </c>
      <c r="G130" s="279">
        <v>613.56666666666661</v>
      </c>
      <c r="H130" s="279">
        <v>662.9666666666667</v>
      </c>
      <c r="I130" s="279">
        <v>676.33333333333326</v>
      </c>
      <c r="J130" s="279">
        <v>687.66666666666674</v>
      </c>
      <c r="K130" s="277">
        <v>665</v>
      </c>
      <c r="L130" s="277">
        <v>640.29999999999995</v>
      </c>
      <c r="M130" s="277">
        <v>15.323270000000001</v>
      </c>
    </row>
    <row r="131" spans="1:13">
      <c r="A131" s="268">
        <v>121</v>
      </c>
      <c r="B131" s="277" t="s">
        <v>352</v>
      </c>
      <c r="C131" s="278">
        <v>119.1</v>
      </c>
      <c r="D131" s="279">
        <v>120.21666666666665</v>
      </c>
      <c r="E131" s="279">
        <v>117.43333333333331</v>
      </c>
      <c r="F131" s="279">
        <v>115.76666666666665</v>
      </c>
      <c r="G131" s="279">
        <v>112.98333333333331</v>
      </c>
      <c r="H131" s="279">
        <v>121.88333333333331</v>
      </c>
      <c r="I131" s="279">
        <v>124.66666666666664</v>
      </c>
      <c r="J131" s="279">
        <v>126.33333333333331</v>
      </c>
      <c r="K131" s="277">
        <v>123</v>
      </c>
      <c r="L131" s="277">
        <v>118.55</v>
      </c>
      <c r="M131" s="277">
        <v>17.544129999999999</v>
      </c>
    </row>
    <row r="132" spans="1:13">
      <c r="A132" s="268">
        <v>122</v>
      </c>
      <c r="B132" s="277" t="s">
        <v>1221</v>
      </c>
      <c r="C132" s="278">
        <v>794.25</v>
      </c>
      <c r="D132" s="279">
        <v>799.0333333333333</v>
      </c>
      <c r="E132" s="279">
        <v>785.21666666666658</v>
      </c>
      <c r="F132" s="279">
        <v>776.18333333333328</v>
      </c>
      <c r="G132" s="279">
        <v>762.36666666666656</v>
      </c>
      <c r="H132" s="279">
        <v>808.06666666666661</v>
      </c>
      <c r="I132" s="279">
        <v>821.88333333333321</v>
      </c>
      <c r="J132" s="279">
        <v>830.91666666666663</v>
      </c>
      <c r="K132" s="277">
        <v>812.85</v>
      </c>
      <c r="L132" s="277">
        <v>790</v>
      </c>
      <c r="M132" s="277">
        <v>0.70618999999999998</v>
      </c>
    </row>
    <row r="133" spans="1:13">
      <c r="A133" s="268">
        <v>123</v>
      </c>
      <c r="B133" s="277" t="s">
        <v>90</v>
      </c>
      <c r="C133" s="278">
        <v>9.0500000000000007</v>
      </c>
      <c r="D133" s="279">
        <v>8.9666666666666668</v>
      </c>
      <c r="E133" s="279">
        <v>8.7833333333333332</v>
      </c>
      <c r="F133" s="279">
        <v>8.5166666666666657</v>
      </c>
      <c r="G133" s="279">
        <v>8.3333333333333321</v>
      </c>
      <c r="H133" s="279">
        <v>9.2333333333333343</v>
      </c>
      <c r="I133" s="279">
        <v>9.4166666666666679</v>
      </c>
      <c r="J133" s="279">
        <v>9.6833333333333353</v>
      </c>
      <c r="K133" s="277">
        <v>9.15</v>
      </c>
      <c r="L133" s="277">
        <v>8.6999999999999993</v>
      </c>
      <c r="M133" s="277">
        <v>92.932479999999998</v>
      </c>
    </row>
    <row r="134" spans="1:13">
      <c r="A134" s="268">
        <v>124</v>
      </c>
      <c r="B134" s="277" t="s">
        <v>91</v>
      </c>
      <c r="C134" s="278">
        <v>3247.35</v>
      </c>
      <c r="D134" s="279">
        <v>3268.3333333333335</v>
      </c>
      <c r="E134" s="279">
        <v>3201.666666666667</v>
      </c>
      <c r="F134" s="279">
        <v>3155.9833333333336</v>
      </c>
      <c r="G134" s="279">
        <v>3089.3166666666671</v>
      </c>
      <c r="H134" s="279">
        <v>3314.0166666666669</v>
      </c>
      <c r="I134" s="279">
        <v>3380.6833333333338</v>
      </c>
      <c r="J134" s="279">
        <v>3426.3666666666668</v>
      </c>
      <c r="K134" s="277">
        <v>3335</v>
      </c>
      <c r="L134" s="277">
        <v>3222.65</v>
      </c>
      <c r="M134" s="277">
        <v>38.514809999999997</v>
      </c>
    </row>
    <row r="135" spans="1:13">
      <c r="A135" s="268">
        <v>125</v>
      </c>
      <c r="B135" s="277" t="s">
        <v>357</v>
      </c>
      <c r="C135" s="278">
        <v>8078.85</v>
      </c>
      <c r="D135" s="279">
        <v>8092.9000000000005</v>
      </c>
      <c r="E135" s="279">
        <v>8015.9500000000007</v>
      </c>
      <c r="F135" s="279">
        <v>7953.05</v>
      </c>
      <c r="G135" s="279">
        <v>7876.1</v>
      </c>
      <c r="H135" s="279">
        <v>8155.8000000000011</v>
      </c>
      <c r="I135" s="279">
        <v>8232.75</v>
      </c>
      <c r="J135" s="279">
        <v>8295.6500000000015</v>
      </c>
      <c r="K135" s="277">
        <v>8169.85</v>
      </c>
      <c r="L135" s="277">
        <v>8030</v>
      </c>
      <c r="M135" s="277">
        <v>0.31797999999999998</v>
      </c>
    </row>
    <row r="136" spans="1:13">
      <c r="A136" s="268">
        <v>126</v>
      </c>
      <c r="B136" s="277" t="s">
        <v>93</v>
      </c>
      <c r="C136" s="278">
        <v>161.69999999999999</v>
      </c>
      <c r="D136" s="279">
        <v>162.06666666666666</v>
      </c>
      <c r="E136" s="279">
        <v>160.13333333333333</v>
      </c>
      <c r="F136" s="279">
        <v>158.56666666666666</v>
      </c>
      <c r="G136" s="279">
        <v>156.63333333333333</v>
      </c>
      <c r="H136" s="279">
        <v>163.63333333333333</v>
      </c>
      <c r="I136" s="279">
        <v>165.56666666666666</v>
      </c>
      <c r="J136" s="279">
        <v>167.13333333333333</v>
      </c>
      <c r="K136" s="277">
        <v>164</v>
      </c>
      <c r="L136" s="277">
        <v>160.5</v>
      </c>
      <c r="M136" s="277">
        <v>104.2433</v>
      </c>
    </row>
    <row r="137" spans="1:13">
      <c r="A137" s="268">
        <v>127</v>
      </c>
      <c r="B137" s="277" t="s">
        <v>231</v>
      </c>
      <c r="C137" s="278">
        <v>2259.4499999999998</v>
      </c>
      <c r="D137" s="279">
        <v>2270.6</v>
      </c>
      <c r="E137" s="279">
        <v>2241.1999999999998</v>
      </c>
      <c r="F137" s="279">
        <v>2222.9499999999998</v>
      </c>
      <c r="G137" s="279">
        <v>2193.5499999999997</v>
      </c>
      <c r="H137" s="279">
        <v>2288.85</v>
      </c>
      <c r="I137" s="279">
        <v>2318.2500000000005</v>
      </c>
      <c r="J137" s="279">
        <v>2336.5</v>
      </c>
      <c r="K137" s="277">
        <v>2300</v>
      </c>
      <c r="L137" s="277">
        <v>2252.35</v>
      </c>
      <c r="M137" s="277">
        <v>3.2627899999999999</v>
      </c>
    </row>
    <row r="138" spans="1:13">
      <c r="A138" s="268">
        <v>128</v>
      </c>
      <c r="B138" s="277" t="s">
        <v>94</v>
      </c>
      <c r="C138" s="278">
        <v>4489.75</v>
      </c>
      <c r="D138" s="279">
        <v>4494.45</v>
      </c>
      <c r="E138" s="279">
        <v>4468.8999999999996</v>
      </c>
      <c r="F138" s="279">
        <v>4448.05</v>
      </c>
      <c r="G138" s="279">
        <v>4422.5</v>
      </c>
      <c r="H138" s="279">
        <v>4515.2999999999993</v>
      </c>
      <c r="I138" s="279">
        <v>4540.8500000000004</v>
      </c>
      <c r="J138" s="279">
        <v>4561.6999999999989</v>
      </c>
      <c r="K138" s="277">
        <v>4520</v>
      </c>
      <c r="L138" s="277">
        <v>4473.6000000000004</v>
      </c>
      <c r="M138" s="277">
        <v>4.8770199999999999</v>
      </c>
    </row>
    <row r="139" spans="1:13">
      <c r="A139" s="268">
        <v>129</v>
      </c>
      <c r="B139" s="277" t="s">
        <v>1264</v>
      </c>
      <c r="C139" s="278">
        <v>736.7</v>
      </c>
      <c r="D139" s="279">
        <v>733.55000000000007</v>
      </c>
      <c r="E139" s="279">
        <v>717.65000000000009</v>
      </c>
      <c r="F139" s="279">
        <v>698.6</v>
      </c>
      <c r="G139" s="279">
        <v>682.7</v>
      </c>
      <c r="H139" s="279">
        <v>752.60000000000014</v>
      </c>
      <c r="I139" s="279">
        <v>768.5</v>
      </c>
      <c r="J139" s="279">
        <v>787.55000000000018</v>
      </c>
      <c r="K139" s="277">
        <v>749.45</v>
      </c>
      <c r="L139" s="277">
        <v>714.5</v>
      </c>
      <c r="M139" s="277">
        <v>3.6435</v>
      </c>
    </row>
    <row r="140" spans="1:13">
      <c r="A140" s="268">
        <v>130</v>
      </c>
      <c r="B140" s="277" t="s">
        <v>239</v>
      </c>
      <c r="C140" s="278">
        <v>79.150000000000006</v>
      </c>
      <c r="D140" s="279">
        <v>77.88333333333334</v>
      </c>
      <c r="E140" s="279">
        <v>76.26666666666668</v>
      </c>
      <c r="F140" s="279">
        <v>73.38333333333334</v>
      </c>
      <c r="G140" s="279">
        <v>71.76666666666668</v>
      </c>
      <c r="H140" s="279">
        <v>80.76666666666668</v>
      </c>
      <c r="I140" s="279">
        <v>82.383333333333326</v>
      </c>
      <c r="J140" s="279">
        <v>85.26666666666668</v>
      </c>
      <c r="K140" s="277">
        <v>79.5</v>
      </c>
      <c r="L140" s="277">
        <v>75</v>
      </c>
      <c r="M140" s="277">
        <v>20.364460000000001</v>
      </c>
    </row>
    <row r="141" spans="1:13">
      <c r="A141" s="268">
        <v>131</v>
      </c>
      <c r="B141" s="277" t="s">
        <v>95</v>
      </c>
      <c r="C141" s="278">
        <v>21702.400000000001</v>
      </c>
      <c r="D141" s="279">
        <v>21675.466666666667</v>
      </c>
      <c r="E141" s="279">
        <v>21506.933333333334</v>
      </c>
      <c r="F141" s="279">
        <v>21311.466666666667</v>
      </c>
      <c r="G141" s="279">
        <v>21142.933333333334</v>
      </c>
      <c r="H141" s="279">
        <v>21870.933333333334</v>
      </c>
      <c r="I141" s="279">
        <v>22039.466666666667</v>
      </c>
      <c r="J141" s="279">
        <v>22234.933333333334</v>
      </c>
      <c r="K141" s="277">
        <v>21844</v>
      </c>
      <c r="L141" s="277">
        <v>21480</v>
      </c>
      <c r="M141" s="277">
        <v>2.6131799999999998</v>
      </c>
    </row>
    <row r="142" spans="1:13">
      <c r="A142" s="268">
        <v>132</v>
      </c>
      <c r="B142" s="277" t="s">
        <v>359</v>
      </c>
      <c r="C142" s="278">
        <v>286.05</v>
      </c>
      <c r="D142" s="279">
        <v>285.81666666666666</v>
      </c>
      <c r="E142" s="279">
        <v>281.73333333333335</v>
      </c>
      <c r="F142" s="279">
        <v>277.41666666666669</v>
      </c>
      <c r="G142" s="279">
        <v>273.33333333333337</v>
      </c>
      <c r="H142" s="279">
        <v>290.13333333333333</v>
      </c>
      <c r="I142" s="279">
        <v>294.2166666666667</v>
      </c>
      <c r="J142" s="279">
        <v>298.5333333333333</v>
      </c>
      <c r="K142" s="277">
        <v>289.89999999999998</v>
      </c>
      <c r="L142" s="277">
        <v>281.5</v>
      </c>
      <c r="M142" s="277">
        <v>4.91256</v>
      </c>
    </row>
    <row r="143" spans="1:13">
      <c r="A143" s="268">
        <v>133</v>
      </c>
      <c r="B143" s="277" t="s">
        <v>360</v>
      </c>
      <c r="C143" s="278">
        <v>92.3</v>
      </c>
      <c r="D143" s="279">
        <v>92.649999999999991</v>
      </c>
      <c r="E143" s="279">
        <v>88.999999999999986</v>
      </c>
      <c r="F143" s="279">
        <v>85.699999999999989</v>
      </c>
      <c r="G143" s="279">
        <v>82.049999999999983</v>
      </c>
      <c r="H143" s="279">
        <v>95.949999999999989</v>
      </c>
      <c r="I143" s="279">
        <v>99.6</v>
      </c>
      <c r="J143" s="279">
        <v>102.89999999999999</v>
      </c>
      <c r="K143" s="277">
        <v>96.3</v>
      </c>
      <c r="L143" s="277">
        <v>89.35</v>
      </c>
      <c r="M143" s="277">
        <v>69.543509999999998</v>
      </c>
    </row>
    <row r="144" spans="1:13">
      <c r="A144" s="268">
        <v>134</v>
      </c>
      <c r="B144" s="277" t="s">
        <v>361</v>
      </c>
      <c r="C144" s="278">
        <v>226.2</v>
      </c>
      <c r="D144" s="279">
        <v>227.33333333333334</v>
      </c>
      <c r="E144" s="279">
        <v>223.86666666666667</v>
      </c>
      <c r="F144" s="279">
        <v>221.53333333333333</v>
      </c>
      <c r="G144" s="279">
        <v>218.06666666666666</v>
      </c>
      <c r="H144" s="279">
        <v>229.66666666666669</v>
      </c>
      <c r="I144" s="279">
        <v>233.13333333333333</v>
      </c>
      <c r="J144" s="279">
        <v>235.4666666666667</v>
      </c>
      <c r="K144" s="277">
        <v>230.8</v>
      </c>
      <c r="L144" s="277">
        <v>225</v>
      </c>
      <c r="M144" s="277">
        <v>0.70799000000000001</v>
      </c>
    </row>
    <row r="145" spans="1:13">
      <c r="A145" s="268">
        <v>135</v>
      </c>
      <c r="B145" s="277" t="s">
        <v>240</v>
      </c>
      <c r="C145" s="278">
        <v>357.2</v>
      </c>
      <c r="D145" s="279">
        <v>358.13333333333338</v>
      </c>
      <c r="E145" s="279">
        <v>353.31666666666678</v>
      </c>
      <c r="F145" s="279">
        <v>349.43333333333339</v>
      </c>
      <c r="G145" s="279">
        <v>344.61666666666679</v>
      </c>
      <c r="H145" s="279">
        <v>362.01666666666677</v>
      </c>
      <c r="I145" s="279">
        <v>366.83333333333337</v>
      </c>
      <c r="J145" s="279">
        <v>370.71666666666675</v>
      </c>
      <c r="K145" s="277">
        <v>362.95</v>
      </c>
      <c r="L145" s="277">
        <v>354.25</v>
      </c>
      <c r="M145" s="277">
        <v>8.4427699999999994</v>
      </c>
    </row>
    <row r="146" spans="1:13">
      <c r="A146" s="268">
        <v>136</v>
      </c>
      <c r="B146" s="277" t="s">
        <v>241</v>
      </c>
      <c r="C146" s="278">
        <v>1040.3</v>
      </c>
      <c r="D146" s="279">
        <v>1045.45</v>
      </c>
      <c r="E146" s="279">
        <v>1010.75</v>
      </c>
      <c r="F146" s="279">
        <v>981.19999999999993</v>
      </c>
      <c r="G146" s="279">
        <v>946.49999999999989</v>
      </c>
      <c r="H146" s="279">
        <v>1075</v>
      </c>
      <c r="I146" s="279">
        <v>1109.7000000000003</v>
      </c>
      <c r="J146" s="279">
        <v>1139.2500000000002</v>
      </c>
      <c r="K146" s="277">
        <v>1080.1500000000001</v>
      </c>
      <c r="L146" s="277">
        <v>1015.9</v>
      </c>
      <c r="M146" s="277">
        <v>1.24394</v>
      </c>
    </row>
    <row r="147" spans="1:13">
      <c r="A147" s="268">
        <v>137</v>
      </c>
      <c r="B147" s="277" t="s">
        <v>242</v>
      </c>
      <c r="C147" s="278">
        <v>73.5</v>
      </c>
      <c r="D147" s="279">
        <v>74.066666666666663</v>
      </c>
      <c r="E147" s="279">
        <v>72.683333333333323</v>
      </c>
      <c r="F147" s="279">
        <v>71.86666666666666</v>
      </c>
      <c r="G147" s="279">
        <v>70.48333333333332</v>
      </c>
      <c r="H147" s="279">
        <v>74.883333333333326</v>
      </c>
      <c r="I147" s="279">
        <v>76.266666666666652</v>
      </c>
      <c r="J147" s="279">
        <v>77.083333333333329</v>
      </c>
      <c r="K147" s="277">
        <v>75.45</v>
      </c>
      <c r="L147" s="277">
        <v>73.25</v>
      </c>
      <c r="M147" s="277">
        <v>54.119860000000003</v>
      </c>
    </row>
    <row r="148" spans="1:13">
      <c r="A148" s="268">
        <v>138</v>
      </c>
      <c r="B148" s="277" t="s">
        <v>96</v>
      </c>
      <c r="C148" s="278">
        <v>56.4</v>
      </c>
      <c r="D148" s="279">
        <v>56.550000000000004</v>
      </c>
      <c r="E148" s="279">
        <v>55.600000000000009</v>
      </c>
      <c r="F148" s="279">
        <v>54.800000000000004</v>
      </c>
      <c r="G148" s="279">
        <v>53.850000000000009</v>
      </c>
      <c r="H148" s="279">
        <v>57.350000000000009</v>
      </c>
      <c r="I148" s="279">
        <v>58.300000000000011</v>
      </c>
      <c r="J148" s="279">
        <v>59.100000000000009</v>
      </c>
      <c r="K148" s="277">
        <v>57.5</v>
      </c>
      <c r="L148" s="277">
        <v>55.75</v>
      </c>
      <c r="M148" s="277">
        <v>102.93911</v>
      </c>
    </row>
    <row r="149" spans="1:13">
      <c r="A149" s="268">
        <v>139</v>
      </c>
      <c r="B149" s="277" t="s">
        <v>362</v>
      </c>
      <c r="C149" s="278">
        <v>549.4</v>
      </c>
      <c r="D149" s="279">
        <v>551.4666666666667</v>
      </c>
      <c r="E149" s="279">
        <v>543.93333333333339</v>
      </c>
      <c r="F149" s="279">
        <v>538.4666666666667</v>
      </c>
      <c r="G149" s="279">
        <v>530.93333333333339</v>
      </c>
      <c r="H149" s="279">
        <v>556.93333333333339</v>
      </c>
      <c r="I149" s="279">
        <v>564.4666666666667</v>
      </c>
      <c r="J149" s="279">
        <v>569.93333333333339</v>
      </c>
      <c r="K149" s="277">
        <v>559</v>
      </c>
      <c r="L149" s="277">
        <v>546</v>
      </c>
      <c r="M149" s="277">
        <v>1.6612899999999999</v>
      </c>
    </row>
    <row r="150" spans="1:13">
      <c r="A150" s="268">
        <v>140</v>
      </c>
      <c r="B150" s="277" t="s">
        <v>1298</v>
      </c>
      <c r="C150" s="278">
        <v>1465.5</v>
      </c>
      <c r="D150" s="279">
        <v>1448.7666666666667</v>
      </c>
      <c r="E150" s="279">
        <v>1412.5333333333333</v>
      </c>
      <c r="F150" s="279">
        <v>1359.5666666666666</v>
      </c>
      <c r="G150" s="279">
        <v>1323.3333333333333</v>
      </c>
      <c r="H150" s="279">
        <v>1501.7333333333333</v>
      </c>
      <c r="I150" s="279">
        <v>1537.9666666666665</v>
      </c>
      <c r="J150" s="279">
        <v>1590.9333333333334</v>
      </c>
      <c r="K150" s="277">
        <v>1485</v>
      </c>
      <c r="L150" s="277">
        <v>1395.8</v>
      </c>
      <c r="M150" s="277">
        <v>0.11965000000000001</v>
      </c>
    </row>
    <row r="151" spans="1:13">
      <c r="A151" s="268">
        <v>141</v>
      </c>
      <c r="B151" s="277" t="s">
        <v>97</v>
      </c>
      <c r="C151" s="278">
        <v>1127.8</v>
      </c>
      <c r="D151" s="279">
        <v>1136.0666666666666</v>
      </c>
      <c r="E151" s="279">
        <v>1114.2333333333331</v>
      </c>
      <c r="F151" s="279">
        <v>1100.6666666666665</v>
      </c>
      <c r="G151" s="279">
        <v>1078.833333333333</v>
      </c>
      <c r="H151" s="279">
        <v>1149.6333333333332</v>
      </c>
      <c r="I151" s="279">
        <v>1171.4666666666667</v>
      </c>
      <c r="J151" s="279">
        <v>1185.0333333333333</v>
      </c>
      <c r="K151" s="277">
        <v>1157.9000000000001</v>
      </c>
      <c r="L151" s="277">
        <v>1122.5</v>
      </c>
      <c r="M151" s="277">
        <v>14.717280000000001</v>
      </c>
    </row>
    <row r="152" spans="1:13">
      <c r="A152" s="268">
        <v>142</v>
      </c>
      <c r="B152" s="277" t="s">
        <v>363</v>
      </c>
      <c r="C152" s="278">
        <v>293.60000000000002</v>
      </c>
      <c r="D152" s="279">
        <v>301.56666666666666</v>
      </c>
      <c r="E152" s="279">
        <v>284.5333333333333</v>
      </c>
      <c r="F152" s="279">
        <v>275.46666666666664</v>
      </c>
      <c r="G152" s="279">
        <v>258.43333333333328</v>
      </c>
      <c r="H152" s="279">
        <v>310.63333333333333</v>
      </c>
      <c r="I152" s="279">
        <v>327.66666666666674</v>
      </c>
      <c r="J152" s="279">
        <v>336.73333333333335</v>
      </c>
      <c r="K152" s="277">
        <v>318.60000000000002</v>
      </c>
      <c r="L152" s="277">
        <v>292.5</v>
      </c>
      <c r="M152" s="277">
        <v>9.8891200000000001</v>
      </c>
    </row>
    <row r="153" spans="1:13">
      <c r="A153" s="268">
        <v>143</v>
      </c>
      <c r="B153" s="277" t="s">
        <v>98</v>
      </c>
      <c r="C153" s="278">
        <v>170.7</v>
      </c>
      <c r="D153" s="279">
        <v>171.03333333333333</v>
      </c>
      <c r="E153" s="279">
        <v>168.56666666666666</v>
      </c>
      <c r="F153" s="279">
        <v>166.43333333333334</v>
      </c>
      <c r="G153" s="279">
        <v>163.96666666666667</v>
      </c>
      <c r="H153" s="279">
        <v>173.16666666666666</v>
      </c>
      <c r="I153" s="279">
        <v>175.6333333333333</v>
      </c>
      <c r="J153" s="279">
        <v>177.76666666666665</v>
      </c>
      <c r="K153" s="277">
        <v>173.5</v>
      </c>
      <c r="L153" s="277">
        <v>168.9</v>
      </c>
      <c r="M153" s="277">
        <v>42.402169999999998</v>
      </c>
    </row>
    <row r="154" spans="1:13">
      <c r="A154" s="268">
        <v>144</v>
      </c>
      <c r="B154" s="277" t="s">
        <v>243</v>
      </c>
      <c r="C154" s="278">
        <v>10.65</v>
      </c>
      <c r="D154" s="279">
        <v>10.950000000000001</v>
      </c>
      <c r="E154" s="279">
        <v>10.350000000000001</v>
      </c>
      <c r="F154" s="279">
        <v>10.050000000000001</v>
      </c>
      <c r="G154" s="279">
        <v>9.4500000000000011</v>
      </c>
      <c r="H154" s="279">
        <v>11.250000000000002</v>
      </c>
      <c r="I154" s="279">
        <v>11.85</v>
      </c>
      <c r="J154" s="279">
        <v>12.150000000000002</v>
      </c>
      <c r="K154" s="277">
        <v>11.55</v>
      </c>
      <c r="L154" s="277">
        <v>10.65</v>
      </c>
      <c r="M154" s="277">
        <v>796.16153999999995</v>
      </c>
    </row>
    <row r="155" spans="1:13">
      <c r="A155" s="268">
        <v>145</v>
      </c>
      <c r="B155" s="277" t="s">
        <v>364</v>
      </c>
      <c r="C155" s="278">
        <v>327.25</v>
      </c>
      <c r="D155" s="279">
        <v>327.93333333333334</v>
      </c>
      <c r="E155" s="279">
        <v>324.31666666666666</v>
      </c>
      <c r="F155" s="279">
        <v>321.38333333333333</v>
      </c>
      <c r="G155" s="279">
        <v>317.76666666666665</v>
      </c>
      <c r="H155" s="279">
        <v>330.86666666666667</v>
      </c>
      <c r="I155" s="279">
        <v>334.48333333333335</v>
      </c>
      <c r="J155" s="279">
        <v>337.41666666666669</v>
      </c>
      <c r="K155" s="277">
        <v>331.55</v>
      </c>
      <c r="L155" s="277">
        <v>325</v>
      </c>
      <c r="M155" s="277">
        <v>2.23393</v>
      </c>
    </row>
    <row r="156" spans="1:13">
      <c r="A156" s="268">
        <v>146</v>
      </c>
      <c r="B156" s="277" t="s">
        <v>99</v>
      </c>
      <c r="C156" s="278">
        <v>55.9</v>
      </c>
      <c r="D156" s="279">
        <v>55.583333333333336</v>
      </c>
      <c r="E156" s="279">
        <v>54.966666666666669</v>
      </c>
      <c r="F156" s="279">
        <v>54.033333333333331</v>
      </c>
      <c r="G156" s="279">
        <v>53.416666666666664</v>
      </c>
      <c r="H156" s="279">
        <v>56.516666666666673</v>
      </c>
      <c r="I156" s="279">
        <v>57.133333333333333</v>
      </c>
      <c r="J156" s="279">
        <v>58.066666666666677</v>
      </c>
      <c r="K156" s="277">
        <v>56.2</v>
      </c>
      <c r="L156" s="277">
        <v>54.65</v>
      </c>
      <c r="M156" s="277">
        <v>448.41516999999999</v>
      </c>
    </row>
    <row r="157" spans="1:13">
      <c r="A157" s="268">
        <v>147</v>
      </c>
      <c r="B157" s="277" t="s">
        <v>367</v>
      </c>
      <c r="C157" s="278">
        <v>301.25</v>
      </c>
      <c r="D157" s="279">
        <v>301.75</v>
      </c>
      <c r="E157" s="279">
        <v>298.5</v>
      </c>
      <c r="F157" s="279">
        <v>295.75</v>
      </c>
      <c r="G157" s="279">
        <v>292.5</v>
      </c>
      <c r="H157" s="279">
        <v>304.5</v>
      </c>
      <c r="I157" s="279">
        <v>307.75</v>
      </c>
      <c r="J157" s="279">
        <v>310.5</v>
      </c>
      <c r="K157" s="277">
        <v>305</v>
      </c>
      <c r="L157" s="277">
        <v>299</v>
      </c>
      <c r="M157" s="277">
        <v>4.5598700000000001</v>
      </c>
    </row>
    <row r="158" spans="1:13">
      <c r="A158" s="268">
        <v>148</v>
      </c>
      <c r="B158" s="277" t="s">
        <v>366</v>
      </c>
      <c r="C158" s="278">
        <v>2308</v>
      </c>
      <c r="D158" s="279">
        <v>2307</v>
      </c>
      <c r="E158" s="279">
        <v>2266</v>
      </c>
      <c r="F158" s="279">
        <v>2224</v>
      </c>
      <c r="G158" s="279">
        <v>2183</v>
      </c>
      <c r="H158" s="279">
        <v>2349</v>
      </c>
      <c r="I158" s="279">
        <v>2390</v>
      </c>
      <c r="J158" s="279">
        <v>2432</v>
      </c>
      <c r="K158" s="277">
        <v>2348</v>
      </c>
      <c r="L158" s="277">
        <v>2265</v>
      </c>
      <c r="M158" s="277">
        <v>0.5867</v>
      </c>
    </row>
    <row r="159" spans="1:13">
      <c r="A159" s="268">
        <v>149</v>
      </c>
      <c r="B159" s="277" t="s">
        <v>368</v>
      </c>
      <c r="C159" s="278">
        <v>465.05</v>
      </c>
      <c r="D159" s="279">
        <v>467.7166666666667</v>
      </c>
      <c r="E159" s="279">
        <v>457.43333333333339</v>
      </c>
      <c r="F159" s="279">
        <v>449.81666666666672</v>
      </c>
      <c r="G159" s="279">
        <v>439.53333333333342</v>
      </c>
      <c r="H159" s="279">
        <v>475.33333333333337</v>
      </c>
      <c r="I159" s="279">
        <v>485.61666666666667</v>
      </c>
      <c r="J159" s="279">
        <v>493.23333333333335</v>
      </c>
      <c r="K159" s="277">
        <v>478</v>
      </c>
      <c r="L159" s="277">
        <v>460.1</v>
      </c>
      <c r="M159" s="277">
        <v>1.2857799999999999</v>
      </c>
    </row>
    <row r="160" spans="1:13">
      <c r="A160" s="268">
        <v>150</v>
      </c>
      <c r="B160" s="277" t="s">
        <v>2941</v>
      </c>
      <c r="C160" s="278">
        <v>517.5</v>
      </c>
      <c r="D160" s="279">
        <v>506.76666666666665</v>
      </c>
      <c r="E160" s="279">
        <v>490.73333333333335</v>
      </c>
      <c r="F160" s="279">
        <v>463.9666666666667</v>
      </c>
      <c r="G160" s="279">
        <v>447.93333333333339</v>
      </c>
      <c r="H160" s="279">
        <v>533.5333333333333</v>
      </c>
      <c r="I160" s="279">
        <v>549.56666666666661</v>
      </c>
      <c r="J160" s="279">
        <v>576.33333333333326</v>
      </c>
      <c r="K160" s="277">
        <v>522.79999999999995</v>
      </c>
      <c r="L160" s="277">
        <v>480</v>
      </c>
      <c r="M160" s="277">
        <v>5.5633600000000003</v>
      </c>
    </row>
    <row r="161" spans="1:13">
      <c r="A161" s="268">
        <v>151</v>
      </c>
      <c r="B161" s="277" t="s">
        <v>370</v>
      </c>
      <c r="C161" s="278">
        <v>137.6</v>
      </c>
      <c r="D161" s="279">
        <v>138.83333333333334</v>
      </c>
      <c r="E161" s="279">
        <v>134.86666666666667</v>
      </c>
      <c r="F161" s="279">
        <v>132.13333333333333</v>
      </c>
      <c r="G161" s="279">
        <v>128.16666666666666</v>
      </c>
      <c r="H161" s="279">
        <v>141.56666666666669</v>
      </c>
      <c r="I161" s="279">
        <v>145.53333333333333</v>
      </c>
      <c r="J161" s="279">
        <v>148.26666666666671</v>
      </c>
      <c r="K161" s="277">
        <v>142.80000000000001</v>
      </c>
      <c r="L161" s="277">
        <v>136.1</v>
      </c>
      <c r="M161" s="277">
        <v>37.482770000000002</v>
      </c>
    </row>
    <row r="162" spans="1:13">
      <c r="A162" s="268">
        <v>152</v>
      </c>
      <c r="B162" s="277" t="s">
        <v>244</v>
      </c>
      <c r="C162" s="278">
        <v>122.35</v>
      </c>
      <c r="D162" s="279">
        <v>124.01666666666665</v>
      </c>
      <c r="E162" s="279">
        <v>111.33333333333331</v>
      </c>
      <c r="F162" s="279">
        <v>100.31666666666666</v>
      </c>
      <c r="G162" s="279">
        <v>87.633333333333326</v>
      </c>
      <c r="H162" s="279">
        <v>135.0333333333333</v>
      </c>
      <c r="I162" s="279">
        <v>147.71666666666664</v>
      </c>
      <c r="J162" s="279">
        <v>158.73333333333329</v>
      </c>
      <c r="K162" s="277">
        <v>136.69999999999999</v>
      </c>
      <c r="L162" s="277">
        <v>113</v>
      </c>
      <c r="M162" s="277">
        <v>299.46602999999999</v>
      </c>
    </row>
    <row r="163" spans="1:13">
      <c r="A163" s="268">
        <v>153</v>
      </c>
      <c r="B163" s="277" t="s">
        <v>369</v>
      </c>
      <c r="C163" s="278">
        <v>59.75</v>
      </c>
      <c r="D163" s="279">
        <v>59.316666666666663</v>
      </c>
      <c r="E163" s="279">
        <v>57.533333333333324</v>
      </c>
      <c r="F163" s="279">
        <v>55.316666666666663</v>
      </c>
      <c r="G163" s="279">
        <v>53.533333333333324</v>
      </c>
      <c r="H163" s="279">
        <v>61.533333333333324</v>
      </c>
      <c r="I163" s="279">
        <v>63.316666666666656</v>
      </c>
      <c r="J163" s="279">
        <v>65.533333333333331</v>
      </c>
      <c r="K163" s="277">
        <v>61.1</v>
      </c>
      <c r="L163" s="277">
        <v>57.1</v>
      </c>
      <c r="M163" s="277">
        <v>100.32321</v>
      </c>
    </row>
    <row r="164" spans="1:13">
      <c r="A164" s="268">
        <v>154</v>
      </c>
      <c r="B164" s="277" t="s">
        <v>100</v>
      </c>
      <c r="C164" s="278">
        <v>101.75</v>
      </c>
      <c r="D164" s="279">
        <v>101.98333333333333</v>
      </c>
      <c r="E164" s="279">
        <v>100.81666666666666</v>
      </c>
      <c r="F164" s="279">
        <v>99.883333333333326</v>
      </c>
      <c r="G164" s="279">
        <v>98.716666666666654</v>
      </c>
      <c r="H164" s="279">
        <v>102.91666666666667</v>
      </c>
      <c r="I164" s="279">
        <v>104.08333333333333</v>
      </c>
      <c r="J164" s="279">
        <v>105.01666666666668</v>
      </c>
      <c r="K164" s="277">
        <v>103.15</v>
      </c>
      <c r="L164" s="277">
        <v>101.05</v>
      </c>
      <c r="M164" s="277">
        <v>123.64688</v>
      </c>
    </row>
    <row r="165" spans="1:13">
      <c r="A165" s="268">
        <v>155</v>
      </c>
      <c r="B165" s="277" t="s">
        <v>375</v>
      </c>
      <c r="C165" s="278">
        <v>1864.9</v>
      </c>
      <c r="D165" s="279">
        <v>1867.6333333333332</v>
      </c>
      <c r="E165" s="279">
        <v>1840.2666666666664</v>
      </c>
      <c r="F165" s="279">
        <v>1815.6333333333332</v>
      </c>
      <c r="G165" s="279">
        <v>1788.2666666666664</v>
      </c>
      <c r="H165" s="279">
        <v>1892.2666666666664</v>
      </c>
      <c r="I165" s="279">
        <v>1919.6333333333332</v>
      </c>
      <c r="J165" s="279">
        <v>1944.2666666666664</v>
      </c>
      <c r="K165" s="277">
        <v>1895</v>
      </c>
      <c r="L165" s="277">
        <v>1843</v>
      </c>
      <c r="M165" s="277">
        <v>0.29803000000000002</v>
      </c>
    </row>
    <row r="166" spans="1:13">
      <c r="A166" s="268">
        <v>156</v>
      </c>
      <c r="B166" s="277" t="s">
        <v>376</v>
      </c>
      <c r="C166" s="278">
        <v>1940</v>
      </c>
      <c r="D166" s="279">
        <v>1917.2666666666667</v>
      </c>
      <c r="E166" s="279">
        <v>1874.0333333333333</v>
      </c>
      <c r="F166" s="279">
        <v>1808.0666666666666</v>
      </c>
      <c r="G166" s="279">
        <v>1764.8333333333333</v>
      </c>
      <c r="H166" s="279">
        <v>1983.2333333333333</v>
      </c>
      <c r="I166" s="279">
        <v>2026.4666666666665</v>
      </c>
      <c r="J166" s="279">
        <v>2092.4333333333334</v>
      </c>
      <c r="K166" s="277">
        <v>1960.5</v>
      </c>
      <c r="L166" s="277">
        <v>1851.3</v>
      </c>
      <c r="M166" s="277">
        <v>0.44974999999999998</v>
      </c>
    </row>
    <row r="167" spans="1:13">
      <c r="A167" s="268">
        <v>157</v>
      </c>
      <c r="B167" s="277" t="s">
        <v>372</v>
      </c>
      <c r="C167" s="278">
        <v>507</v>
      </c>
      <c r="D167" s="279">
        <v>514.23333333333323</v>
      </c>
      <c r="E167" s="279">
        <v>498.11666666666645</v>
      </c>
      <c r="F167" s="279">
        <v>489.23333333333323</v>
      </c>
      <c r="G167" s="279">
        <v>473.11666666666645</v>
      </c>
      <c r="H167" s="279">
        <v>523.11666666666645</v>
      </c>
      <c r="I167" s="279">
        <v>539.23333333333323</v>
      </c>
      <c r="J167" s="279">
        <v>548.11666666666645</v>
      </c>
      <c r="K167" s="277">
        <v>530.35</v>
      </c>
      <c r="L167" s="277">
        <v>505.35</v>
      </c>
      <c r="M167" s="277">
        <v>0.48659000000000002</v>
      </c>
    </row>
    <row r="168" spans="1:13">
      <c r="A168" s="268">
        <v>158</v>
      </c>
      <c r="B168" s="277" t="s">
        <v>382</v>
      </c>
      <c r="C168" s="278">
        <v>279</v>
      </c>
      <c r="D168" s="279">
        <v>279</v>
      </c>
      <c r="E168" s="279">
        <v>264.05</v>
      </c>
      <c r="F168" s="279">
        <v>249.10000000000002</v>
      </c>
      <c r="G168" s="279">
        <v>234.15000000000003</v>
      </c>
      <c r="H168" s="279">
        <v>293.95</v>
      </c>
      <c r="I168" s="279">
        <v>308.90000000000003</v>
      </c>
      <c r="J168" s="279">
        <v>323.84999999999997</v>
      </c>
      <c r="K168" s="277">
        <v>293.95</v>
      </c>
      <c r="L168" s="277">
        <v>264.05</v>
      </c>
      <c r="M168" s="277">
        <v>6.9346500000000004</v>
      </c>
    </row>
    <row r="169" spans="1:13">
      <c r="A169" s="268">
        <v>159</v>
      </c>
      <c r="B169" s="277" t="s">
        <v>373</v>
      </c>
      <c r="C169" s="278">
        <v>110.95</v>
      </c>
      <c r="D169" s="279">
        <v>111.61666666666667</v>
      </c>
      <c r="E169" s="279">
        <v>109.33333333333334</v>
      </c>
      <c r="F169" s="279">
        <v>107.71666666666667</v>
      </c>
      <c r="G169" s="279">
        <v>105.43333333333334</v>
      </c>
      <c r="H169" s="279">
        <v>113.23333333333335</v>
      </c>
      <c r="I169" s="279">
        <v>115.51666666666668</v>
      </c>
      <c r="J169" s="279">
        <v>117.13333333333335</v>
      </c>
      <c r="K169" s="277">
        <v>113.9</v>
      </c>
      <c r="L169" s="277">
        <v>110</v>
      </c>
      <c r="M169" s="277">
        <v>0.82433999999999996</v>
      </c>
    </row>
    <row r="170" spans="1:13">
      <c r="A170" s="268">
        <v>160</v>
      </c>
      <c r="B170" s="277" t="s">
        <v>374</v>
      </c>
      <c r="C170" s="278">
        <v>161.9</v>
      </c>
      <c r="D170" s="279">
        <v>162</v>
      </c>
      <c r="E170" s="279">
        <v>159.9</v>
      </c>
      <c r="F170" s="279">
        <v>157.9</v>
      </c>
      <c r="G170" s="279">
        <v>155.80000000000001</v>
      </c>
      <c r="H170" s="279">
        <v>164</v>
      </c>
      <c r="I170" s="279">
        <v>166.10000000000002</v>
      </c>
      <c r="J170" s="279">
        <v>168.1</v>
      </c>
      <c r="K170" s="277">
        <v>164.1</v>
      </c>
      <c r="L170" s="277">
        <v>160</v>
      </c>
      <c r="M170" s="277">
        <v>2.68485</v>
      </c>
    </row>
    <row r="171" spans="1:13">
      <c r="A171" s="268">
        <v>161</v>
      </c>
      <c r="B171" s="277" t="s">
        <v>245</v>
      </c>
      <c r="C171" s="278">
        <v>145.55000000000001</v>
      </c>
      <c r="D171" s="279">
        <v>145.81666666666669</v>
      </c>
      <c r="E171" s="279">
        <v>144.63333333333338</v>
      </c>
      <c r="F171" s="279">
        <v>143.7166666666667</v>
      </c>
      <c r="G171" s="279">
        <v>142.53333333333339</v>
      </c>
      <c r="H171" s="279">
        <v>146.73333333333338</v>
      </c>
      <c r="I171" s="279">
        <v>147.91666666666671</v>
      </c>
      <c r="J171" s="279">
        <v>148.83333333333337</v>
      </c>
      <c r="K171" s="277">
        <v>147</v>
      </c>
      <c r="L171" s="277">
        <v>144.9</v>
      </c>
      <c r="M171" s="277">
        <v>4.3084800000000003</v>
      </c>
    </row>
    <row r="172" spans="1:13">
      <c r="A172" s="268">
        <v>162</v>
      </c>
      <c r="B172" s="277" t="s">
        <v>378</v>
      </c>
      <c r="C172" s="278">
        <v>5350.7</v>
      </c>
      <c r="D172" s="279">
        <v>5333.2333333333336</v>
      </c>
      <c r="E172" s="279">
        <v>5267.4666666666672</v>
      </c>
      <c r="F172" s="279">
        <v>5184.2333333333336</v>
      </c>
      <c r="G172" s="279">
        <v>5118.4666666666672</v>
      </c>
      <c r="H172" s="279">
        <v>5416.4666666666672</v>
      </c>
      <c r="I172" s="279">
        <v>5482.2333333333336</v>
      </c>
      <c r="J172" s="279">
        <v>5565.4666666666672</v>
      </c>
      <c r="K172" s="277">
        <v>5399</v>
      </c>
      <c r="L172" s="277">
        <v>5250</v>
      </c>
      <c r="M172" s="277">
        <v>0.48037999999999997</v>
      </c>
    </row>
    <row r="173" spans="1:13">
      <c r="A173" s="268">
        <v>163</v>
      </c>
      <c r="B173" s="277" t="s">
        <v>379</v>
      </c>
      <c r="C173" s="278">
        <v>1485.55</v>
      </c>
      <c r="D173" s="279">
        <v>1492.8166666666666</v>
      </c>
      <c r="E173" s="279">
        <v>1474.7833333333333</v>
      </c>
      <c r="F173" s="279">
        <v>1464.0166666666667</v>
      </c>
      <c r="G173" s="279">
        <v>1445.9833333333333</v>
      </c>
      <c r="H173" s="279">
        <v>1503.5833333333333</v>
      </c>
      <c r="I173" s="279">
        <v>1521.6166666666666</v>
      </c>
      <c r="J173" s="279">
        <v>1532.3833333333332</v>
      </c>
      <c r="K173" s="277">
        <v>1510.85</v>
      </c>
      <c r="L173" s="277">
        <v>1482.05</v>
      </c>
      <c r="M173" s="277">
        <v>0.59031999999999996</v>
      </c>
    </row>
    <row r="174" spans="1:13">
      <c r="A174" s="268">
        <v>164</v>
      </c>
      <c r="B174" s="277" t="s">
        <v>101</v>
      </c>
      <c r="C174" s="278">
        <v>492.05</v>
      </c>
      <c r="D174" s="279">
        <v>493</v>
      </c>
      <c r="E174" s="279">
        <v>488.3</v>
      </c>
      <c r="F174" s="279">
        <v>484.55</v>
      </c>
      <c r="G174" s="279">
        <v>479.85</v>
      </c>
      <c r="H174" s="279">
        <v>496.75</v>
      </c>
      <c r="I174" s="279">
        <v>501.45000000000005</v>
      </c>
      <c r="J174" s="279">
        <v>505.2</v>
      </c>
      <c r="K174" s="277">
        <v>497.7</v>
      </c>
      <c r="L174" s="277">
        <v>489.25</v>
      </c>
      <c r="M174" s="277">
        <v>31.477239999999998</v>
      </c>
    </row>
    <row r="175" spans="1:13">
      <c r="A175" s="268">
        <v>165</v>
      </c>
      <c r="B175" s="277" t="s">
        <v>387</v>
      </c>
      <c r="C175" s="278">
        <v>50.8</v>
      </c>
      <c r="D175" s="279">
        <v>51.316666666666663</v>
      </c>
      <c r="E175" s="279">
        <v>49.733333333333327</v>
      </c>
      <c r="F175" s="279">
        <v>48.666666666666664</v>
      </c>
      <c r="G175" s="279">
        <v>47.083333333333329</v>
      </c>
      <c r="H175" s="279">
        <v>52.383333333333326</v>
      </c>
      <c r="I175" s="279">
        <v>53.966666666666669</v>
      </c>
      <c r="J175" s="279">
        <v>55.033333333333324</v>
      </c>
      <c r="K175" s="277">
        <v>52.9</v>
      </c>
      <c r="L175" s="277">
        <v>50.25</v>
      </c>
      <c r="M175" s="277">
        <v>28.781089999999999</v>
      </c>
    </row>
    <row r="176" spans="1:13">
      <c r="A176" s="268">
        <v>166</v>
      </c>
      <c r="B176" s="277" t="s">
        <v>1397</v>
      </c>
      <c r="C176" s="278">
        <v>6004.9</v>
      </c>
      <c r="D176" s="279">
        <v>6108.2</v>
      </c>
      <c r="E176" s="279">
        <v>5866.4</v>
      </c>
      <c r="F176" s="279">
        <v>5727.9</v>
      </c>
      <c r="G176" s="279">
        <v>5486.0999999999995</v>
      </c>
      <c r="H176" s="279">
        <v>6246.7</v>
      </c>
      <c r="I176" s="279">
        <v>6488.5000000000009</v>
      </c>
      <c r="J176" s="279">
        <v>6627</v>
      </c>
      <c r="K176" s="277">
        <v>6350</v>
      </c>
      <c r="L176" s="277">
        <v>5969.7</v>
      </c>
      <c r="M176" s="277">
        <v>1.4525699999999999</v>
      </c>
    </row>
    <row r="177" spans="1:13">
      <c r="A177" s="268">
        <v>167</v>
      </c>
      <c r="B177" s="277" t="s">
        <v>103</v>
      </c>
      <c r="C177" s="278">
        <v>24.3</v>
      </c>
      <c r="D177" s="279">
        <v>23.916666666666668</v>
      </c>
      <c r="E177" s="279">
        <v>22.683333333333337</v>
      </c>
      <c r="F177" s="279">
        <v>21.06666666666667</v>
      </c>
      <c r="G177" s="279">
        <v>19.833333333333339</v>
      </c>
      <c r="H177" s="279">
        <v>25.533333333333335</v>
      </c>
      <c r="I177" s="279">
        <v>26.766666666666662</v>
      </c>
      <c r="J177" s="279">
        <v>28.383333333333333</v>
      </c>
      <c r="K177" s="277">
        <v>25.15</v>
      </c>
      <c r="L177" s="277">
        <v>22.3</v>
      </c>
      <c r="M177" s="277">
        <v>1018.80772</v>
      </c>
    </row>
    <row r="178" spans="1:13">
      <c r="A178" s="268">
        <v>168</v>
      </c>
      <c r="B178" s="277" t="s">
        <v>388</v>
      </c>
      <c r="C178" s="278">
        <v>195.5</v>
      </c>
      <c r="D178" s="279">
        <v>191.65</v>
      </c>
      <c r="E178" s="279">
        <v>186.9</v>
      </c>
      <c r="F178" s="279">
        <v>178.3</v>
      </c>
      <c r="G178" s="279">
        <v>173.55</v>
      </c>
      <c r="H178" s="279">
        <v>200.25</v>
      </c>
      <c r="I178" s="279">
        <v>205</v>
      </c>
      <c r="J178" s="279">
        <v>213.6</v>
      </c>
      <c r="K178" s="277">
        <v>196.4</v>
      </c>
      <c r="L178" s="277">
        <v>183.05</v>
      </c>
      <c r="M178" s="277">
        <v>40.977730000000001</v>
      </c>
    </row>
    <row r="179" spans="1:13">
      <c r="A179" s="268">
        <v>169</v>
      </c>
      <c r="B179" s="277" t="s">
        <v>380</v>
      </c>
      <c r="C179" s="278">
        <v>950.35</v>
      </c>
      <c r="D179" s="279">
        <v>952.08333333333337</v>
      </c>
      <c r="E179" s="279">
        <v>936.51666666666677</v>
      </c>
      <c r="F179" s="279">
        <v>922.68333333333339</v>
      </c>
      <c r="G179" s="279">
        <v>907.11666666666679</v>
      </c>
      <c r="H179" s="279">
        <v>965.91666666666674</v>
      </c>
      <c r="I179" s="279">
        <v>981.48333333333335</v>
      </c>
      <c r="J179" s="279">
        <v>995.31666666666672</v>
      </c>
      <c r="K179" s="277">
        <v>967.65</v>
      </c>
      <c r="L179" s="277">
        <v>938.25</v>
      </c>
      <c r="M179" s="277">
        <v>0.92030000000000001</v>
      </c>
    </row>
    <row r="180" spans="1:13">
      <c r="A180" s="268">
        <v>170</v>
      </c>
      <c r="B180" s="277" t="s">
        <v>246</v>
      </c>
      <c r="C180" s="278">
        <v>493.75</v>
      </c>
      <c r="D180" s="279">
        <v>498.5</v>
      </c>
      <c r="E180" s="279">
        <v>481.6</v>
      </c>
      <c r="F180" s="279">
        <v>469.45000000000005</v>
      </c>
      <c r="G180" s="279">
        <v>452.55000000000007</v>
      </c>
      <c r="H180" s="279">
        <v>510.65</v>
      </c>
      <c r="I180" s="279">
        <v>527.54999999999995</v>
      </c>
      <c r="J180" s="279">
        <v>539.69999999999993</v>
      </c>
      <c r="K180" s="277">
        <v>515.4</v>
      </c>
      <c r="L180" s="277">
        <v>486.35</v>
      </c>
      <c r="M180" s="277">
        <v>7.2806800000000003</v>
      </c>
    </row>
    <row r="181" spans="1:13">
      <c r="A181" s="268">
        <v>171</v>
      </c>
      <c r="B181" s="277" t="s">
        <v>104</v>
      </c>
      <c r="C181" s="278">
        <v>683.5</v>
      </c>
      <c r="D181" s="279">
        <v>686.5</v>
      </c>
      <c r="E181" s="279">
        <v>678</v>
      </c>
      <c r="F181" s="279">
        <v>672.5</v>
      </c>
      <c r="G181" s="279">
        <v>664</v>
      </c>
      <c r="H181" s="279">
        <v>692</v>
      </c>
      <c r="I181" s="279">
        <v>700.5</v>
      </c>
      <c r="J181" s="279">
        <v>706</v>
      </c>
      <c r="K181" s="277">
        <v>695</v>
      </c>
      <c r="L181" s="277">
        <v>681</v>
      </c>
      <c r="M181" s="277">
        <v>3.8624200000000002</v>
      </c>
    </row>
    <row r="182" spans="1:13">
      <c r="A182" s="268">
        <v>172</v>
      </c>
      <c r="B182" s="277" t="s">
        <v>247</v>
      </c>
      <c r="C182" s="278">
        <v>412.45</v>
      </c>
      <c r="D182" s="279">
        <v>414.15000000000003</v>
      </c>
      <c r="E182" s="279">
        <v>408.85000000000008</v>
      </c>
      <c r="F182" s="279">
        <v>405.25000000000006</v>
      </c>
      <c r="G182" s="279">
        <v>399.9500000000001</v>
      </c>
      <c r="H182" s="279">
        <v>417.75000000000006</v>
      </c>
      <c r="I182" s="279">
        <v>423.05</v>
      </c>
      <c r="J182" s="279">
        <v>426.65000000000003</v>
      </c>
      <c r="K182" s="277">
        <v>419.45</v>
      </c>
      <c r="L182" s="277">
        <v>410.55</v>
      </c>
      <c r="M182" s="277">
        <v>1.1655899999999999</v>
      </c>
    </row>
    <row r="183" spans="1:13">
      <c r="A183" s="268">
        <v>173</v>
      </c>
      <c r="B183" s="277" t="s">
        <v>248</v>
      </c>
      <c r="C183" s="278">
        <v>858.7</v>
      </c>
      <c r="D183" s="279">
        <v>863.5333333333333</v>
      </c>
      <c r="E183" s="279">
        <v>850.16666666666663</v>
      </c>
      <c r="F183" s="279">
        <v>841.63333333333333</v>
      </c>
      <c r="G183" s="279">
        <v>828.26666666666665</v>
      </c>
      <c r="H183" s="279">
        <v>872.06666666666661</v>
      </c>
      <c r="I183" s="279">
        <v>885.43333333333339</v>
      </c>
      <c r="J183" s="279">
        <v>893.96666666666658</v>
      </c>
      <c r="K183" s="277">
        <v>876.9</v>
      </c>
      <c r="L183" s="277">
        <v>855</v>
      </c>
      <c r="M183" s="277">
        <v>6.8700099999999997</v>
      </c>
    </row>
    <row r="184" spans="1:13">
      <c r="A184" s="268">
        <v>174</v>
      </c>
      <c r="B184" s="277" t="s">
        <v>389</v>
      </c>
      <c r="C184" s="278">
        <v>82.4</v>
      </c>
      <c r="D184" s="279">
        <v>82.050000000000011</v>
      </c>
      <c r="E184" s="279">
        <v>81.15000000000002</v>
      </c>
      <c r="F184" s="279">
        <v>79.900000000000006</v>
      </c>
      <c r="G184" s="279">
        <v>79.000000000000014</v>
      </c>
      <c r="H184" s="279">
        <v>83.300000000000026</v>
      </c>
      <c r="I184" s="279">
        <v>84.2</v>
      </c>
      <c r="J184" s="279">
        <v>85.450000000000031</v>
      </c>
      <c r="K184" s="277">
        <v>82.95</v>
      </c>
      <c r="L184" s="277">
        <v>80.8</v>
      </c>
      <c r="M184" s="277">
        <v>3.8587500000000001</v>
      </c>
    </row>
    <row r="185" spans="1:13">
      <c r="A185" s="268">
        <v>175</v>
      </c>
      <c r="B185" s="277" t="s">
        <v>381</v>
      </c>
      <c r="C185" s="278">
        <v>314.89999999999998</v>
      </c>
      <c r="D185" s="279">
        <v>315.71666666666664</v>
      </c>
      <c r="E185" s="279">
        <v>310.18333333333328</v>
      </c>
      <c r="F185" s="279">
        <v>305.46666666666664</v>
      </c>
      <c r="G185" s="279">
        <v>299.93333333333328</v>
      </c>
      <c r="H185" s="279">
        <v>320.43333333333328</v>
      </c>
      <c r="I185" s="279">
        <v>325.9666666666667</v>
      </c>
      <c r="J185" s="279">
        <v>330.68333333333328</v>
      </c>
      <c r="K185" s="277">
        <v>321.25</v>
      </c>
      <c r="L185" s="277">
        <v>311</v>
      </c>
      <c r="M185" s="277">
        <v>39.513309999999997</v>
      </c>
    </row>
    <row r="186" spans="1:13">
      <c r="A186" s="268">
        <v>176</v>
      </c>
      <c r="B186" s="277" t="s">
        <v>249</v>
      </c>
      <c r="C186" s="278">
        <v>194.5</v>
      </c>
      <c r="D186" s="279">
        <v>195.78333333333333</v>
      </c>
      <c r="E186" s="279">
        <v>192.71666666666667</v>
      </c>
      <c r="F186" s="279">
        <v>190.93333333333334</v>
      </c>
      <c r="G186" s="279">
        <v>187.86666666666667</v>
      </c>
      <c r="H186" s="279">
        <v>197.56666666666666</v>
      </c>
      <c r="I186" s="279">
        <v>200.63333333333333</v>
      </c>
      <c r="J186" s="279">
        <v>202.41666666666666</v>
      </c>
      <c r="K186" s="277">
        <v>198.85</v>
      </c>
      <c r="L186" s="277">
        <v>194</v>
      </c>
      <c r="M186" s="277">
        <v>8.0736000000000008</v>
      </c>
    </row>
    <row r="187" spans="1:13">
      <c r="A187" s="268">
        <v>177</v>
      </c>
      <c r="B187" s="277" t="s">
        <v>105</v>
      </c>
      <c r="C187" s="278">
        <v>677.35</v>
      </c>
      <c r="D187" s="279">
        <v>676.41666666666663</v>
      </c>
      <c r="E187" s="279">
        <v>669.83333333333326</v>
      </c>
      <c r="F187" s="279">
        <v>662.31666666666661</v>
      </c>
      <c r="G187" s="279">
        <v>655.73333333333323</v>
      </c>
      <c r="H187" s="279">
        <v>683.93333333333328</v>
      </c>
      <c r="I187" s="279">
        <v>690.51666666666654</v>
      </c>
      <c r="J187" s="279">
        <v>698.0333333333333</v>
      </c>
      <c r="K187" s="277">
        <v>683</v>
      </c>
      <c r="L187" s="277">
        <v>668.9</v>
      </c>
      <c r="M187" s="277">
        <v>39.932929999999999</v>
      </c>
    </row>
    <row r="188" spans="1:13">
      <c r="A188" s="268">
        <v>178</v>
      </c>
      <c r="B188" s="277" t="s">
        <v>383</v>
      </c>
      <c r="C188" s="278">
        <v>80.8</v>
      </c>
      <c r="D188" s="279">
        <v>81.233333333333334</v>
      </c>
      <c r="E188" s="279">
        <v>79.966666666666669</v>
      </c>
      <c r="F188" s="279">
        <v>79.13333333333334</v>
      </c>
      <c r="G188" s="279">
        <v>77.866666666666674</v>
      </c>
      <c r="H188" s="279">
        <v>82.066666666666663</v>
      </c>
      <c r="I188" s="279">
        <v>83.333333333333343</v>
      </c>
      <c r="J188" s="279">
        <v>84.166666666666657</v>
      </c>
      <c r="K188" s="277">
        <v>82.5</v>
      </c>
      <c r="L188" s="277">
        <v>80.400000000000006</v>
      </c>
      <c r="M188" s="277">
        <v>18.33107</v>
      </c>
    </row>
    <row r="189" spans="1:13">
      <c r="A189" s="268">
        <v>179</v>
      </c>
      <c r="B189" s="277" t="s">
        <v>384</v>
      </c>
      <c r="C189" s="278">
        <v>560.54999999999995</v>
      </c>
      <c r="D189" s="279">
        <v>557.85</v>
      </c>
      <c r="E189" s="279">
        <v>545.5</v>
      </c>
      <c r="F189" s="279">
        <v>530.44999999999993</v>
      </c>
      <c r="G189" s="279">
        <v>518.09999999999991</v>
      </c>
      <c r="H189" s="279">
        <v>572.90000000000009</v>
      </c>
      <c r="I189" s="279">
        <v>585.25000000000023</v>
      </c>
      <c r="J189" s="279">
        <v>600.30000000000018</v>
      </c>
      <c r="K189" s="277">
        <v>570.20000000000005</v>
      </c>
      <c r="L189" s="277">
        <v>542.79999999999995</v>
      </c>
      <c r="M189" s="277">
        <v>1.07622</v>
      </c>
    </row>
    <row r="190" spans="1:13">
      <c r="A190" s="268">
        <v>180</v>
      </c>
      <c r="B190" s="277" t="s">
        <v>1440</v>
      </c>
      <c r="C190" s="278">
        <v>213.75</v>
      </c>
      <c r="D190" s="279">
        <v>213.58333333333334</v>
      </c>
      <c r="E190" s="279">
        <v>208.66666666666669</v>
      </c>
      <c r="F190" s="279">
        <v>203.58333333333334</v>
      </c>
      <c r="G190" s="279">
        <v>198.66666666666669</v>
      </c>
      <c r="H190" s="279">
        <v>218.66666666666669</v>
      </c>
      <c r="I190" s="279">
        <v>223.58333333333337</v>
      </c>
      <c r="J190" s="279">
        <v>228.66666666666669</v>
      </c>
      <c r="K190" s="277">
        <v>218.5</v>
      </c>
      <c r="L190" s="277">
        <v>208.5</v>
      </c>
      <c r="M190" s="277">
        <v>4.5941700000000001</v>
      </c>
    </row>
    <row r="191" spans="1:13">
      <c r="A191" s="268">
        <v>181</v>
      </c>
      <c r="B191" s="277" t="s">
        <v>390</v>
      </c>
      <c r="C191" s="278">
        <v>63.45</v>
      </c>
      <c r="D191" s="279">
        <v>63.683333333333337</v>
      </c>
      <c r="E191" s="279">
        <v>62.966666666666669</v>
      </c>
      <c r="F191" s="279">
        <v>62.483333333333334</v>
      </c>
      <c r="G191" s="279">
        <v>61.766666666666666</v>
      </c>
      <c r="H191" s="279">
        <v>64.166666666666671</v>
      </c>
      <c r="I191" s="279">
        <v>64.88333333333334</v>
      </c>
      <c r="J191" s="279">
        <v>65.366666666666674</v>
      </c>
      <c r="K191" s="277">
        <v>64.400000000000006</v>
      </c>
      <c r="L191" s="277">
        <v>63.2</v>
      </c>
      <c r="M191" s="277">
        <v>9.3826199999999993</v>
      </c>
    </row>
    <row r="192" spans="1:13">
      <c r="A192" s="268">
        <v>182</v>
      </c>
      <c r="B192" s="277" t="s">
        <v>250</v>
      </c>
      <c r="C192" s="278">
        <v>209.35</v>
      </c>
      <c r="D192" s="279">
        <v>209.26666666666665</v>
      </c>
      <c r="E192" s="279">
        <v>206.98333333333329</v>
      </c>
      <c r="F192" s="279">
        <v>204.61666666666665</v>
      </c>
      <c r="G192" s="279">
        <v>202.33333333333329</v>
      </c>
      <c r="H192" s="279">
        <v>211.6333333333333</v>
      </c>
      <c r="I192" s="279">
        <v>213.91666666666666</v>
      </c>
      <c r="J192" s="279">
        <v>216.2833333333333</v>
      </c>
      <c r="K192" s="277">
        <v>211.55</v>
      </c>
      <c r="L192" s="277">
        <v>206.9</v>
      </c>
      <c r="M192" s="277">
        <v>12.666700000000001</v>
      </c>
    </row>
    <row r="193" spans="1:13">
      <c r="A193" s="268">
        <v>183</v>
      </c>
      <c r="B193" s="277" t="s">
        <v>385</v>
      </c>
      <c r="C193" s="278">
        <v>334.45</v>
      </c>
      <c r="D193" s="279">
        <v>333.45</v>
      </c>
      <c r="E193" s="279">
        <v>329</v>
      </c>
      <c r="F193" s="279">
        <v>323.55</v>
      </c>
      <c r="G193" s="279">
        <v>319.10000000000002</v>
      </c>
      <c r="H193" s="279">
        <v>338.9</v>
      </c>
      <c r="I193" s="279">
        <v>343.34999999999991</v>
      </c>
      <c r="J193" s="279">
        <v>348.79999999999995</v>
      </c>
      <c r="K193" s="277">
        <v>337.9</v>
      </c>
      <c r="L193" s="277">
        <v>328</v>
      </c>
      <c r="M193" s="277">
        <v>3.9156900000000001</v>
      </c>
    </row>
    <row r="194" spans="1:13">
      <c r="A194" s="268">
        <v>184</v>
      </c>
      <c r="B194" s="277" t="s">
        <v>386</v>
      </c>
      <c r="C194" s="278">
        <v>321.60000000000002</v>
      </c>
      <c r="D194" s="279">
        <v>320.25</v>
      </c>
      <c r="E194" s="279">
        <v>316.5</v>
      </c>
      <c r="F194" s="279">
        <v>311.39999999999998</v>
      </c>
      <c r="G194" s="279">
        <v>307.64999999999998</v>
      </c>
      <c r="H194" s="279">
        <v>325.35000000000002</v>
      </c>
      <c r="I194" s="279">
        <v>329.1</v>
      </c>
      <c r="J194" s="279">
        <v>334.20000000000005</v>
      </c>
      <c r="K194" s="277">
        <v>324</v>
      </c>
      <c r="L194" s="277">
        <v>315.14999999999998</v>
      </c>
      <c r="M194" s="277">
        <v>7.3998799999999996</v>
      </c>
    </row>
    <row r="195" spans="1:13">
      <c r="A195" s="268">
        <v>185</v>
      </c>
      <c r="B195" s="277" t="s">
        <v>391</v>
      </c>
      <c r="C195" s="278">
        <v>679.75</v>
      </c>
      <c r="D195" s="279">
        <v>676.4</v>
      </c>
      <c r="E195" s="279">
        <v>668.25</v>
      </c>
      <c r="F195" s="279">
        <v>656.75</v>
      </c>
      <c r="G195" s="279">
        <v>648.6</v>
      </c>
      <c r="H195" s="279">
        <v>687.9</v>
      </c>
      <c r="I195" s="279">
        <v>696.04999999999984</v>
      </c>
      <c r="J195" s="279">
        <v>707.55</v>
      </c>
      <c r="K195" s="277">
        <v>684.55</v>
      </c>
      <c r="L195" s="277">
        <v>664.9</v>
      </c>
      <c r="M195" s="277">
        <v>0.33834999999999998</v>
      </c>
    </row>
    <row r="196" spans="1:13">
      <c r="A196" s="268">
        <v>186</v>
      </c>
      <c r="B196" s="277" t="s">
        <v>399</v>
      </c>
      <c r="C196" s="278">
        <v>1211.5</v>
      </c>
      <c r="D196" s="279">
        <v>1222.8333333333333</v>
      </c>
      <c r="E196" s="279">
        <v>1188.6666666666665</v>
      </c>
      <c r="F196" s="279">
        <v>1165.8333333333333</v>
      </c>
      <c r="G196" s="279">
        <v>1131.6666666666665</v>
      </c>
      <c r="H196" s="279">
        <v>1245.6666666666665</v>
      </c>
      <c r="I196" s="279">
        <v>1279.833333333333</v>
      </c>
      <c r="J196" s="279">
        <v>1302.6666666666665</v>
      </c>
      <c r="K196" s="277">
        <v>1257</v>
      </c>
      <c r="L196" s="277">
        <v>1200</v>
      </c>
      <c r="M196" s="277">
        <v>11.85211</v>
      </c>
    </row>
    <row r="197" spans="1:13">
      <c r="A197" s="268">
        <v>187</v>
      </c>
      <c r="B197" s="277" t="s">
        <v>392</v>
      </c>
      <c r="C197" s="278">
        <v>37.049999999999997</v>
      </c>
      <c r="D197" s="279">
        <v>36.85</v>
      </c>
      <c r="E197" s="279">
        <v>36.400000000000006</v>
      </c>
      <c r="F197" s="279">
        <v>35.750000000000007</v>
      </c>
      <c r="G197" s="279">
        <v>35.300000000000011</v>
      </c>
      <c r="H197" s="279">
        <v>37.5</v>
      </c>
      <c r="I197" s="279">
        <v>37.950000000000003</v>
      </c>
      <c r="J197" s="279">
        <v>38.599999999999994</v>
      </c>
      <c r="K197" s="277">
        <v>37.299999999999997</v>
      </c>
      <c r="L197" s="277">
        <v>36.200000000000003</v>
      </c>
      <c r="M197" s="277">
        <v>4.3970900000000004</v>
      </c>
    </row>
    <row r="198" spans="1:13">
      <c r="A198" s="268">
        <v>188</v>
      </c>
      <c r="B198" s="277" t="s">
        <v>393</v>
      </c>
      <c r="C198" s="278">
        <v>777.65</v>
      </c>
      <c r="D198" s="279">
        <v>771.88333333333333</v>
      </c>
      <c r="E198" s="279">
        <v>761.76666666666665</v>
      </c>
      <c r="F198" s="279">
        <v>745.88333333333333</v>
      </c>
      <c r="G198" s="279">
        <v>735.76666666666665</v>
      </c>
      <c r="H198" s="279">
        <v>787.76666666666665</v>
      </c>
      <c r="I198" s="279">
        <v>797.88333333333321</v>
      </c>
      <c r="J198" s="279">
        <v>813.76666666666665</v>
      </c>
      <c r="K198" s="277">
        <v>782</v>
      </c>
      <c r="L198" s="277">
        <v>756</v>
      </c>
      <c r="M198" s="277">
        <v>0.50732999999999995</v>
      </c>
    </row>
    <row r="199" spans="1:13">
      <c r="A199" s="268">
        <v>189</v>
      </c>
      <c r="B199" s="277" t="s">
        <v>106</v>
      </c>
      <c r="C199" s="278">
        <v>632.65</v>
      </c>
      <c r="D199" s="279">
        <v>635.6</v>
      </c>
      <c r="E199" s="279">
        <v>627.35</v>
      </c>
      <c r="F199" s="279">
        <v>622.04999999999995</v>
      </c>
      <c r="G199" s="279">
        <v>613.79999999999995</v>
      </c>
      <c r="H199" s="279">
        <v>640.90000000000009</v>
      </c>
      <c r="I199" s="279">
        <v>649.15000000000009</v>
      </c>
      <c r="J199" s="279">
        <v>654.45000000000016</v>
      </c>
      <c r="K199" s="277">
        <v>643.85</v>
      </c>
      <c r="L199" s="277">
        <v>630.29999999999995</v>
      </c>
      <c r="M199" s="277">
        <v>12.94195</v>
      </c>
    </row>
    <row r="200" spans="1:13">
      <c r="A200" s="268">
        <v>190</v>
      </c>
      <c r="B200" s="277" t="s">
        <v>108</v>
      </c>
      <c r="C200" s="278">
        <v>705.9</v>
      </c>
      <c r="D200" s="279">
        <v>707.86666666666679</v>
      </c>
      <c r="E200" s="279">
        <v>700.73333333333358</v>
      </c>
      <c r="F200" s="279">
        <v>695.56666666666683</v>
      </c>
      <c r="G200" s="279">
        <v>688.43333333333362</v>
      </c>
      <c r="H200" s="279">
        <v>713.03333333333353</v>
      </c>
      <c r="I200" s="279">
        <v>720.16666666666674</v>
      </c>
      <c r="J200" s="279">
        <v>725.33333333333348</v>
      </c>
      <c r="K200" s="277">
        <v>715</v>
      </c>
      <c r="L200" s="277">
        <v>702.7</v>
      </c>
      <c r="M200" s="277">
        <v>41.646859999999997</v>
      </c>
    </row>
    <row r="201" spans="1:13">
      <c r="A201" s="268">
        <v>191</v>
      </c>
      <c r="B201" s="277" t="s">
        <v>109</v>
      </c>
      <c r="C201" s="278">
        <v>1804.05</v>
      </c>
      <c r="D201" s="279">
        <v>1805.3</v>
      </c>
      <c r="E201" s="279">
        <v>1785.8999999999999</v>
      </c>
      <c r="F201" s="279">
        <v>1767.75</v>
      </c>
      <c r="G201" s="279">
        <v>1748.35</v>
      </c>
      <c r="H201" s="279">
        <v>1823.4499999999998</v>
      </c>
      <c r="I201" s="279">
        <v>1842.85</v>
      </c>
      <c r="J201" s="279">
        <v>1860.9999999999998</v>
      </c>
      <c r="K201" s="277">
        <v>1824.7</v>
      </c>
      <c r="L201" s="277">
        <v>1787.15</v>
      </c>
      <c r="M201" s="277">
        <v>34.662129999999998</v>
      </c>
    </row>
    <row r="202" spans="1:13">
      <c r="A202" s="268">
        <v>192</v>
      </c>
      <c r="B202" s="277" t="s">
        <v>252</v>
      </c>
      <c r="C202" s="278">
        <v>2399.6</v>
      </c>
      <c r="D202" s="279">
        <v>2401.2000000000003</v>
      </c>
      <c r="E202" s="279">
        <v>2387.4000000000005</v>
      </c>
      <c r="F202" s="279">
        <v>2375.2000000000003</v>
      </c>
      <c r="G202" s="279">
        <v>2361.4000000000005</v>
      </c>
      <c r="H202" s="279">
        <v>2413.4000000000005</v>
      </c>
      <c r="I202" s="279">
        <v>2427.2000000000007</v>
      </c>
      <c r="J202" s="279">
        <v>2439.4000000000005</v>
      </c>
      <c r="K202" s="277">
        <v>2415</v>
      </c>
      <c r="L202" s="277">
        <v>2389</v>
      </c>
      <c r="M202" s="277">
        <v>2.6923499999999998</v>
      </c>
    </row>
    <row r="203" spans="1:13">
      <c r="A203" s="268">
        <v>193</v>
      </c>
      <c r="B203" s="277" t="s">
        <v>110</v>
      </c>
      <c r="C203" s="278">
        <v>1085.6500000000001</v>
      </c>
      <c r="D203" s="279">
        <v>1079.6833333333332</v>
      </c>
      <c r="E203" s="279">
        <v>1070.5666666666664</v>
      </c>
      <c r="F203" s="279">
        <v>1055.4833333333331</v>
      </c>
      <c r="G203" s="279">
        <v>1046.3666666666663</v>
      </c>
      <c r="H203" s="279">
        <v>1094.7666666666664</v>
      </c>
      <c r="I203" s="279">
        <v>1103.8833333333332</v>
      </c>
      <c r="J203" s="279">
        <v>1118.9666666666665</v>
      </c>
      <c r="K203" s="277">
        <v>1088.8</v>
      </c>
      <c r="L203" s="277">
        <v>1064.5999999999999</v>
      </c>
      <c r="M203" s="277">
        <v>144.62236999999999</v>
      </c>
    </row>
    <row r="204" spans="1:13">
      <c r="A204" s="268">
        <v>194</v>
      </c>
      <c r="B204" s="277" t="s">
        <v>253</v>
      </c>
      <c r="C204" s="278">
        <v>598.1</v>
      </c>
      <c r="D204" s="279">
        <v>601.05000000000007</v>
      </c>
      <c r="E204" s="279">
        <v>593.20000000000016</v>
      </c>
      <c r="F204" s="279">
        <v>588.30000000000007</v>
      </c>
      <c r="G204" s="279">
        <v>580.45000000000016</v>
      </c>
      <c r="H204" s="279">
        <v>605.95000000000016</v>
      </c>
      <c r="I204" s="279">
        <v>613.80000000000007</v>
      </c>
      <c r="J204" s="279">
        <v>618.70000000000016</v>
      </c>
      <c r="K204" s="277">
        <v>608.9</v>
      </c>
      <c r="L204" s="277">
        <v>596.15</v>
      </c>
      <c r="M204" s="277">
        <v>20.093730000000001</v>
      </c>
    </row>
    <row r="205" spans="1:13">
      <c r="A205" s="268">
        <v>195</v>
      </c>
      <c r="B205" s="277" t="s">
        <v>251</v>
      </c>
      <c r="C205" s="278">
        <v>816.35</v>
      </c>
      <c r="D205" s="279">
        <v>820.11666666666667</v>
      </c>
      <c r="E205" s="279">
        <v>809.23333333333335</v>
      </c>
      <c r="F205" s="279">
        <v>802.11666666666667</v>
      </c>
      <c r="G205" s="279">
        <v>791.23333333333335</v>
      </c>
      <c r="H205" s="279">
        <v>827.23333333333335</v>
      </c>
      <c r="I205" s="279">
        <v>838.11666666666679</v>
      </c>
      <c r="J205" s="279">
        <v>845.23333333333335</v>
      </c>
      <c r="K205" s="277">
        <v>831</v>
      </c>
      <c r="L205" s="277">
        <v>813</v>
      </c>
      <c r="M205" s="277">
        <v>4.2368699999999997</v>
      </c>
    </row>
    <row r="206" spans="1:13">
      <c r="A206" s="268">
        <v>196</v>
      </c>
      <c r="B206" s="277" t="s">
        <v>394</v>
      </c>
      <c r="C206" s="278">
        <v>194.7</v>
      </c>
      <c r="D206" s="279">
        <v>194.61666666666665</v>
      </c>
      <c r="E206" s="279">
        <v>191.5333333333333</v>
      </c>
      <c r="F206" s="279">
        <v>188.36666666666665</v>
      </c>
      <c r="G206" s="279">
        <v>185.2833333333333</v>
      </c>
      <c r="H206" s="279">
        <v>197.7833333333333</v>
      </c>
      <c r="I206" s="279">
        <v>200.86666666666662</v>
      </c>
      <c r="J206" s="279">
        <v>204.0333333333333</v>
      </c>
      <c r="K206" s="277">
        <v>197.7</v>
      </c>
      <c r="L206" s="277">
        <v>191.45</v>
      </c>
      <c r="M206" s="277">
        <v>3.9027699999999999</v>
      </c>
    </row>
    <row r="207" spans="1:13">
      <c r="A207" s="268">
        <v>197</v>
      </c>
      <c r="B207" s="277" t="s">
        <v>395</v>
      </c>
      <c r="C207" s="278">
        <v>354.6</v>
      </c>
      <c r="D207" s="279">
        <v>358</v>
      </c>
      <c r="E207" s="279">
        <v>349.3</v>
      </c>
      <c r="F207" s="279">
        <v>344</v>
      </c>
      <c r="G207" s="279">
        <v>335.3</v>
      </c>
      <c r="H207" s="279">
        <v>363.3</v>
      </c>
      <c r="I207" s="279">
        <v>372.00000000000006</v>
      </c>
      <c r="J207" s="279">
        <v>377.3</v>
      </c>
      <c r="K207" s="277">
        <v>366.7</v>
      </c>
      <c r="L207" s="277">
        <v>352.7</v>
      </c>
      <c r="M207" s="277">
        <v>0.92786000000000002</v>
      </c>
    </row>
    <row r="208" spans="1:13">
      <c r="A208" s="268">
        <v>198</v>
      </c>
      <c r="B208" s="277" t="s">
        <v>111</v>
      </c>
      <c r="C208" s="278">
        <v>3033.45</v>
      </c>
      <c r="D208" s="279">
        <v>3013.4166666666665</v>
      </c>
      <c r="E208" s="279">
        <v>2977.083333333333</v>
      </c>
      <c r="F208" s="279">
        <v>2920.7166666666667</v>
      </c>
      <c r="G208" s="279">
        <v>2884.3833333333332</v>
      </c>
      <c r="H208" s="279">
        <v>3069.7833333333328</v>
      </c>
      <c r="I208" s="279">
        <v>3106.1166666666659</v>
      </c>
      <c r="J208" s="279">
        <v>3162.4833333333327</v>
      </c>
      <c r="K208" s="277">
        <v>3049.75</v>
      </c>
      <c r="L208" s="277">
        <v>2957.05</v>
      </c>
      <c r="M208" s="277">
        <v>20.130109999999998</v>
      </c>
    </row>
    <row r="209" spans="1:13">
      <c r="A209" s="268">
        <v>199</v>
      </c>
      <c r="B209" s="277" t="s">
        <v>112</v>
      </c>
      <c r="C209" s="278">
        <v>419.1</v>
      </c>
      <c r="D209" s="279">
        <v>423.08333333333331</v>
      </c>
      <c r="E209" s="279">
        <v>404.16666666666663</v>
      </c>
      <c r="F209" s="279">
        <v>389.23333333333329</v>
      </c>
      <c r="G209" s="279">
        <v>370.31666666666661</v>
      </c>
      <c r="H209" s="279">
        <v>438.01666666666665</v>
      </c>
      <c r="I209" s="279">
        <v>456.93333333333328</v>
      </c>
      <c r="J209" s="279">
        <v>471.86666666666667</v>
      </c>
      <c r="K209" s="277">
        <v>442</v>
      </c>
      <c r="L209" s="277">
        <v>408.15</v>
      </c>
      <c r="M209" s="277">
        <v>36.115470000000002</v>
      </c>
    </row>
    <row r="210" spans="1:13">
      <c r="A210" s="268">
        <v>200</v>
      </c>
      <c r="B210" s="277" t="s">
        <v>396</v>
      </c>
      <c r="C210" s="278">
        <v>17.25</v>
      </c>
      <c r="D210" s="279">
        <v>17.2</v>
      </c>
      <c r="E210" s="279">
        <v>16</v>
      </c>
      <c r="F210" s="279">
        <v>14.75</v>
      </c>
      <c r="G210" s="279">
        <v>13.55</v>
      </c>
      <c r="H210" s="279">
        <v>18.45</v>
      </c>
      <c r="I210" s="279">
        <v>19.649999999999995</v>
      </c>
      <c r="J210" s="279">
        <v>20.9</v>
      </c>
      <c r="K210" s="277">
        <v>18.399999999999999</v>
      </c>
      <c r="L210" s="277">
        <v>15.95</v>
      </c>
      <c r="M210" s="277">
        <v>177.50303</v>
      </c>
    </row>
    <row r="211" spans="1:13">
      <c r="A211" s="268">
        <v>201</v>
      </c>
      <c r="B211" s="277" t="s">
        <v>398</v>
      </c>
      <c r="C211" s="278">
        <v>87.2</v>
      </c>
      <c r="D211" s="279">
        <v>87.983333333333334</v>
      </c>
      <c r="E211" s="279">
        <v>84.516666666666666</v>
      </c>
      <c r="F211" s="279">
        <v>81.833333333333329</v>
      </c>
      <c r="G211" s="279">
        <v>78.36666666666666</v>
      </c>
      <c r="H211" s="279">
        <v>90.666666666666671</v>
      </c>
      <c r="I211" s="279">
        <v>94.13333333333334</v>
      </c>
      <c r="J211" s="279">
        <v>96.816666666666677</v>
      </c>
      <c r="K211" s="277">
        <v>91.45</v>
      </c>
      <c r="L211" s="277">
        <v>85.3</v>
      </c>
      <c r="M211" s="277">
        <v>13.36805</v>
      </c>
    </row>
    <row r="212" spans="1:13">
      <c r="A212" s="268">
        <v>202</v>
      </c>
      <c r="B212" s="277" t="s">
        <v>114</v>
      </c>
      <c r="C212" s="278">
        <v>196.25</v>
      </c>
      <c r="D212" s="279">
        <v>198.25</v>
      </c>
      <c r="E212" s="279">
        <v>193.35</v>
      </c>
      <c r="F212" s="279">
        <v>190.45</v>
      </c>
      <c r="G212" s="279">
        <v>185.54999999999998</v>
      </c>
      <c r="H212" s="279">
        <v>201.15</v>
      </c>
      <c r="I212" s="279">
        <v>206.04999999999998</v>
      </c>
      <c r="J212" s="279">
        <v>208.95000000000002</v>
      </c>
      <c r="K212" s="277">
        <v>203.15</v>
      </c>
      <c r="L212" s="277">
        <v>195.35</v>
      </c>
      <c r="M212" s="277">
        <v>183.33749</v>
      </c>
    </row>
    <row r="213" spans="1:13">
      <c r="A213" s="268">
        <v>203</v>
      </c>
      <c r="B213" s="277" t="s">
        <v>400</v>
      </c>
      <c r="C213" s="278">
        <v>39.950000000000003</v>
      </c>
      <c r="D213" s="279">
        <v>40.449999999999996</v>
      </c>
      <c r="E213" s="279">
        <v>39.249999999999993</v>
      </c>
      <c r="F213" s="279">
        <v>38.549999999999997</v>
      </c>
      <c r="G213" s="279">
        <v>37.349999999999994</v>
      </c>
      <c r="H213" s="279">
        <v>41.149999999999991</v>
      </c>
      <c r="I213" s="279">
        <v>42.349999999999994</v>
      </c>
      <c r="J213" s="279">
        <v>43.04999999999999</v>
      </c>
      <c r="K213" s="277">
        <v>41.65</v>
      </c>
      <c r="L213" s="277">
        <v>39.75</v>
      </c>
      <c r="M213" s="277">
        <v>17.76323</v>
      </c>
    </row>
    <row r="214" spans="1:13">
      <c r="A214" s="268">
        <v>204</v>
      </c>
      <c r="B214" s="277" t="s">
        <v>115</v>
      </c>
      <c r="C214" s="278">
        <v>212.45</v>
      </c>
      <c r="D214" s="279">
        <v>213.88333333333333</v>
      </c>
      <c r="E214" s="279">
        <v>210.56666666666666</v>
      </c>
      <c r="F214" s="279">
        <v>208.68333333333334</v>
      </c>
      <c r="G214" s="279">
        <v>205.36666666666667</v>
      </c>
      <c r="H214" s="279">
        <v>215.76666666666665</v>
      </c>
      <c r="I214" s="279">
        <v>219.08333333333331</v>
      </c>
      <c r="J214" s="279">
        <v>220.96666666666664</v>
      </c>
      <c r="K214" s="277">
        <v>217.2</v>
      </c>
      <c r="L214" s="277">
        <v>212</v>
      </c>
      <c r="M214" s="277">
        <v>63.530589999999997</v>
      </c>
    </row>
    <row r="215" spans="1:13">
      <c r="A215" s="268">
        <v>205</v>
      </c>
      <c r="B215" s="277" t="s">
        <v>116</v>
      </c>
      <c r="C215" s="278">
        <v>2202.0500000000002</v>
      </c>
      <c r="D215" s="279">
        <v>2199.4</v>
      </c>
      <c r="E215" s="279">
        <v>2190.1000000000004</v>
      </c>
      <c r="F215" s="279">
        <v>2178.15</v>
      </c>
      <c r="G215" s="279">
        <v>2168.8500000000004</v>
      </c>
      <c r="H215" s="279">
        <v>2211.3500000000004</v>
      </c>
      <c r="I215" s="279">
        <v>2220.6500000000005</v>
      </c>
      <c r="J215" s="279">
        <v>2232.6000000000004</v>
      </c>
      <c r="K215" s="277">
        <v>2208.6999999999998</v>
      </c>
      <c r="L215" s="277">
        <v>2187.4499999999998</v>
      </c>
      <c r="M215" s="277">
        <v>13.744120000000001</v>
      </c>
    </row>
    <row r="216" spans="1:13">
      <c r="A216" s="268">
        <v>206</v>
      </c>
      <c r="B216" s="277" t="s">
        <v>254</v>
      </c>
      <c r="C216" s="278">
        <v>226.55</v>
      </c>
      <c r="D216" s="279">
        <v>226.61666666666667</v>
      </c>
      <c r="E216" s="279">
        <v>224.23333333333335</v>
      </c>
      <c r="F216" s="279">
        <v>221.91666666666669</v>
      </c>
      <c r="G216" s="279">
        <v>219.53333333333336</v>
      </c>
      <c r="H216" s="279">
        <v>228.93333333333334</v>
      </c>
      <c r="I216" s="279">
        <v>231.31666666666666</v>
      </c>
      <c r="J216" s="279">
        <v>233.63333333333333</v>
      </c>
      <c r="K216" s="277">
        <v>229</v>
      </c>
      <c r="L216" s="277">
        <v>224.3</v>
      </c>
      <c r="M216" s="277">
        <v>13.119059999999999</v>
      </c>
    </row>
    <row r="217" spans="1:13">
      <c r="A217" s="268">
        <v>207</v>
      </c>
      <c r="B217" s="277" t="s">
        <v>401</v>
      </c>
      <c r="C217" s="278">
        <v>34790.949999999997</v>
      </c>
      <c r="D217" s="279">
        <v>34284.383333333331</v>
      </c>
      <c r="E217" s="279">
        <v>33388.766666666663</v>
      </c>
      <c r="F217" s="279">
        <v>31986.583333333328</v>
      </c>
      <c r="G217" s="279">
        <v>31090.96666666666</v>
      </c>
      <c r="H217" s="279">
        <v>35686.566666666666</v>
      </c>
      <c r="I217" s="279">
        <v>36582.183333333334</v>
      </c>
      <c r="J217" s="279">
        <v>37984.366666666669</v>
      </c>
      <c r="K217" s="277">
        <v>35180</v>
      </c>
      <c r="L217" s="277">
        <v>32882.199999999997</v>
      </c>
      <c r="M217" s="277">
        <v>0.13547999999999999</v>
      </c>
    </row>
    <row r="218" spans="1:13">
      <c r="A218" s="268">
        <v>208</v>
      </c>
      <c r="B218" s="277" t="s">
        <v>397</v>
      </c>
      <c r="C218" s="278">
        <v>60.55</v>
      </c>
      <c r="D218" s="279">
        <v>61.18333333333333</v>
      </c>
      <c r="E218" s="279">
        <v>58.466666666666661</v>
      </c>
      <c r="F218" s="279">
        <v>56.383333333333333</v>
      </c>
      <c r="G218" s="279">
        <v>53.666666666666664</v>
      </c>
      <c r="H218" s="279">
        <v>63.266666666666659</v>
      </c>
      <c r="I218" s="279">
        <v>65.98333333333332</v>
      </c>
      <c r="J218" s="279">
        <v>68.066666666666663</v>
      </c>
      <c r="K218" s="277">
        <v>63.9</v>
      </c>
      <c r="L218" s="277">
        <v>59.1</v>
      </c>
      <c r="M218" s="277">
        <v>93.839619999999996</v>
      </c>
    </row>
    <row r="219" spans="1:13">
      <c r="A219" s="268">
        <v>209</v>
      </c>
      <c r="B219" s="277" t="s">
        <v>255</v>
      </c>
      <c r="C219" s="278">
        <v>37.65</v>
      </c>
      <c r="D219" s="279">
        <v>37.833333333333336</v>
      </c>
      <c r="E219" s="279">
        <v>36.916666666666671</v>
      </c>
      <c r="F219" s="279">
        <v>36.183333333333337</v>
      </c>
      <c r="G219" s="279">
        <v>35.266666666666673</v>
      </c>
      <c r="H219" s="279">
        <v>38.56666666666667</v>
      </c>
      <c r="I219" s="279">
        <v>39.483333333333341</v>
      </c>
      <c r="J219" s="279">
        <v>40.216666666666669</v>
      </c>
      <c r="K219" s="277">
        <v>38.75</v>
      </c>
      <c r="L219" s="277">
        <v>37.1</v>
      </c>
      <c r="M219" s="277">
        <v>29.5259</v>
      </c>
    </row>
    <row r="220" spans="1:13">
      <c r="A220" s="268">
        <v>210</v>
      </c>
      <c r="B220" s="277" t="s">
        <v>415</v>
      </c>
      <c r="C220" s="278">
        <v>70.5</v>
      </c>
      <c r="D220" s="279">
        <v>71.13333333333334</v>
      </c>
      <c r="E220" s="279">
        <v>69.466666666666683</v>
      </c>
      <c r="F220" s="279">
        <v>68.433333333333337</v>
      </c>
      <c r="G220" s="279">
        <v>66.76666666666668</v>
      </c>
      <c r="H220" s="279">
        <v>72.166666666666686</v>
      </c>
      <c r="I220" s="279">
        <v>73.833333333333343</v>
      </c>
      <c r="J220" s="279">
        <v>74.866666666666688</v>
      </c>
      <c r="K220" s="277">
        <v>72.8</v>
      </c>
      <c r="L220" s="277">
        <v>70.099999999999994</v>
      </c>
      <c r="M220" s="277">
        <v>30.385059999999999</v>
      </c>
    </row>
    <row r="221" spans="1:13">
      <c r="A221" s="268">
        <v>211</v>
      </c>
      <c r="B221" s="277" t="s">
        <v>117</v>
      </c>
      <c r="C221" s="278">
        <v>203.15</v>
      </c>
      <c r="D221" s="279">
        <v>204.31666666666669</v>
      </c>
      <c r="E221" s="279">
        <v>201.23333333333338</v>
      </c>
      <c r="F221" s="279">
        <v>199.31666666666669</v>
      </c>
      <c r="G221" s="279">
        <v>196.23333333333338</v>
      </c>
      <c r="H221" s="279">
        <v>206.23333333333338</v>
      </c>
      <c r="I221" s="279">
        <v>209.31666666666669</v>
      </c>
      <c r="J221" s="279">
        <v>211.23333333333338</v>
      </c>
      <c r="K221" s="277">
        <v>207.4</v>
      </c>
      <c r="L221" s="277">
        <v>202.4</v>
      </c>
      <c r="M221" s="277">
        <v>62.010089999999998</v>
      </c>
    </row>
    <row r="222" spans="1:13">
      <c r="A222" s="268">
        <v>212</v>
      </c>
      <c r="B222" s="277" t="s">
        <v>258</v>
      </c>
      <c r="C222" s="278">
        <v>180.15</v>
      </c>
      <c r="D222" s="279">
        <v>179.38333333333333</v>
      </c>
      <c r="E222" s="279">
        <v>174.76666666666665</v>
      </c>
      <c r="F222" s="279">
        <v>169.38333333333333</v>
      </c>
      <c r="G222" s="279">
        <v>164.76666666666665</v>
      </c>
      <c r="H222" s="279">
        <v>184.76666666666665</v>
      </c>
      <c r="I222" s="279">
        <v>189.38333333333333</v>
      </c>
      <c r="J222" s="279">
        <v>194.76666666666665</v>
      </c>
      <c r="K222" s="277">
        <v>184</v>
      </c>
      <c r="L222" s="277">
        <v>174</v>
      </c>
      <c r="M222" s="277">
        <v>18.4834</v>
      </c>
    </row>
    <row r="223" spans="1:13">
      <c r="A223" s="268">
        <v>213</v>
      </c>
      <c r="B223" s="277" t="s">
        <v>118</v>
      </c>
      <c r="C223" s="278">
        <v>371.15</v>
      </c>
      <c r="D223" s="279">
        <v>370.40000000000003</v>
      </c>
      <c r="E223" s="279">
        <v>367.80000000000007</v>
      </c>
      <c r="F223" s="279">
        <v>364.45000000000005</v>
      </c>
      <c r="G223" s="279">
        <v>361.85000000000008</v>
      </c>
      <c r="H223" s="279">
        <v>373.75000000000006</v>
      </c>
      <c r="I223" s="279">
        <v>376.35000000000008</v>
      </c>
      <c r="J223" s="279">
        <v>379.70000000000005</v>
      </c>
      <c r="K223" s="277">
        <v>373</v>
      </c>
      <c r="L223" s="277">
        <v>367.05</v>
      </c>
      <c r="M223" s="277">
        <v>341.11142999999998</v>
      </c>
    </row>
    <row r="224" spans="1:13">
      <c r="A224" s="268">
        <v>214</v>
      </c>
      <c r="B224" s="277" t="s">
        <v>256</v>
      </c>
      <c r="C224" s="278">
        <v>1291.45</v>
      </c>
      <c r="D224" s="279">
        <v>1297.8166666666666</v>
      </c>
      <c r="E224" s="279">
        <v>1278.6333333333332</v>
      </c>
      <c r="F224" s="279">
        <v>1265.8166666666666</v>
      </c>
      <c r="G224" s="279">
        <v>1246.6333333333332</v>
      </c>
      <c r="H224" s="279">
        <v>1310.6333333333332</v>
      </c>
      <c r="I224" s="279">
        <v>1329.8166666666666</v>
      </c>
      <c r="J224" s="279">
        <v>1342.6333333333332</v>
      </c>
      <c r="K224" s="277">
        <v>1317</v>
      </c>
      <c r="L224" s="277">
        <v>1285</v>
      </c>
      <c r="M224" s="277">
        <v>5.37676</v>
      </c>
    </row>
    <row r="225" spans="1:13">
      <c r="A225" s="268">
        <v>215</v>
      </c>
      <c r="B225" s="277" t="s">
        <v>119</v>
      </c>
      <c r="C225" s="278">
        <v>447.5</v>
      </c>
      <c r="D225" s="279">
        <v>447.51666666666665</v>
      </c>
      <c r="E225" s="279">
        <v>443.13333333333333</v>
      </c>
      <c r="F225" s="279">
        <v>438.76666666666665</v>
      </c>
      <c r="G225" s="279">
        <v>434.38333333333333</v>
      </c>
      <c r="H225" s="279">
        <v>451.88333333333333</v>
      </c>
      <c r="I225" s="279">
        <v>456.26666666666665</v>
      </c>
      <c r="J225" s="279">
        <v>460.63333333333333</v>
      </c>
      <c r="K225" s="277">
        <v>451.9</v>
      </c>
      <c r="L225" s="277">
        <v>443.15</v>
      </c>
      <c r="M225" s="277">
        <v>18.280740000000002</v>
      </c>
    </row>
    <row r="226" spans="1:13">
      <c r="A226" s="268">
        <v>216</v>
      </c>
      <c r="B226" s="277" t="s">
        <v>403</v>
      </c>
      <c r="C226" s="278">
        <v>2656.75</v>
      </c>
      <c r="D226" s="279">
        <v>2644.8333333333335</v>
      </c>
      <c r="E226" s="279">
        <v>2564.7166666666672</v>
      </c>
      <c r="F226" s="279">
        <v>2472.6833333333338</v>
      </c>
      <c r="G226" s="279">
        <v>2392.5666666666675</v>
      </c>
      <c r="H226" s="279">
        <v>2736.8666666666668</v>
      </c>
      <c r="I226" s="279">
        <v>2816.9833333333327</v>
      </c>
      <c r="J226" s="279">
        <v>2909.0166666666664</v>
      </c>
      <c r="K226" s="277">
        <v>2724.95</v>
      </c>
      <c r="L226" s="277">
        <v>2552.8000000000002</v>
      </c>
      <c r="M226" s="277">
        <v>4.947E-2</v>
      </c>
    </row>
    <row r="227" spans="1:13">
      <c r="A227" s="268">
        <v>217</v>
      </c>
      <c r="B227" s="277" t="s">
        <v>257</v>
      </c>
      <c r="C227" s="278">
        <v>43.3</v>
      </c>
      <c r="D227" s="279">
        <v>42.033333333333331</v>
      </c>
      <c r="E227" s="279">
        <v>40.766666666666666</v>
      </c>
      <c r="F227" s="279">
        <v>38.233333333333334</v>
      </c>
      <c r="G227" s="279">
        <v>36.966666666666669</v>
      </c>
      <c r="H227" s="279">
        <v>44.566666666666663</v>
      </c>
      <c r="I227" s="279">
        <v>45.833333333333329</v>
      </c>
      <c r="J227" s="279">
        <v>48.36666666666666</v>
      </c>
      <c r="K227" s="277">
        <v>43.3</v>
      </c>
      <c r="L227" s="277">
        <v>39.5</v>
      </c>
      <c r="M227" s="277">
        <v>163.95875000000001</v>
      </c>
    </row>
    <row r="228" spans="1:13">
      <c r="A228" s="268">
        <v>218</v>
      </c>
      <c r="B228" s="277" t="s">
        <v>120</v>
      </c>
      <c r="C228" s="278">
        <v>8.5</v>
      </c>
      <c r="D228" s="279">
        <v>8.5499999999999989</v>
      </c>
      <c r="E228" s="279">
        <v>8.3999999999999986</v>
      </c>
      <c r="F228" s="279">
        <v>8.2999999999999989</v>
      </c>
      <c r="G228" s="279">
        <v>8.1499999999999986</v>
      </c>
      <c r="H228" s="279">
        <v>8.6499999999999986</v>
      </c>
      <c r="I228" s="279">
        <v>8.8000000000000007</v>
      </c>
      <c r="J228" s="279">
        <v>8.8999999999999986</v>
      </c>
      <c r="K228" s="277">
        <v>8.6999999999999993</v>
      </c>
      <c r="L228" s="277">
        <v>8.4499999999999993</v>
      </c>
      <c r="M228" s="277">
        <v>1015.88516</v>
      </c>
    </row>
    <row r="229" spans="1:13">
      <c r="A229" s="268">
        <v>219</v>
      </c>
      <c r="B229" s="277" t="s">
        <v>404</v>
      </c>
      <c r="C229" s="278">
        <v>28.85</v>
      </c>
      <c r="D229" s="279">
        <v>29.100000000000005</v>
      </c>
      <c r="E229" s="279">
        <v>28.600000000000009</v>
      </c>
      <c r="F229" s="279">
        <v>28.350000000000005</v>
      </c>
      <c r="G229" s="279">
        <v>27.850000000000009</v>
      </c>
      <c r="H229" s="279">
        <v>29.350000000000009</v>
      </c>
      <c r="I229" s="279">
        <v>29.85</v>
      </c>
      <c r="J229" s="279">
        <v>30.100000000000009</v>
      </c>
      <c r="K229" s="277">
        <v>29.6</v>
      </c>
      <c r="L229" s="277">
        <v>28.85</v>
      </c>
      <c r="M229" s="277">
        <v>57.115690000000001</v>
      </c>
    </row>
    <row r="230" spans="1:13">
      <c r="A230" s="268">
        <v>220</v>
      </c>
      <c r="B230" s="277" t="s">
        <v>121</v>
      </c>
      <c r="C230" s="278">
        <v>30.9</v>
      </c>
      <c r="D230" s="279">
        <v>31.049999999999997</v>
      </c>
      <c r="E230" s="279">
        <v>30.649999999999995</v>
      </c>
      <c r="F230" s="279">
        <v>30.4</v>
      </c>
      <c r="G230" s="279">
        <v>29.999999999999996</v>
      </c>
      <c r="H230" s="279">
        <v>31.299999999999994</v>
      </c>
      <c r="I230" s="279">
        <v>31.7</v>
      </c>
      <c r="J230" s="279">
        <v>31.949999999999992</v>
      </c>
      <c r="K230" s="277">
        <v>31.45</v>
      </c>
      <c r="L230" s="277">
        <v>30.8</v>
      </c>
      <c r="M230" s="277">
        <v>272.63157000000001</v>
      </c>
    </row>
    <row r="231" spans="1:13">
      <c r="A231" s="268">
        <v>221</v>
      </c>
      <c r="B231" s="277" t="s">
        <v>416</v>
      </c>
      <c r="C231" s="278">
        <v>188.7</v>
      </c>
      <c r="D231" s="279">
        <v>189.76666666666665</v>
      </c>
      <c r="E231" s="279">
        <v>186.98333333333329</v>
      </c>
      <c r="F231" s="279">
        <v>185.26666666666665</v>
      </c>
      <c r="G231" s="279">
        <v>182.48333333333329</v>
      </c>
      <c r="H231" s="279">
        <v>191.48333333333329</v>
      </c>
      <c r="I231" s="279">
        <v>194.26666666666665</v>
      </c>
      <c r="J231" s="279">
        <v>195.98333333333329</v>
      </c>
      <c r="K231" s="277">
        <v>192.55</v>
      </c>
      <c r="L231" s="277">
        <v>188.05</v>
      </c>
      <c r="M231" s="277">
        <v>5.6123500000000002</v>
      </c>
    </row>
    <row r="232" spans="1:13">
      <c r="A232" s="268">
        <v>222</v>
      </c>
      <c r="B232" s="277" t="s">
        <v>405</v>
      </c>
      <c r="C232" s="278">
        <v>440.2</v>
      </c>
      <c r="D232" s="279">
        <v>443.61666666666662</v>
      </c>
      <c r="E232" s="279">
        <v>434.23333333333323</v>
      </c>
      <c r="F232" s="279">
        <v>428.26666666666659</v>
      </c>
      <c r="G232" s="279">
        <v>418.88333333333321</v>
      </c>
      <c r="H232" s="279">
        <v>449.58333333333326</v>
      </c>
      <c r="I232" s="279">
        <v>458.96666666666658</v>
      </c>
      <c r="J232" s="279">
        <v>464.93333333333328</v>
      </c>
      <c r="K232" s="277">
        <v>453</v>
      </c>
      <c r="L232" s="277">
        <v>437.65</v>
      </c>
      <c r="M232" s="277">
        <v>0.79620000000000002</v>
      </c>
    </row>
    <row r="233" spans="1:13">
      <c r="A233" s="268">
        <v>223</v>
      </c>
      <c r="B233" s="277" t="s">
        <v>406</v>
      </c>
      <c r="C233" s="278">
        <v>7.35</v>
      </c>
      <c r="D233" s="279">
        <v>7.4333333333333336</v>
      </c>
      <c r="E233" s="279">
        <v>7.2166666666666668</v>
      </c>
      <c r="F233" s="279">
        <v>7.083333333333333</v>
      </c>
      <c r="G233" s="279">
        <v>6.8666666666666663</v>
      </c>
      <c r="H233" s="279">
        <v>7.5666666666666673</v>
      </c>
      <c r="I233" s="279">
        <v>7.7833333333333341</v>
      </c>
      <c r="J233" s="279">
        <v>7.9166666666666679</v>
      </c>
      <c r="K233" s="277">
        <v>7.65</v>
      </c>
      <c r="L233" s="277">
        <v>7.3</v>
      </c>
      <c r="M233" s="277">
        <v>39.843699999999998</v>
      </c>
    </row>
    <row r="234" spans="1:13">
      <c r="A234" s="268">
        <v>224</v>
      </c>
      <c r="B234" s="277" t="s">
        <v>122</v>
      </c>
      <c r="C234" s="278">
        <v>416.1</v>
      </c>
      <c r="D234" s="279">
        <v>416.76666666666665</v>
      </c>
      <c r="E234" s="279">
        <v>411.33333333333331</v>
      </c>
      <c r="F234" s="279">
        <v>406.56666666666666</v>
      </c>
      <c r="G234" s="279">
        <v>401.13333333333333</v>
      </c>
      <c r="H234" s="279">
        <v>421.5333333333333</v>
      </c>
      <c r="I234" s="279">
        <v>426.9666666666667</v>
      </c>
      <c r="J234" s="279">
        <v>431.73333333333329</v>
      </c>
      <c r="K234" s="277">
        <v>422.2</v>
      </c>
      <c r="L234" s="277">
        <v>412</v>
      </c>
      <c r="M234" s="277">
        <v>66.032499999999999</v>
      </c>
    </row>
    <row r="235" spans="1:13">
      <c r="A235" s="268">
        <v>225</v>
      </c>
      <c r="B235" s="277" t="s">
        <v>407</v>
      </c>
      <c r="C235" s="278">
        <v>76.150000000000006</v>
      </c>
      <c r="D235" s="279">
        <v>76.916666666666671</v>
      </c>
      <c r="E235" s="279">
        <v>74.933333333333337</v>
      </c>
      <c r="F235" s="279">
        <v>73.716666666666669</v>
      </c>
      <c r="G235" s="279">
        <v>71.733333333333334</v>
      </c>
      <c r="H235" s="279">
        <v>78.13333333333334</v>
      </c>
      <c r="I235" s="279">
        <v>80.11666666666666</v>
      </c>
      <c r="J235" s="279">
        <v>81.333333333333343</v>
      </c>
      <c r="K235" s="277">
        <v>78.900000000000006</v>
      </c>
      <c r="L235" s="277">
        <v>75.7</v>
      </c>
      <c r="M235" s="277">
        <v>6.0994900000000003</v>
      </c>
    </row>
    <row r="236" spans="1:13">
      <c r="A236" s="268">
        <v>226</v>
      </c>
      <c r="B236" s="277" t="s">
        <v>1604</v>
      </c>
      <c r="C236" s="278">
        <v>1119.05</v>
      </c>
      <c r="D236" s="279">
        <v>1130.3</v>
      </c>
      <c r="E236" s="279">
        <v>1102.5999999999999</v>
      </c>
      <c r="F236" s="279">
        <v>1086.1499999999999</v>
      </c>
      <c r="G236" s="279">
        <v>1058.4499999999998</v>
      </c>
      <c r="H236" s="279">
        <v>1146.75</v>
      </c>
      <c r="I236" s="279">
        <v>1174.4500000000003</v>
      </c>
      <c r="J236" s="279">
        <v>1190.9000000000001</v>
      </c>
      <c r="K236" s="277">
        <v>1158</v>
      </c>
      <c r="L236" s="277">
        <v>1113.8499999999999</v>
      </c>
      <c r="M236" s="277">
        <v>0.28365000000000001</v>
      </c>
    </row>
    <row r="237" spans="1:13">
      <c r="A237" s="268">
        <v>227</v>
      </c>
      <c r="B237" s="277" t="s">
        <v>260</v>
      </c>
      <c r="C237" s="278">
        <v>100.85</v>
      </c>
      <c r="D237" s="279">
        <v>102.43333333333334</v>
      </c>
      <c r="E237" s="279">
        <v>98.416666666666671</v>
      </c>
      <c r="F237" s="279">
        <v>95.983333333333334</v>
      </c>
      <c r="G237" s="279">
        <v>91.966666666666669</v>
      </c>
      <c r="H237" s="279">
        <v>104.86666666666667</v>
      </c>
      <c r="I237" s="279">
        <v>108.88333333333333</v>
      </c>
      <c r="J237" s="279">
        <v>111.31666666666668</v>
      </c>
      <c r="K237" s="277">
        <v>106.45</v>
      </c>
      <c r="L237" s="277">
        <v>100</v>
      </c>
      <c r="M237" s="277">
        <v>55.139879999999998</v>
      </c>
    </row>
    <row r="238" spans="1:13">
      <c r="A238" s="268">
        <v>228</v>
      </c>
      <c r="B238" s="277" t="s">
        <v>412</v>
      </c>
      <c r="C238" s="278">
        <v>117.85</v>
      </c>
      <c r="D238" s="279">
        <v>118.26666666666667</v>
      </c>
      <c r="E238" s="279">
        <v>115.58333333333333</v>
      </c>
      <c r="F238" s="279">
        <v>113.31666666666666</v>
      </c>
      <c r="G238" s="279">
        <v>110.63333333333333</v>
      </c>
      <c r="H238" s="279">
        <v>120.53333333333333</v>
      </c>
      <c r="I238" s="279">
        <v>123.21666666666667</v>
      </c>
      <c r="J238" s="279">
        <v>125.48333333333333</v>
      </c>
      <c r="K238" s="277">
        <v>120.95</v>
      </c>
      <c r="L238" s="277">
        <v>116</v>
      </c>
      <c r="M238" s="277">
        <v>24.444289999999999</v>
      </c>
    </row>
    <row r="239" spans="1:13">
      <c r="A239" s="268">
        <v>229</v>
      </c>
      <c r="B239" s="277" t="s">
        <v>1616</v>
      </c>
      <c r="C239" s="278">
        <v>3234.55</v>
      </c>
      <c r="D239" s="279">
        <v>3194.85</v>
      </c>
      <c r="E239" s="279">
        <v>3114.7</v>
      </c>
      <c r="F239" s="279">
        <v>2994.85</v>
      </c>
      <c r="G239" s="279">
        <v>2914.7</v>
      </c>
      <c r="H239" s="279">
        <v>3314.7</v>
      </c>
      <c r="I239" s="279">
        <v>3394.8500000000004</v>
      </c>
      <c r="J239" s="279">
        <v>3514.7</v>
      </c>
      <c r="K239" s="277">
        <v>3275</v>
      </c>
      <c r="L239" s="277">
        <v>3075</v>
      </c>
      <c r="M239" s="277">
        <v>2.2107600000000001</v>
      </c>
    </row>
    <row r="240" spans="1:13">
      <c r="A240" s="268">
        <v>230</v>
      </c>
      <c r="B240" s="277" t="s">
        <v>259</v>
      </c>
      <c r="C240" s="278">
        <v>64.349999999999994</v>
      </c>
      <c r="D240" s="279">
        <v>64.683333333333337</v>
      </c>
      <c r="E240" s="279">
        <v>63.716666666666669</v>
      </c>
      <c r="F240" s="279">
        <v>63.083333333333329</v>
      </c>
      <c r="G240" s="279">
        <v>62.11666666666666</v>
      </c>
      <c r="H240" s="279">
        <v>65.316666666666677</v>
      </c>
      <c r="I240" s="279">
        <v>66.283333333333346</v>
      </c>
      <c r="J240" s="279">
        <v>66.916666666666686</v>
      </c>
      <c r="K240" s="277">
        <v>65.650000000000006</v>
      </c>
      <c r="L240" s="277">
        <v>64.05</v>
      </c>
      <c r="M240" s="277">
        <v>23.89181</v>
      </c>
    </row>
    <row r="241" spans="1:13">
      <c r="A241" s="268">
        <v>231</v>
      </c>
      <c r="B241" s="277" t="s">
        <v>123</v>
      </c>
      <c r="C241" s="278">
        <v>1173.45</v>
      </c>
      <c r="D241" s="279">
        <v>1186.9166666666667</v>
      </c>
      <c r="E241" s="279">
        <v>1151.2833333333335</v>
      </c>
      <c r="F241" s="279">
        <v>1129.1166666666668</v>
      </c>
      <c r="G241" s="279">
        <v>1093.4833333333336</v>
      </c>
      <c r="H241" s="279">
        <v>1209.0833333333335</v>
      </c>
      <c r="I241" s="279">
        <v>1244.7166666666667</v>
      </c>
      <c r="J241" s="279">
        <v>1266.8833333333334</v>
      </c>
      <c r="K241" s="277">
        <v>1222.55</v>
      </c>
      <c r="L241" s="277">
        <v>1164.75</v>
      </c>
      <c r="M241" s="277">
        <v>20.233709999999999</v>
      </c>
    </row>
    <row r="242" spans="1:13">
      <c r="A242" s="268">
        <v>232</v>
      </c>
      <c r="B242" s="277" t="s">
        <v>1623</v>
      </c>
      <c r="C242" s="278">
        <v>247.5</v>
      </c>
      <c r="D242" s="279">
        <v>248.29999999999998</v>
      </c>
      <c r="E242" s="279">
        <v>245.59999999999997</v>
      </c>
      <c r="F242" s="279">
        <v>243.7</v>
      </c>
      <c r="G242" s="279">
        <v>240.99999999999997</v>
      </c>
      <c r="H242" s="279">
        <v>250.19999999999996</v>
      </c>
      <c r="I242" s="279">
        <v>252.89999999999995</v>
      </c>
      <c r="J242" s="279">
        <v>254.79999999999995</v>
      </c>
      <c r="K242" s="277">
        <v>251</v>
      </c>
      <c r="L242" s="277">
        <v>246.4</v>
      </c>
      <c r="M242" s="277">
        <v>0.77578000000000003</v>
      </c>
    </row>
    <row r="243" spans="1:13">
      <c r="A243" s="268">
        <v>233</v>
      </c>
      <c r="B243" s="277" t="s">
        <v>418</v>
      </c>
      <c r="C243" s="278">
        <v>255.1</v>
      </c>
      <c r="D243" s="279">
        <v>257.3</v>
      </c>
      <c r="E243" s="279">
        <v>250.8</v>
      </c>
      <c r="F243" s="279">
        <v>246.5</v>
      </c>
      <c r="G243" s="279">
        <v>240</v>
      </c>
      <c r="H243" s="279">
        <v>261.60000000000002</v>
      </c>
      <c r="I243" s="279">
        <v>268.10000000000002</v>
      </c>
      <c r="J243" s="279">
        <v>272.40000000000003</v>
      </c>
      <c r="K243" s="277">
        <v>263.8</v>
      </c>
      <c r="L243" s="277">
        <v>253</v>
      </c>
      <c r="M243" s="277">
        <v>0.11990000000000001</v>
      </c>
    </row>
    <row r="244" spans="1:13">
      <c r="A244" s="268">
        <v>234</v>
      </c>
      <c r="B244" s="277" t="s">
        <v>124</v>
      </c>
      <c r="C244" s="278">
        <v>513.54999999999995</v>
      </c>
      <c r="D244" s="279">
        <v>515.81666666666661</v>
      </c>
      <c r="E244" s="279">
        <v>510.23333333333323</v>
      </c>
      <c r="F244" s="279">
        <v>506.91666666666663</v>
      </c>
      <c r="G244" s="279">
        <v>501.33333333333326</v>
      </c>
      <c r="H244" s="279">
        <v>519.13333333333321</v>
      </c>
      <c r="I244" s="279">
        <v>524.7166666666667</v>
      </c>
      <c r="J244" s="279">
        <v>528.03333333333319</v>
      </c>
      <c r="K244" s="277">
        <v>521.4</v>
      </c>
      <c r="L244" s="277">
        <v>512.5</v>
      </c>
      <c r="M244" s="277">
        <v>64.110240000000005</v>
      </c>
    </row>
    <row r="245" spans="1:13">
      <c r="A245" s="268">
        <v>235</v>
      </c>
      <c r="B245" s="277" t="s">
        <v>419</v>
      </c>
      <c r="C245" s="278">
        <v>73.599999999999994</v>
      </c>
      <c r="D245" s="279">
        <v>74.233333333333334</v>
      </c>
      <c r="E245" s="279">
        <v>72.416666666666671</v>
      </c>
      <c r="F245" s="279">
        <v>71.233333333333334</v>
      </c>
      <c r="G245" s="279">
        <v>69.416666666666671</v>
      </c>
      <c r="H245" s="279">
        <v>75.416666666666671</v>
      </c>
      <c r="I245" s="279">
        <v>77.233333333333334</v>
      </c>
      <c r="J245" s="279">
        <v>78.416666666666671</v>
      </c>
      <c r="K245" s="277">
        <v>76.05</v>
      </c>
      <c r="L245" s="277">
        <v>73.05</v>
      </c>
      <c r="M245" s="277">
        <v>5.1402200000000002</v>
      </c>
    </row>
    <row r="246" spans="1:13">
      <c r="A246" s="268">
        <v>236</v>
      </c>
      <c r="B246" s="277" t="s">
        <v>125</v>
      </c>
      <c r="C246" s="278">
        <v>199.5</v>
      </c>
      <c r="D246" s="279">
        <v>199.45000000000002</v>
      </c>
      <c r="E246" s="279">
        <v>197.55000000000004</v>
      </c>
      <c r="F246" s="279">
        <v>195.60000000000002</v>
      </c>
      <c r="G246" s="279">
        <v>193.70000000000005</v>
      </c>
      <c r="H246" s="279">
        <v>201.40000000000003</v>
      </c>
      <c r="I246" s="279">
        <v>203.3</v>
      </c>
      <c r="J246" s="279">
        <v>205.25000000000003</v>
      </c>
      <c r="K246" s="277">
        <v>201.35</v>
      </c>
      <c r="L246" s="277">
        <v>197.5</v>
      </c>
      <c r="M246" s="277">
        <v>46.794980000000002</v>
      </c>
    </row>
    <row r="247" spans="1:13">
      <c r="A247" s="268">
        <v>237</v>
      </c>
      <c r="B247" s="277" t="s">
        <v>126</v>
      </c>
      <c r="C247" s="278">
        <v>948.8</v>
      </c>
      <c r="D247" s="279">
        <v>952.93333333333339</v>
      </c>
      <c r="E247" s="279">
        <v>942.41666666666674</v>
      </c>
      <c r="F247" s="279">
        <v>936.0333333333333</v>
      </c>
      <c r="G247" s="279">
        <v>925.51666666666665</v>
      </c>
      <c r="H247" s="279">
        <v>959.31666666666683</v>
      </c>
      <c r="I247" s="279">
        <v>969.83333333333348</v>
      </c>
      <c r="J247" s="279">
        <v>976.21666666666692</v>
      </c>
      <c r="K247" s="277">
        <v>963.45</v>
      </c>
      <c r="L247" s="277">
        <v>946.55</v>
      </c>
      <c r="M247" s="277">
        <v>65.137839999999997</v>
      </c>
    </row>
    <row r="248" spans="1:13">
      <c r="A248" s="268">
        <v>238</v>
      </c>
      <c r="B248" s="277" t="s">
        <v>1646</v>
      </c>
      <c r="C248" s="278">
        <v>642.5</v>
      </c>
      <c r="D248" s="279">
        <v>649.86666666666667</v>
      </c>
      <c r="E248" s="279">
        <v>630.73333333333335</v>
      </c>
      <c r="F248" s="279">
        <v>618.9666666666667</v>
      </c>
      <c r="G248" s="279">
        <v>599.83333333333337</v>
      </c>
      <c r="H248" s="279">
        <v>661.63333333333333</v>
      </c>
      <c r="I248" s="279">
        <v>680.76666666666677</v>
      </c>
      <c r="J248" s="279">
        <v>692.5333333333333</v>
      </c>
      <c r="K248" s="277">
        <v>669</v>
      </c>
      <c r="L248" s="277">
        <v>638.1</v>
      </c>
      <c r="M248" s="277">
        <v>0.70372000000000001</v>
      </c>
    </row>
    <row r="249" spans="1:13">
      <c r="A249" s="268">
        <v>239</v>
      </c>
      <c r="B249" s="277" t="s">
        <v>420</v>
      </c>
      <c r="C249" s="278">
        <v>303.60000000000002</v>
      </c>
      <c r="D249" s="279">
        <v>308.81666666666666</v>
      </c>
      <c r="E249" s="279">
        <v>292.63333333333333</v>
      </c>
      <c r="F249" s="279">
        <v>281.66666666666669</v>
      </c>
      <c r="G249" s="279">
        <v>265.48333333333335</v>
      </c>
      <c r="H249" s="279">
        <v>319.7833333333333</v>
      </c>
      <c r="I249" s="279">
        <v>335.96666666666658</v>
      </c>
      <c r="J249" s="279">
        <v>346.93333333333328</v>
      </c>
      <c r="K249" s="277">
        <v>325</v>
      </c>
      <c r="L249" s="277">
        <v>297.85000000000002</v>
      </c>
      <c r="M249" s="277">
        <v>41.586669999999998</v>
      </c>
    </row>
    <row r="250" spans="1:13">
      <c r="A250" s="268">
        <v>240</v>
      </c>
      <c r="B250" s="277" t="s">
        <v>421</v>
      </c>
      <c r="C250" s="278">
        <v>187.2</v>
      </c>
      <c r="D250" s="279">
        <v>187.26666666666665</v>
      </c>
      <c r="E250" s="279">
        <v>184.1333333333333</v>
      </c>
      <c r="F250" s="279">
        <v>181.06666666666663</v>
      </c>
      <c r="G250" s="279">
        <v>177.93333333333328</v>
      </c>
      <c r="H250" s="279">
        <v>190.33333333333331</v>
      </c>
      <c r="I250" s="279">
        <v>193.46666666666664</v>
      </c>
      <c r="J250" s="279">
        <v>196.53333333333333</v>
      </c>
      <c r="K250" s="277">
        <v>190.4</v>
      </c>
      <c r="L250" s="277">
        <v>184.2</v>
      </c>
      <c r="M250" s="277">
        <v>0.79144000000000003</v>
      </c>
    </row>
    <row r="251" spans="1:13">
      <c r="A251" s="268">
        <v>241</v>
      </c>
      <c r="B251" s="277" t="s">
        <v>417</v>
      </c>
      <c r="C251" s="278">
        <v>11.7</v>
      </c>
      <c r="D251" s="279">
        <v>11.866666666666667</v>
      </c>
      <c r="E251" s="279">
        <v>11.483333333333334</v>
      </c>
      <c r="F251" s="279">
        <v>11.266666666666667</v>
      </c>
      <c r="G251" s="279">
        <v>10.883333333333335</v>
      </c>
      <c r="H251" s="279">
        <v>12.083333333333334</v>
      </c>
      <c r="I251" s="279">
        <v>12.466666666666667</v>
      </c>
      <c r="J251" s="279">
        <v>12.683333333333334</v>
      </c>
      <c r="K251" s="277">
        <v>12.25</v>
      </c>
      <c r="L251" s="277">
        <v>11.65</v>
      </c>
      <c r="M251" s="277">
        <v>229.90855999999999</v>
      </c>
    </row>
    <row r="252" spans="1:13">
      <c r="A252" s="268">
        <v>242</v>
      </c>
      <c r="B252" s="277" t="s">
        <v>127</v>
      </c>
      <c r="C252" s="278">
        <v>88.85</v>
      </c>
      <c r="D252" s="279">
        <v>89.3</v>
      </c>
      <c r="E252" s="279">
        <v>88.149999999999991</v>
      </c>
      <c r="F252" s="279">
        <v>87.449999999999989</v>
      </c>
      <c r="G252" s="279">
        <v>86.299999999999983</v>
      </c>
      <c r="H252" s="279">
        <v>90</v>
      </c>
      <c r="I252" s="279">
        <v>91.15</v>
      </c>
      <c r="J252" s="279">
        <v>91.850000000000009</v>
      </c>
      <c r="K252" s="277">
        <v>90.45</v>
      </c>
      <c r="L252" s="277">
        <v>88.6</v>
      </c>
      <c r="M252" s="277">
        <v>190.35208</v>
      </c>
    </row>
    <row r="253" spans="1:13">
      <c r="A253" s="268">
        <v>243</v>
      </c>
      <c r="B253" s="277" t="s">
        <v>262</v>
      </c>
      <c r="C253" s="278">
        <v>2004.65</v>
      </c>
      <c r="D253" s="279">
        <v>2017.7166666666665</v>
      </c>
      <c r="E253" s="279">
        <v>1986.9833333333331</v>
      </c>
      <c r="F253" s="279">
        <v>1969.3166666666666</v>
      </c>
      <c r="G253" s="279">
        <v>1938.5833333333333</v>
      </c>
      <c r="H253" s="279">
        <v>2035.383333333333</v>
      </c>
      <c r="I253" s="279">
        <v>2066.1166666666659</v>
      </c>
      <c r="J253" s="279">
        <v>2083.7833333333328</v>
      </c>
      <c r="K253" s="277">
        <v>2048.4499999999998</v>
      </c>
      <c r="L253" s="277">
        <v>2000.05</v>
      </c>
      <c r="M253" s="277">
        <v>2.09226</v>
      </c>
    </row>
    <row r="254" spans="1:13">
      <c r="A254" s="268">
        <v>244</v>
      </c>
      <c r="B254" s="277" t="s">
        <v>408</v>
      </c>
      <c r="C254" s="278">
        <v>127.6</v>
      </c>
      <c r="D254" s="279">
        <v>128.43333333333331</v>
      </c>
      <c r="E254" s="279">
        <v>124.66666666666663</v>
      </c>
      <c r="F254" s="279">
        <v>121.73333333333332</v>
      </c>
      <c r="G254" s="279">
        <v>117.96666666666664</v>
      </c>
      <c r="H254" s="279">
        <v>131.36666666666662</v>
      </c>
      <c r="I254" s="279">
        <v>135.13333333333333</v>
      </c>
      <c r="J254" s="279">
        <v>138.06666666666661</v>
      </c>
      <c r="K254" s="277">
        <v>132.19999999999999</v>
      </c>
      <c r="L254" s="277">
        <v>125.5</v>
      </c>
      <c r="M254" s="277">
        <v>24.401019999999999</v>
      </c>
    </row>
    <row r="255" spans="1:13">
      <c r="A255" s="268">
        <v>245</v>
      </c>
      <c r="B255" s="277" t="s">
        <v>409</v>
      </c>
      <c r="C255" s="278">
        <v>95.25</v>
      </c>
      <c r="D255" s="279">
        <v>95.5</v>
      </c>
      <c r="E255" s="279">
        <v>94.8</v>
      </c>
      <c r="F255" s="279">
        <v>94.35</v>
      </c>
      <c r="G255" s="279">
        <v>93.649999999999991</v>
      </c>
      <c r="H255" s="279">
        <v>95.95</v>
      </c>
      <c r="I255" s="279">
        <v>96.649999999999991</v>
      </c>
      <c r="J255" s="279">
        <v>97.100000000000009</v>
      </c>
      <c r="K255" s="277">
        <v>96.2</v>
      </c>
      <c r="L255" s="277">
        <v>95.05</v>
      </c>
      <c r="M255" s="277">
        <v>6.8253300000000001</v>
      </c>
    </row>
    <row r="256" spans="1:13">
      <c r="A256" s="268">
        <v>246</v>
      </c>
      <c r="B256" s="277" t="s">
        <v>2932</v>
      </c>
      <c r="C256" s="278">
        <v>1341.8</v>
      </c>
      <c r="D256" s="279">
        <v>1345.3999999999999</v>
      </c>
      <c r="E256" s="279">
        <v>1331.8999999999996</v>
      </c>
      <c r="F256" s="279">
        <v>1321.9999999999998</v>
      </c>
      <c r="G256" s="279">
        <v>1308.4999999999995</v>
      </c>
      <c r="H256" s="279">
        <v>1355.2999999999997</v>
      </c>
      <c r="I256" s="279">
        <v>1368.8000000000002</v>
      </c>
      <c r="J256" s="279">
        <v>1378.6999999999998</v>
      </c>
      <c r="K256" s="277">
        <v>1358.9</v>
      </c>
      <c r="L256" s="277">
        <v>1335.5</v>
      </c>
      <c r="M256" s="277">
        <v>4.2762599999999997</v>
      </c>
    </row>
    <row r="257" spans="1:13">
      <c r="A257" s="268">
        <v>247</v>
      </c>
      <c r="B257" s="277" t="s">
        <v>402</v>
      </c>
      <c r="C257" s="278">
        <v>468.25</v>
      </c>
      <c r="D257" s="279">
        <v>468.7</v>
      </c>
      <c r="E257" s="279">
        <v>464.4</v>
      </c>
      <c r="F257" s="279">
        <v>460.55</v>
      </c>
      <c r="G257" s="279">
        <v>456.25</v>
      </c>
      <c r="H257" s="279">
        <v>472.54999999999995</v>
      </c>
      <c r="I257" s="279">
        <v>476.85</v>
      </c>
      <c r="J257" s="279">
        <v>480.69999999999993</v>
      </c>
      <c r="K257" s="277">
        <v>473</v>
      </c>
      <c r="L257" s="277">
        <v>464.85</v>
      </c>
      <c r="M257" s="277">
        <v>3.3879700000000001</v>
      </c>
    </row>
    <row r="258" spans="1:13">
      <c r="A258" s="268">
        <v>248</v>
      </c>
      <c r="B258" s="277" t="s">
        <v>128</v>
      </c>
      <c r="C258" s="278">
        <v>196.8</v>
      </c>
      <c r="D258" s="279">
        <v>197.43333333333331</v>
      </c>
      <c r="E258" s="279">
        <v>195.66666666666663</v>
      </c>
      <c r="F258" s="279">
        <v>194.53333333333333</v>
      </c>
      <c r="G258" s="279">
        <v>192.76666666666665</v>
      </c>
      <c r="H258" s="279">
        <v>198.56666666666661</v>
      </c>
      <c r="I258" s="279">
        <v>200.33333333333331</v>
      </c>
      <c r="J258" s="279">
        <v>201.46666666666658</v>
      </c>
      <c r="K258" s="277">
        <v>199.2</v>
      </c>
      <c r="L258" s="277">
        <v>196.3</v>
      </c>
      <c r="M258" s="277">
        <v>172.34085999999999</v>
      </c>
    </row>
    <row r="259" spans="1:13">
      <c r="A259" s="268">
        <v>249</v>
      </c>
      <c r="B259" s="277" t="s">
        <v>413</v>
      </c>
      <c r="C259" s="278">
        <v>248.3</v>
      </c>
      <c r="D259" s="279">
        <v>251.6</v>
      </c>
      <c r="E259" s="279">
        <v>241.7</v>
      </c>
      <c r="F259" s="279">
        <v>235.1</v>
      </c>
      <c r="G259" s="279">
        <v>225.2</v>
      </c>
      <c r="H259" s="279">
        <v>258.2</v>
      </c>
      <c r="I259" s="279">
        <v>268.10000000000002</v>
      </c>
      <c r="J259" s="279">
        <v>274.7</v>
      </c>
      <c r="K259" s="277">
        <v>261.5</v>
      </c>
      <c r="L259" s="277">
        <v>245</v>
      </c>
      <c r="M259" s="277">
        <v>1.73115</v>
      </c>
    </row>
    <row r="260" spans="1:13">
      <c r="A260" s="268">
        <v>250</v>
      </c>
      <c r="B260" s="277" t="s">
        <v>411</v>
      </c>
      <c r="C260" s="278">
        <v>140.44999999999999</v>
      </c>
      <c r="D260" s="279">
        <v>141.75</v>
      </c>
      <c r="E260" s="279">
        <v>138.69999999999999</v>
      </c>
      <c r="F260" s="279">
        <v>136.94999999999999</v>
      </c>
      <c r="G260" s="279">
        <v>133.89999999999998</v>
      </c>
      <c r="H260" s="279">
        <v>143.5</v>
      </c>
      <c r="I260" s="279">
        <v>146.55000000000001</v>
      </c>
      <c r="J260" s="279">
        <v>148.30000000000001</v>
      </c>
      <c r="K260" s="277">
        <v>144.80000000000001</v>
      </c>
      <c r="L260" s="277">
        <v>140</v>
      </c>
      <c r="M260" s="277">
        <v>11.778130000000001</v>
      </c>
    </row>
    <row r="261" spans="1:13">
      <c r="A261" s="268">
        <v>251</v>
      </c>
      <c r="B261" s="277" t="s">
        <v>431</v>
      </c>
      <c r="C261" s="278">
        <v>18.25</v>
      </c>
      <c r="D261" s="279">
        <v>18.083333333333332</v>
      </c>
      <c r="E261" s="279">
        <v>17.366666666666664</v>
      </c>
      <c r="F261" s="279">
        <v>16.483333333333331</v>
      </c>
      <c r="G261" s="279">
        <v>15.766666666666662</v>
      </c>
      <c r="H261" s="279">
        <v>18.966666666666665</v>
      </c>
      <c r="I261" s="279">
        <v>19.683333333333334</v>
      </c>
      <c r="J261" s="279">
        <v>20.566666666666666</v>
      </c>
      <c r="K261" s="277">
        <v>18.8</v>
      </c>
      <c r="L261" s="277">
        <v>17.2</v>
      </c>
      <c r="M261" s="277">
        <v>65.786370000000005</v>
      </c>
    </row>
    <row r="262" spans="1:13">
      <c r="A262" s="268">
        <v>252</v>
      </c>
      <c r="B262" s="277" t="s">
        <v>428</v>
      </c>
      <c r="C262" s="278">
        <v>41.9</v>
      </c>
      <c r="D262" s="279">
        <v>41.93333333333333</v>
      </c>
      <c r="E262" s="279">
        <v>41.466666666666661</v>
      </c>
      <c r="F262" s="279">
        <v>41.033333333333331</v>
      </c>
      <c r="G262" s="279">
        <v>40.566666666666663</v>
      </c>
      <c r="H262" s="279">
        <v>42.36666666666666</v>
      </c>
      <c r="I262" s="279">
        <v>42.833333333333329</v>
      </c>
      <c r="J262" s="279">
        <v>43.266666666666659</v>
      </c>
      <c r="K262" s="277">
        <v>42.4</v>
      </c>
      <c r="L262" s="277">
        <v>41.5</v>
      </c>
      <c r="M262" s="277">
        <v>6.5791399999999998</v>
      </c>
    </row>
    <row r="263" spans="1:13">
      <c r="A263" s="268">
        <v>253</v>
      </c>
      <c r="B263" s="277" t="s">
        <v>429</v>
      </c>
      <c r="C263" s="278">
        <v>99.95</v>
      </c>
      <c r="D263" s="279">
        <v>100.56666666666668</v>
      </c>
      <c r="E263" s="279">
        <v>96.78333333333336</v>
      </c>
      <c r="F263" s="279">
        <v>93.616666666666688</v>
      </c>
      <c r="G263" s="279">
        <v>89.833333333333371</v>
      </c>
      <c r="H263" s="279">
        <v>103.73333333333335</v>
      </c>
      <c r="I263" s="279">
        <v>107.51666666666668</v>
      </c>
      <c r="J263" s="279">
        <v>110.68333333333334</v>
      </c>
      <c r="K263" s="277">
        <v>104.35</v>
      </c>
      <c r="L263" s="277">
        <v>97.4</v>
      </c>
      <c r="M263" s="277">
        <v>59.929879999999997</v>
      </c>
    </row>
    <row r="264" spans="1:13">
      <c r="A264" s="268">
        <v>254</v>
      </c>
      <c r="B264" s="277" t="s">
        <v>432</v>
      </c>
      <c r="C264" s="278">
        <v>43.8</v>
      </c>
      <c r="D264" s="279">
        <v>44.316666666666663</v>
      </c>
      <c r="E264" s="279">
        <v>43.133333333333326</v>
      </c>
      <c r="F264" s="279">
        <v>42.466666666666661</v>
      </c>
      <c r="G264" s="279">
        <v>41.283333333333324</v>
      </c>
      <c r="H264" s="279">
        <v>44.983333333333327</v>
      </c>
      <c r="I264" s="279">
        <v>46.166666666666664</v>
      </c>
      <c r="J264" s="279">
        <v>46.833333333333329</v>
      </c>
      <c r="K264" s="277">
        <v>45.5</v>
      </c>
      <c r="L264" s="277">
        <v>43.65</v>
      </c>
      <c r="M264" s="277">
        <v>11.94476</v>
      </c>
    </row>
    <row r="265" spans="1:13">
      <c r="A265" s="268">
        <v>255</v>
      </c>
      <c r="B265" s="277" t="s">
        <v>422</v>
      </c>
      <c r="C265" s="278">
        <v>784.1</v>
      </c>
      <c r="D265" s="279">
        <v>787.80000000000007</v>
      </c>
      <c r="E265" s="279">
        <v>776.70000000000016</v>
      </c>
      <c r="F265" s="279">
        <v>769.30000000000007</v>
      </c>
      <c r="G265" s="279">
        <v>758.20000000000016</v>
      </c>
      <c r="H265" s="279">
        <v>795.20000000000016</v>
      </c>
      <c r="I265" s="279">
        <v>806.30000000000007</v>
      </c>
      <c r="J265" s="279">
        <v>813.70000000000016</v>
      </c>
      <c r="K265" s="277">
        <v>798.9</v>
      </c>
      <c r="L265" s="277">
        <v>780.4</v>
      </c>
      <c r="M265" s="277">
        <v>1.46299</v>
      </c>
    </row>
    <row r="266" spans="1:13">
      <c r="A266" s="268">
        <v>256</v>
      </c>
      <c r="B266" s="277" t="s">
        <v>436</v>
      </c>
      <c r="C266" s="278">
        <v>2112.6999999999998</v>
      </c>
      <c r="D266" s="279">
        <v>2114.5666666666666</v>
      </c>
      <c r="E266" s="279">
        <v>2100.1333333333332</v>
      </c>
      <c r="F266" s="279">
        <v>2087.5666666666666</v>
      </c>
      <c r="G266" s="279">
        <v>2073.1333333333332</v>
      </c>
      <c r="H266" s="279">
        <v>2127.1333333333332</v>
      </c>
      <c r="I266" s="279">
        <v>2141.5666666666666</v>
      </c>
      <c r="J266" s="279">
        <v>2154.1333333333332</v>
      </c>
      <c r="K266" s="277">
        <v>2129</v>
      </c>
      <c r="L266" s="277">
        <v>2102</v>
      </c>
      <c r="M266" s="277">
        <v>7.6619999999999994E-2</v>
      </c>
    </row>
    <row r="267" spans="1:13">
      <c r="A267" s="268">
        <v>257</v>
      </c>
      <c r="B267" s="277" t="s">
        <v>433</v>
      </c>
      <c r="C267" s="278">
        <v>67.849999999999994</v>
      </c>
      <c r="D267" s="279">
        <v>68.016666666666666</v>
      </c>
      <c r="E267" s="279">
        <v>66.483333333333334</v>
      </c>
      <c r="F267" s="279">
        <v>65.116666666666674</v>
      </c>
      <c r="G267" s="279">
        <v>63.583333333333343</v>
      </c>
      <c r="H267" s="279">
        <v>69.383333333333326</v>
      </c>
      <c r="I267" s="279">
        <v>70.916666666666657</v>
      </c>
      <c r="J267" s="279">
        <v>72.283333333333317</v>
      </c>
      <c r="K267" s="277">
        <v>69.55</v>
      </c>
      <c r="L267" s="277">
        <v>66.650000000000006</v>
      </c>
      <c r="M267" s="277">
        <v>33.128599999999999</v>
      </c>
    </row>
    <row r="268" spans="1:13">
      <c r="A268" s="268">
        <v>258</v>
      </c>
      <c r="B268" s="277" t="s">
        <v>129</v>
      </c>
      <c r="C268" s="278">
        <v>223.6</v>
      </c>
      <c r="D268" s="279">
        <v>228.03333333333333</v>
      </c>
      <c r="E268" s="279">
        <v>217.66666666666666</v>
      </c>
      <c r="F268" s="279">
        <v>211.73333333333332</v>
      </c>
      <c r="G268" s="279">
        <v>201.36666666666665</v>
      </c>
      <c r="H268" s="279">
        <v>233.96666666666667</v>
      </c>
      <c r="I268" s="279">
        <v>244.33333333333334</v>
      </c>
      <c r="J268" s="279">
        <v>250.26666666666668</v>
      </c>
      <c r="K268" s="277">
        <v>238.4</v>
      </c>
      <c r="L268" s="277">
        <v>222.1</v>
      </c>
      <c r="M268" s="277">
        <v>161.90047999999999</v>
      </c>
    </row>
    <row r="269" spans="1:13">
      <c r="A269" s="268">
        <v>259</v>
      </c>
      <c r="B269" s="277" t="s">
        <v>423</v>
      </c>
      <c r="C269" s="278">
        <v>1523.05</v>
      </c>
      <c r="D269" s="279">
        <v>1530.6833333333334</v>
      </c>
      <c r="E269" s="279">
        <v>1508.3666666666668</v>
      </c>
      <c r="F269" s="279">
        <v>1493.6833333333334</v>
      </c>
      <c r="G269" s="279">
        <v>1471.3666666666668</v>
      </c>
      <c r="H269" s="279">
        <v>1545.3666666666668</v>
      </c>
      <c r="I269" s="279">
        <v>1567.6833333333334</v>
      </c>
      <c r="J269" s="279">
        <v>1582.3666666666668</v>
      </c>
      <c r="K269" s="277">
        <v>1553</v>
      </c>
      <c r="L269" s="277">
        <v>1516</v>
      </c>
      <c r="M269" s="277">
        <v>0.21951000000000001</v>
      </c>
    </row>
    <row r="270" spans="1:13">
      <c r="A270" s="268">
        <v>260</v>
      </c>
      <c r="B270" s="277" t="s">
        <v>424</v>
      </c>
      <c r="C270" s="278">
        <v>282</v>
      </c>
      <c r="D270" s="279">
        <v>281.55</v>
      </c>
      <c r="E270" s="279">
        <v>275.60000000000002</v>
      </c>
      <c r="F270" s="279">
        <v>269.2</v>
      </c>
      <c r="G270" s="279">
        <v>263.25</v>
      </c>
      <c r="H270" s="279">
        <v>287.95000000000005</v>
      </c>
      <c r="I270" s="279">
        <v>293.89999999999998</v>
      </c>
      <c r="J270" s="279">
        <v>300.30000000000007</v>
      </c>
      <c r="K270" s="277">
        <v>287.5</v>
      </c>
      <c r="L270" s="277">
        <v>275.14999999999998</v>
      </c>
      <c r="M270" s="277">
        <v>5.4970299999999996</v>
      </c>
    </row>
    <row r="271" spans="1:13">
      <c r="A271" s="268">
        <v>261</v>
      </c>
      <c r="B271" s="277" t="s">
        <v>425</v>
      </c>
      <c r="C271" s="278">
        <v>101</v>
      </c>
      <c r="D271" s="279">
        <v>101.2</v>
      </c>
      <c r="E271" s="279">
        <v>100</v>
      </c>
      <c r="F271" s="279">
        <v>99</v>
      </c>
      <c r="G271" s="279">
        <v>97.8</v>
      </c>
      <c r="H271" s="279">
        <v>102.2</v>
      </c>
      <c r="I271" s="279">
        <v>103.40000000000002</v>
      </c>
      <c r="J271" s="279">
        <v>104.4</v>
      </c>
      <c r="K271" s="277">
        <v>102.4</v>
      </c>
      <c r="L271" s="277">
        <v>100.2</v>
      </c>
      <c r="M271" s="277">
        <v>18.91535</v>
      </c>
    </row>
    <row r="272" spans="1:13">
      <c r="A272" s="268">
        <v>262</v>
      </c>
      <c r="B272" s="277" t="s">
        <v>426</v>
      </c>
      <c r="C272" s="278">
        <v>61.15</v>
      </c>
      <c r="D272" s="279">
        <v>61.45000000000001</v>
      </c>
      <c r="E272" s="279">
        <v>60.65000000000002</v>
      </c>
      <c r="F272" s="279">
        <v>60.150000000000013</v>
      </c>
      <c r="G272" s="279">
        <v>59.350000000000023</v>
      </c>
      <c r="H272" s="279">
        <v>61.950000000000017</v>
      </c>
      <c r="I272" s="279">
        <v>62.750000000000014</v>
      </c>
      <c r="J272" s="279">
        <v>63.250000000000014</v>
      </c>
      <c r="K272" s="277">
        <v>62.25</v>
      </c>
      <c r="L272" s="277">
        <v>60.95</v>
      </c>
      <c r="M272" s="277">
        <v>19.323550000000001</v>
      </c>
    </row>
    <row r="273" spans="1:13">
      <c r="A273" s="268">
        <v>263</v>
      </c>
      <c r="B273" s="277" t="s">
        <v>427</v>
      </c>
      <c r="C273" s="278">
        <v>81.400000000000006</v>
      </c>
      <c r="D273" s="279">
        <v>81.866666666666674</v>
      </c>
      <c r="E273" s="279">
        <v>80.733333333333348</v>
      </c>
      <c r="F273" s="279">
        <v>80.066666666666677</v>
      </c>
      <c r="G273" s="279">
        <v>78.933333333333351</v>
      </c>
      <c r="H273" s="279">
        <v>82.533333333333346</v>
      </c>
      <c r="I273" s="279">
        <v>83.666666666666671</v>
      </c>
      <c r="J273" s="279">
        <v>84.333333333333343</v>
      </c>
      <c r="K273" s="277">
        <v>83</v>
      </c>
      <c r="L273" s="277">
        <v>81.2</v>
      </c>
      <c r="M273" s="277">
        <v>6.4804199999999996</v>
      </c>
    </row>
    <row r="274" spans="1:13">
      <c r="A274" s="268">
        <v>264</v>
      </c>
      <c r="B274" s="277" t="s">
        <v>435</v>
      </c>
      <c r="C274" s="278">
        <v>51.15</v>
      </c>
      <c r="D274" s="279">
        <v>51.416666666666664</v>
      </c>
      <c r="E274" s="279">
        <v>49.833333333333329</v>
      </c>
      <c r="F274" s="279">
        <v>48.516666666666666</v>
      </c>
      <c r="G274" s="279">
        <v>46.93333333333333</v>
      </c>
      <c r="H274" s="279">
        <v>52.733333333333327</v>
      </c>
      <c r="I274" s="279">
        <v>54.316666666666656</v>
      </c>
      <c r="J274" s="279">
        <v>55.633333333333326</v>
      </c>
      <c r="K274" s="277">
        <v>53</v>
      </c>
      <c r="L274" s="277">
        <v>50.1</v>
      </c>
      <c r="M274" s="277">
        <v>45.243789999999997</v>
      </c>
    </row>
    <row r="275" spans="1:13">
      <c r="A275" s="268">
        <v>265</v>
      </c>
      <c r="B275" s="277" t="s">
        <v>434</v>
      </c>
      <c r="C275" s="278">
        <v>105.2</v>
      </c>
      <c r="D275" s="279">
        <v>105.58333333333333</v>
      </c>
      <c r="E275" s="279">
        <v>101.41666666666666</v>
      </c>
      <c r="F275" s="279">
        <v>97.633333333333326</v>
      </c>
      <c r="G275" s="279">
        <v>93.466666666666654</v>
      </c>
      <c r="H275" s="279">
        <v>109.36666666666666</v>
      </c>
      <c r="I275" s="279">
        <v>113.53333333333332</v>
      </c>
      <c r="J275" s="279">
        <v>117.31666666666666</v>
      </c>
      <c r="K275" s="277">
        <v>109.75</v>
      </c>
      <c r="L275" s="277">
        <v>101.8</v>
      </c>
      <c r="M275" s="277">
        <v>38.155290000000001</v>
      </c>
    </row>
    <row r="276" spans="1:13">
      <c r="A276" s="268">
        <v>266</v>
      </c>
      <c r="B276" s="277" t="s">
        <v>263</v>
      </c>
      <c r="C276" s="278">
        <v>57.8</v>
      </c>
      <c r="D276" s="279">
        <v>57.733333333333327</v>
      </c>
      <c r="E276" s="279">
        <v>56.666666666666657</v>
      </c>
      <c r="F276" s="279">
        <v>55.533333333333331</v>
      </c>
      <c r="G276" s="279">
        <v>54.466666666666661</v>
      </c>
      <c r="H276" s="279">
        <v>58.866666666666653</v>
      </c>
      <c r="I276" s="279">
        <v>59.93333333333333</v>
      </c>
      <c r="J276" s="279">
        <v>61.066666666666649</v>
      </c>
      <c r="K276" s="277">
        <v>58.8</v>
      </c>
      <c r="L276" s="277">
        <v>56.6</v>
      </c>
      <c r="M276" s="277">
        <v>47.857080000000003</v>
      </c>
    </row>
    <row r="277" spans="1:13">
      <c r="A277" s="268">
        <v>267</v>
      </c>
      <c r="B277" s="277" t="s">
        <v>130</v>
      </c>
      <c r="C277" s="278">
        <v>281.89999999999998</v>
      </c>
      <c r="D277" s="279">
        <v>283.41666666666669</v>
      </c>
      <c r="E277" s="279">
        <v>278.83333333333337</v>
      </c>
      <c r="F277" s="279">
        <v>275.76666666666671</v>
      </c>
      <c r="G277" s="279">
        <v>271.18333333333339</v>
      </c>
      <c r="H277" s="279">
        <v>286.48333333333335</v>
      </c>
      <c r="I277" s="279">
        <v>291.06666666666672</v>
      </c>
      <c r="J277" s="279">
        <v>294.13333333333333</v>
      </c>
      <c r="K277" s="277">
        <v>288</v>
      </c>
      <c r="L277" s="277">
        <v>280.35000000000002</v>
      </c>
      <c r="M277" s="277">
        <v>108.84179</v>
      </c>
    </row>
    <row r="278" spans="1:13">
      <c r="A278" s="268">
        <v>268</v>
      </c>
      <c r="B278" s="277" t="s">
        <v>264</v>
      </c>
      <c r="C278" s="278">
        <v>828.05</v>
      </c>
      <c r="D278" s="279">
        <v>819.11666666666667</v>
      </c>
      <c r="E278" s="279">
        <v>803.93333333333339</v>
      </c>
      <c r="F278" s="279">
        <v>779.81666666666672</v>
      </c>
      <c r="G278" s="279">
        <v>764.63333333333344</v>
      </c>
      <c r="H278" s="279">
        <v>843.23333333333335</v>
      </c>
      <c r="I278" s="279">
        <v>858.41666666666652</v>
      </c>
      <c r="J278" s="279">
        <v>882.5333333333333</v>
      </c>
      <c r="K278" s="277">
        <v>834.3</v>
      </c>
      <c r="L278" s="277">
        <v>795</v>
      </c>
      <c r="M278" s="277">
        <v>21.382079999999998</v>
      </c>
    </row>
    <row r="279" spans="1:13">
      <c r="A279" s="268">
        <v>269</v>
      </c>
      <c r="B279" s="277" t="s">
        <v>131</v>
      </c>
      <c r="C279" s="278">
        <v>1978.05</v>
      </c>
      <c r="D279" s="279">
        <v>1981.05</v>
      </c>
      <c r="E279" s="279">
        <v>1961.1</v>
      </c>
      <c r="F279" s="279">
        <v>1944.1499999999999</v>
      </c>
      <c r="G279" s="279">
        <v>1924.1999999999998</v>
      </c>
      <c r="H279" s="279">
        <v>1998</v>
      </c>
      <c r="I279" s="279">
        <v>2017.9500000000003</v>
      </c>
      <c r="J279" s="279">
        <v>2034.9</v>
      </c>
      <c r="K279" s="277">
        <v>2001</v>
      </c>
      <c r="L279" s="277">
        <v>1964.1</v>
      </c>
      <c r="M279" s="277">
        <v>7.5042</v>
      </c>
    </row>
    <row r="280" spans="1:13">
      <c r="A280" s="268">
        <v>270</v>
      </c>
      <c r="B280" s="277" t="s">
        <v>132</v>
      </c>
      <c r="C280" s="278">
        <v>393.35</v>
      </c>
      <c r="D280" s="279">
        <v>393.9666666666667</v>
      </c>
      <c r="E280" s="279">
        <v>389.43333333333339</v>
      </c>
      <c r="F280" s="279">
        <v>385.51666666666671</v>
      </c>
      <c r="G280" s="279">
        <v>380.98333333333341</v>
      </c>
      <c r="H280" s="279">
        <v>397.88333333333338</v>
      </c>
      <c r="I280" s="279">
        <v>402.41666666666669</v>
      </c>
      <c r="J280" s="279">
        <v>406.33333333333337</v>
      </c>
      <c r="K280" s="277">
        <v>398.5</v>
      </c>
      <c r="L280" s="277">
        <v>390.05</v>
      </c>
      <c r="M280" s="277">
        <v>3.9430299999999998</v>
      </c>
    </row>
    <row r="281" spans="1:13">
      <c r="A281" s="268">
        <v>271</v>
      </c>
      <c r="B281" s="277" t="s">
        <v>437</v>
      </c>
      <c r="C281" s="278">
        <v>151.85</v>
      </c>
      <c r="D281" s="279">
        <v>151.35</v>
      </c>
      <c r="E281" s="279">
        <v>149.5</v>
      </c>
      <c r="F281" s="279">
        <v>147.15</v>
      </c>
      <c r="G281" s="279">
        <v>145.30000000000001</v>
      </c>
      <c r="H281" s="279">
        <v>153.69999999999999</v>
      </c>
      <c r="I281" s="279">
        <v>155.54999999999995</v>
      </c>
      <c r="J281" s="279">
        <v>157.89999999999998</v>
      </c>
      <c r="K281" s="277">
        <v>153.19999999999999</v>
      </c>
      <c r="L281" s="277">
        <v>149</v>
      </c>
      <c r="M281" s="277">
        <v>8.6584099999999999</v>
      </c>
    </row>
    <row r="282" spans="1:13">
      <c r="A282" s="268">
        <v>272</v>
      </c>
      <c r="B282" s="277" t="s">
        <v>443</v>
      </c>
      <c r="C282" s="278">
        <v>457.4</v>
      </c>
      <c r="D282" s="279">
        <v>459.01666666666665</v>
      </c>
      <c r="E282" s="279">
        <v>450.38333333333333</v>
      </c>
      <c r="F282" s="279">
        <v>443.36666666666667</v>
      </c>
      <c r="G282" s="279">
        <v>434.73333333333335</v>
      </c>
      <c r="H282" s="279">
        <v>466.0333333333333</v>
      </c>
      <c r="I282" s="279">
        <v>474.66666666666663</v>
      </c>
      <c r="J282" s="279">
        <v>481.68333333333328</v>
      </c>
      <c r="K282" s="277">
        <v>467.65</v>
      </c>
      <c r="L282" s="277">
        <v>452</v>
      </c>
      <c r="M282" s="277">
        <v>4.3536099999999998</v>
      </c>
    </row>
    <row r="283" spans="1:13">
      <c r="A283" s="268">
        <v>273</v>
      </c>
      <c r="B283" s="277" t="s">
        <v>444</v>
      </c>
      <c r="C283" s="278">
        <v>273.75</v>
      </c>
      <c r="D283" s="279">
        <v>274.25</v>
      </c>
      <c r="E283" s="279">
        <v>270.5</v>
      </c>
      <c r="F283" s="279">
        <v>267.25</v>
      </c>
      <c r="G283" s="279">
        <v>263.5</v>
      </c>
      <c r="H283" s="279">
        <v>277.5</v>
      </c>
      <c r="I283" s="279">
        <v>281.25</v>
      </c>
      <c r="J283" s="279">
        <v>284.5</v>
      </c>
      <c r="K283" s="277">
        <v>278</v>
      </c>
      <c r="L283" s="277">
        <v>271</v>
      </c>
      <c r="M283" s="277">
        <v>6.2927099999999996</v>
      </c>
    </row>
    <row r="284" spans="1:13">
      <c r="A284" s="268">
        <v>274</v>
      </c>
      <c r="B284" s="277" t="s">
        <v>445</v>
      </c>
      <c r="C284" s="278">
        <v>475.9</v>
      </c>
      <c r="D284" s="279">
        <v>480.45</v>
      </c>
      <c r="E284" s="279">
        <v>469.45</v>
      </c>
      <c r="F284" s="279">
        <v>463</v>
      </c>
      <c r="G284" s="279">
        <v>452</v>
      </c>
      <c r="H284" s="279">
        <v>486.9</v>
      </c>
      <c r="I284" s="279">
        <v>497.9</v>
      </c>
      <c r="J284" s="279">
        <v>504.34999999999997</v>
      </c>
      <c r="K284" s="277">
        <v>491.45</v>
      </c>
      <c r="L284" s="277">
        <v>474</v>
      </c>
      <c r="M284" s="277">
        <v>8.5052699999999994</v>
      </c>
    </row>
    <row r="285" spans="1:13">
      <c r="A285" s="268">
        <v>275</v>
      </c>
      <c r="B285" s="277" t="s">
        <v>447</v>
      </c>
      <c r="C285" s="278">
        <v>36.299999999999997</v>
      </c>
      <c r="D285" s="279">
        <v>36.466666666666669</v>
      </c>
      <c r="E285" s="279">
        <v>35.933333333333337</v>
      </c>
      <c r="F285" s="279">
        <v>35.56666666666667</v>
      </c>
      <c r="G285" s="279">
        <v>35.033333333333339</v>
      </c>
      <c r="H285" s="279">
        <v>36.833333333333336</v>
      </c>
      <c r="I285" s="279">
        <v>37.366666666666667</v>
      </c>
      <c r="J285" s="279">
        <v>37.733333333333334</v>
      </c>
      <c r="K285" s="277">
        <v>37</v>
      </c>
      <c r="L285" s="277">
        <v>36.1</v>
      </c>
      <c r="M285" s="277">
        <v>30.01923</v>
      </c>
    </row>
    <row r="286" spans="1:13">
      <c r="A286" s="268">
        <v>276</v>
      </c>
      <c r="B286" s="277" t="s">
        <v>449</v>
      </c>
      <c r="C286" s="278">
        <v>318.85000000000002</v>
      </c>
      <c r="D286" s="279">
        <v>318.95</v>
      </c>
      <c r="E286" s="279">
        <v>312.89999999999998</v>
      </c>
      <c r="F286" s="279">
        <v>306.95</v>
      </c>
      <c r="G286" s="279">
        <v>300.89999999999998</v>
      </c>
      <c r="H286" s="279">
        <v>324.89999999999998</v>
      </c>
      <c r="I286" s="279">
        <v>330.95000000000005</v>
      </c>
      <c r="J286" s="279">
        <v>336.9</v>
      </c>
      <c r="K286" s="277">
        <v>325</v>
      </c>
      <c r="L286" s="277">
        <v>313</v>
      </c>
      <c r="M286" s="277">
        <v>5.0787100000000001</v>
      </c>
    </row>
    <row r="287" spans="1:13">
      <c r="A287" s="268">
        <v>277</v>
      </c>
      <c r="B287" s="277" t="s">
        <v>439</v>
      </c>
      <c r="C287" s="278">
        <v>398.7</v>
      </c>
      <c r="D287" s="279">
        <v>399.2</v>
      </c>
      <c r="E287" s="279">
        <v>394.54999999999995</v>
      </c>
      <c r="F287" s="279">
        <v>390.4</v>
      </c>
      <c r="G287" s="279">
        <v>385.74999999999994</v>
      </c>
      <c r="H287" s="279">
        <v>403.34999999999997</v>
      </c>
      <c r="I287" s="279">
        <v>407.99999999999994</v>
      </c>
      <c r="J287" s="279">
        <v>412.15</v>
      </c>
      <c r="K287" s="277">
        <v>403.85</v>
      </c>
      <c r="L287" s="277">
        <v>395.05</v>
      </c>
      <c r="M287" s="277">
        <v>2.58501</v>
      </c>
    </row>
    <row r="288" spans="1:13">
      <c r="A288" s="268">
        <v>278</v>
      </c>
      <c r="B288" s="277" t="s">
        <v>440</v>
      </c>
      <c r="C288" s="278">
        <v>260.3</v>
      </c>
      <c r="D288" s="279">
        <v>259.66666666666669</v>
      </c>
      <c r="E288" s="279">
        <v>256.83333333333337</v>
      </c>
      <c r="F288" s="279">
        <v>253.36666666666667</v>
      </c>
      <c r="G288" s="279">
        <v>250.53333333333336</v>
      </c>
      <c r="H288" s="279">
        <v>263.13333333333338</v>
      </c>
      <c r="I288" s="279">
        <v>265.96666666666675</v>
      </c>
      <c r="J288" s="279">
        <v>269.43333333333339</v>
      </c>
      <c r="K288" s="277">
        <v>262.5</v>
      </c>
      <c r="L288" s="277">
        <v>256.2</v>
      </c>
      <c r="M288" s="277">
        <v>3.3747699999999998</v>
      </c>
    </row>
    <row r="289" spans="1:13">
      <c r="A289" s="268">
        <v>279</v>
      </c>
      <c r="B289" s="277" t="s">
        <v>451</v>
      </c>
      <c r="C289" s="278">
        <v>173.05</v>
      </c>
      <c r="D289" s="279">
        <v>176.04999999999998</v>
      </c>
      <c r="E289" s="279">
        <v>167.09999999999997</v>
      </c>
      <c r="F289" s="279">
        <v>161.14999999999998</v>
      </c>
      <c r="G289" s="279">
        <v>152.19999999999996</v>
      </c>
      <c r="H289" s="279">
        <v>181.99999999999997</v>
      </c>
      <c r="I289" s="279">
        <v>190.94999999999996</v>
      </c>
      <c r="J289" s="279">
        <v>196.89999999999998</v>
      </c>
      <c r="K289" s="277">
        <v>185</v>
      </c>
      <c r="L289" s="277">
        <v>170.1</v>
      </c>
      <c r="M289" s="277">
        <v>10.654859999999999</v>
      </c>
    </row>
    <row r="290" spans="1:13">
      <c r="A290" s="268">
        <v>280</v>
      </c>
      <c r="B290" s="277" t="s">
        <v>133</v>
      </c>
      <c r="C290" s="278">
        <v>1339.4</v>
      </c>
      <c r="D290" s="279">
        <v>1340.8166666666666</v>
      </c>
      <c r="E290" s="279">
        <v>1329.6333333333332</v>
      </c>
      <c r="F290" s="279">
        <v>1319.8666666666666</v>
      </c>
      <c r="G290" s="279">
        <v>1308.6833333333332</v>
      </c>
      <c r="H290" s="279">
        <v>1350.5833333333333</v>
      </c>
      <c r="I290" s="279">
        <v>1361.7666666666667</v>
      </c>
      <c r="J290" s="279">
        <v>1371.5333333333333</v>
      </c>
      <c r="K290" s="277">
        <v>1352</v>
      </c>
      <c r="L290" s="277">
        <v>1331.05</v>
      </c>
      <c r="M290" s="277">
        <v>24.85266</v>
      </c>
    </row>
    <row r="291" spans="1:13">
      <c r="A291" s="268">
        <v>281</v>
      </c>
      <c r="B291" s="277" t="s">
        <v>441</v>
      </c>
      <c r="C291" s="278">
        <v>82.35</v>
      </c>
      <c r="D291" s="279">
        <v>82.033333333333331</v>
      </c>
      <c r="E291" s="279">
        <v>80.566666666666663</v>
      </c>
      <c r="F291" s="279">
        <v>78.783333333333331</v>
      </c>
      <c r="G291" s="279">
        <v>77.316666666666663</v>
      </c>
      <c r="H291" s="279">
        <v>83.816666666666663</v>
      </c>
      <c r="I291" s="279">
        <v>85.283333333333331</v>
      </c>
      <c r="J291" s="279">
        <v>87.066666666666663</v>
      </c>
      <c r="K291" s="277">
        <v>83.5</v>
      </c>
      <c r="L291" s="277">
        <v>80.25</v>
      </c>
      <c r="M291" s="277">
        <v>2.8742800000000002</v>
      </c>
    </row>
    <row r="292" spans="1:13">
      <c r="A292" s="268">
        <v>282</v>
      </c>
      <c r="B292" s="277" t="s">
        <v>438</v>
      </c>
      <c r="C292" s="278">
        <v>543.1</v>
      </c>
      <c r="D292" s="279">
        <v>550.9666666666667</v>
      </c>
      <c r="E292" s="279">
        <v>533.13333333333344</v>
      </c>
      <c r="F292" s="279">
        <v>523.16666666666674</v>
      </c>
      <c r="G292" s="279">
        <v>505.33333333333348</v>
      </c>
      <c r="H292" s="279">
        <v>560.93333333333339</v>
      </c>
      <c r="I292" s="279">
        <v>578.76666666666665</v>
      </c>
      <c r="J292" s="279">
        <v>588.73333333333335</v>
      </c>
      <c r="K292" s="277">
        <v>568.79999999999995</v>
      </c>
      <c r="L292" s="277">
        <v>541</v>
      </c>
      <c r="M292" s="277">
        <v>0.33983000000000002</v>
      </c>
    </row>
    <row r="293" spans="1:13">
      <c r="A293" s="268">
        <v>283</v>
      </c>
      <c r="B293" s="277" t="s">
        <v>442</v>
      </c>
      <c r="C293" s="278">
        <v>293.55</v>
      </c>
      <c r="D293" s="279">
        <v>294.15000000000003</v>
      </c>
      <c r="E293" s="279">
        <v>288.60000000000008</v>
      </c>
      <c r="F293" s="279">
        <v>283.65000000000003</v>
      </c>
      <c r="G293" s="279">
        <v>278.10000000000008</v>
      </c>
      <c r="H293" s="279">
        <v>299.10000000000008</v>
      </c>
      <c r="I293" s="279">
        <v>304.65000000000003</v>
      </c>
      <c r="J293" s="279">
        <v>309.60000000000008</v>
      </c>
      <c r="K293" s="277">
        <v>299.7</v>
      </c>
      <c r="L293" s="277">
        <v>289.2</v>
      </c>
      <c r="M293" s="277">
        <v>2.5535399999999999</v>
      </c>
    </row>
    <row r="294" spans="1:13">
      <c r="A294" s="268">
        <v>284</v>
      </c>
      <c r="B294" s="277" t="s">
        <v>1831</v>
      </c>
      <c r="C294" s="278">
        <v>537.70000000000005</v>
      </c>
      <c r="D294" s="279">
        <v>537.69999999999993</v>
      </c>
      <c r="E294" s="279">
        <v>531.49999999999989</v>
      </c>
      <c r="F294" s="279">
        <v>525.29999999999995</v>
      </c>
      <c r="G294" s="279">
        <v>519.09999999999991</v>
      </c>
      <c r="H294" s="279">
        <v>543.89999999999986</v>
      </c>
      <c r="I294" s="279">
        <v>550.09999999999991</v>
      </c>
      <c r="J294" s="279">
        <v>556.29999999999984</v>
      </c>
      <c r="K294" s="277">
        <v>543.9</v>
      </c>
      <c r="L294" s="277">
        <v>531.5</v>
      </c>
      <c r="M294" s="277">
        <v>0.20674999999999999</v>
      </c>
    </row>
    <row r="295" spans="1:13">
      <c r="A295" s="268">
        <v>285</v>
      </c>
      <c r="B295" s="277" t="s">
        <v>448</v>
      </c>
      <c r="C295" s="278">
        <v>605.29999999999995</v>
      </c>
      <c r="D295" s="279">
        <v>609.01666666666654</v>
      </c>
      <c r="E295" s="279">
        <v>597.3833333333331</v>
      </c>
      <c r="F295" s="279">
        <v>589.46666666666658</v>
      </c>
      <c r="G295" s="279">
        <v>577.83333333333314</v>
      </c>
      <c r="H295" s="279">
        <v>616.93333333333305</v>
      </c>
      <c r="I295" s="279">
        <v>628.56666666666649</v>
      </c>
      <c r="J295" s="279">
        <v>636.48333333333301</v>
      </c>
      <c r="K295" s="277">
        <v>620.65</v>
      </c>
      <c r="L295" s="277">
        <v>601.1</v>
      </c>
      <c r="M295" s="277">
        <v>2.0277799999999999</v>
      </c>
    </row>
    <row r="296" spans="1:13">
      <c r="A296" s="268">
        <v>286</v>
      </c>
      <c r="B296" s="277" t="s">
        <v>446</v>
      </c>
      <c r="C296" s="278">
        <v>47.05</v>
      </c>
      <c r="D296" s="279">
        <v>46.4</v>
      </c>
      <c r="E296" s="279">
        <v>44.949999999999996</v>
      </c>
      <c r="F296" s="279">
        <v>42.849999999999994</v>
      </c>
      <c r="G296" s="279">
        <v>41.399999999999991</v>
      </c>
      <c r="H296" s="279">
        <v>48.5</v>
      </c>
      <c r="I296" s="279">
        <v>49.95</v>
      </c>
      <c r="J296" s="279">
        <v>52.050000000000004</v>
      </c>
      <c r="K296" s="277">
        <v>47.85</v>
      </c>
      <c r="L296" s="277">
        <v>44.3</v>
      </c>
      <c r="M296" s="277">
        <v>82.099670000000003</v>
      </c>
    </row>
    <row r="297" spans="1:13">
      <c r="A297" s="268">
        <v>287</v>
      </c>
      <c r="B297" s="277" t="s">
        <v>134</v>
      </c>
      <c r="C297" s="278">
        <v>67.75</v>
      </c>
      <c r="D297" s="279">
        <v>68.45</v>
      </c>
      <c r="E297" s="279">
        <v>66.75</v>
      </c>
      <c r="F297" s="279">
        <v>65.75</v>
      </c>
      <c r="G297" s="279">
        <v>64.05</v>
      </c>
      <c r="H297" s="279">
        <v>69.45</v>
      </c>
      <c r="I297" s="279">
        <v>71.15000000000002</v>
      </c>
      <c r="J297" s="279">
        <v>72.150000000000006</v>
      </c>
      <c r="K297" s="277">
        <v>70.150000000000006</v>
      </c>
      <c r="L297" s="277">
        <v>67.45</v>
      </c>
      <c r="M297" s="277">
        <v>168.42464000000001</v>
      </c>
    </row>
    <row r="298" spans="1:13">
      <c r="A298" s="268">
        <v>288</v>
      </c>
      <c r="B298" s="277" t="s">
        <v>358</v>
      </c>
      <c r="C298" s="278">
        <v>1844.75</v>
      </c>
      <c r="D298" s="279">
        <v>1844.9166666666667</v>
      </c>
      <c r="E298" s="279">
        <v>1824.8333333333335</v>
      </c>
      <c r="F298" s="279">
        <v>1804.9166666666667</v>
      </c>
      <c r="G298" s="279">
        <v>1784.8333333333335</v>
      </c>
      <c r="H298" s="279">
        <v>1864.8333333333335</v>
      </c>
      <c r="I298" s="279">
        <v>1884.916666666667</v>
      </c>
      <c r="J298" s="279">
        <v>1904.8333333333335</v>
      </c>
      <c r="K298" s="277">
        <v>1865</v>
      </c>
      <c r="L298" s="277">
        <v>1825</v>
      </c>
      <c r="M298" s="277">
        <v>1.4079900000000001</v>
      </c>
    </row>
    <row r="299" spans="1:13">
      <c r="A299" s="268">
        <v>289</v>
      </c>
      <c r="B299" s="277" t="s">
        <v>1842</v>
      </c>
      <c r="C299" s="278">
        <v>201.75</v>
      </c>
      <c r="D299" s="279">
        <v>205.11666666666667</v>
      </c>
      <c r="E299" s="279">
        <v>195.23333333333335</v>
      </c>
      <c r="F299" s="279">
        <v>188.71666666666667</v>
      </c>
      <c r="G299" s="279">
        <v>178.83333333333334</v>
      </c>
      <c r="H299" s="279">
        <v>211.63333333333335</v>
      </c>
      <c r="I299" s="279">
        <v>221.51666666666668</v>
      </c>
      <c r="J299" s="279">
        <v>228.03333333333336</v>
      </c>
      <c r="K299" s="277">
        <v>215</v>
      </c>
      <c r="L299" s="277">
        <v>198.6</v>
      </c>
      <c r="M299" s="277">
        <v>2.9253499999999999</v>
      </c>
    </row>
    <row r="300" spans="1:13">
      <c r="A300" s="268">
        <v>290</v>
      </c>
      <c r="B300" s="277" t="s">
        <v>454</v>
      </c>
      <c r="C300" s="278">
        <v>1140.8499999999999</v>
      </c>
      <c r="D300" s="279">
        <v>1130.7666666666667</v>
      </c>
      <c r="E300" s="279">
        <v>1086.7333333333333</v>
      </c>
      <c r="F300" s="279">
        <v>1032.6166666666668</v>
      </c>
      <c r="G300" s="279">
        <v>988.58333333333348</v>
      </c>
      <c r="H300" s="279">
        <v>1184.8833333333332</v>
      </c>
      <c r="I300" s="279">
        <v>1228.9166666666665</v>
      </c>
      <c r="J300" s="279">
        <v>1283.0333333333331</v>
      </c>
      <c r="K300" s="277">
        <v>1174.8</v>
      </c>
      <c r="L300" s="277">
        <v>1076.6500000000001</v>
      </c>
      <c r="M300" s="277">
        <v>28.765799999999999</v>
      </c>
    </row>
    <row r="301" spans="1:13">
      <c r="A301" s="268">
        <v>291</v>
      </c>
      <c r="B301" s="277" t="s">
        <v>452</v>
      </c>
      <c r="C301" s="278">
        <v>3424.55</v>
      </c>
      <c r="D301" s="279">
        <v>3391.8333333333335</v>
      </c>
      <c r="E301" s="279">
        <v>3333.7166666666672</v>
      </c>
      <c r="F301" s="279">
        <v>3242.8833333333337</v>
      </c>
      <c r="G301" s="279">
        <v>3184.7666666666673</v>
      </c>
      <c r="H301" s="279">
        <v>3482.666666666667</v>
      </c>
      <c r="I301" s="279">
        <v>3540.7833333333328</v>
      </c>
      <c r="J301" s="279">
        <v>3631.6166666666668</v>
      </c>
      <c r="K301" s="277">
        <v>3449.95</v>
      </c>
      <c r="L301" s="277">
        <v>3301</v>
      </c>
      <c r="M301" s="277">
        <v>0.1263</v>
      </c>
    </row>
    <row r="302" spans="1:13">
      <c r="A302" s="268">
        <v>292</v>
      </c>
      <c r="B302" s="277" t="s">
        <v>455</v>
      </c>
      <c r="C302" s="278">
        <v>31.35</v>
      </c>
      <c r="D302" s="279">
        <v>31.633333333333336</v>
      </c>
      <c r="E302" s="279">
        <v>30.81666666666667</v>
      </c>
      <c r="F302" s="279">
        <v>30.283333333333335</v>
      </c>
      <c r="G302" s="279">
        <v>29.466666666666669</v>
      </c>
      <c r="H302" s="279">
        <v>32.166666666666671</v>
      </c>
      <c r="I302" s="279">
        <v>32.983333333333341</v>
      </c>
      <c r="J302" s="279">
        <v>33.516666666666673</v>
      </c>
      <c r="K302" s="277">
        <v>32.450000000000003</v>
      </c>
      <c r="L302" s="277">
        <v>31.1</v>
      </c>
      <c r="M302" s="277">
        <v>33.229599999999998</v>
      </c>
    </row>
    <row r="303" spans="1:13">
      <c r="A303" s="268">
        <v>293</v>
      </c>
      <c r="B303" s="277" t="s">
        <v>135</v>
      </c>
      <c r="C303" s="278">
        <v>276.75</v>
      </c>
      <c r="D303" s="279">
        <v>278.55</v>
      </c>
      <c r="E303" s="279">
        <v>274.20000000000005</v>
      </c>
      <c r="F303" s="279">
        <v>271.65000000000003</v>
      </c>
      <c r="G303" s="279">
        <v>267.30000000000007</v>
      </c>
      <c r="H303" s="279">
        <v>281.10000000000002</v>
      </c>
      <c r="I303" s="279">
        <v>285.45000000000005</v>
      </c>
      <c r="J303" s="279">
        <v>288</v>
      </c>
      <c r="K303" s="277">
        <v>282.89999999999998</v>
      </c>
      <c r="L303" s="277">
        <v>276</v>
      </c>
      <c r="M303" s="277">
        <v>24.126909999999999</v>
      </c>
    </row>
    <row r="304" spans="1:13">
      <c r="A304" s="268">
        <v>294</v>
      </c>
      <c r="B304" s="277" t="s">
        <v>456</v>
      </c>
      <c r="C304" s="278">
        <v>764.3</v>
      </c>
      <c r="D304" s="279">
        <v>758.83333333333337</v>
      </c>
      <c r="E304" s="279">
        <v>740.66666666666674</v>
      </c>
      <c r="F304" s="279">
        <v>717.03333333333342</v>
      </c>
      <c r="G304" s="279">
        <v>698.86666666666679</v>
      </c>
      <c r="H304" s="279">
        <v>782.4666666666667</v>
      </c>
      <c r="I304" s="279">
        <v>800.63333333333344</v>
      </c>
      <c r="J304" s="279">
        <v>824.26666666666665</v>
      </c>
      <c r="K304" s="277">
        <v>777</v>
      </c>
      <c r="L304" s="277">
        <v>735.2</v>
      </c>
      <c r="M304" s="277">
        <v>3.5701299999999998</v>
      </c>
    </row>
    <row r="305" spans="1:13">
      <c r="A305" s="268">
        <v>295</v>
      </c>
      <c r="B305" s="277" t="s">
        <v>136</v>
      </c>
      <c r="C305" s="278">
        <v>994.15</v>
      </c>
      <c r="D305" s="279">
        <v>998.7166666666667</v>
      </c>
      <c r="E305" s="279">
        <v>987.43333333333339</v>
      </c>
      <c r="F305" s="279">
        <v>980.7166666666667</v>
      </c>
      <c r="G305" s="279">
        <v>969.43333333333339</v>
      </c>
      <c r="H305" s="279">
        <v>1005.4333333333334</v>
      </c>
      <c r="I305" s="279">
        <v>1016.7166666666667</v>
      </c>
      <c r="J305" s="279">
        <v>1023.4333333333334</v>
      </c>
      <c r="K305" s="277">
        <v>1010</v>
      </c>
      <c r="L305" s="277">
        <v>992</v>
      </c>
      <c r="M305" s="277">
        <v>28.0688</v>
      </c>
    </row>
    <row r="306" spans="1:13">
      <c r="A306" s="268">
        <v>296</v>
      </c>
      <c r="B306" s="277" t="s">
        <v>266</v>
      </c>
      <c r="C306" s="278">
        <v>2367.5500000000002</v>
      </c>
      <c r="D306" s="279">
        <v>2373.1833333333334</v>
      </c>
      <c r="E306" s="279">
        <v>2351.3666666666668</v>
      </c>
      <c r="F306" s="279">
        <v>2335.1833333333334</v>
      </c>
      <c r="G306" s="279">
        <v>2313.3666666666668</v>
      </c>
      <c r="H306" s="279">
        <v>2389.3666666666668</v>
      </c>
      <c r="I306" s="279">
        <v>2411.1833333333334</v>
      </c>
      <c r="J306" s="279">
        <v>2427.3666666666668</v>
      </c>
      <c r="K306" s="277">
        <v>2395</v>
      </c>
      <c r="L306" s="277">
        <v>2357</v>
      </c>
      <c r="M306" s="277">
        <v>0.47908000000000001</v>
      </c>
    </row>
    <row r="307" spans="1:13">
      <c r="A307" s="268">
        <v>297</v>
      </c>
      <c r="B307" s="277" t="s">
        <v>265</v>
      </c>
      <c r="C307" s="278">
        <v>1604.55</v>
      </c>
      <c r="D307" s="279">
        <v>1596.9333333333334</v>
      </c>
      <c r="E307" s="279">
        <v>1581.1666666666667</v>
      </c>
      <c r="F307" s="279">
        <v>1557.7833333333333</v>
      </c>
      <c r="G307" s="279">
        <v>1542.0166666666667</v>
      </c>
      <c r="H307" s="279">
        <v>1620.3166666666668</v>
      </c>
      <c r="I307" s="279">
        <v>1636.0833333333333</v>
      </c>
      <c r="J307" s="279">
        <v>1659.4666666666669</v>
      </c>
      <c r="K307" s="277">
        <v>1612.7</v>
      </c>
      <c r="L307" s="277">
        <v>1573.55</v>
      </c>
      <c r="M307" s="277">
        <v>0.93949000000000005</v>
      </c>
    </row>
    <row r="308" spans="1:13">
      <c r="A308" s="268">
        <v>298</v>
      </c>
      <c r="B308" s="277" t="s">
        <v>137</v>
      </c>
      <c r="C308" s="278">
        <v>981.4</v>
      </c>
      <c r="D308" s="279">
        <v>987.80000000000007</v>
      </c>
      <c r="E308" s="279">
        <v>971.60000000000014</v>
      </c>
      <c r="F308" s="279">
        <v>961.80000000000007</v>
      </c>
      <c r="G308" s="279">
        <v>945.60000000000014</v>
      </c>
      <c r="H308" s="279">
        <v>997.60000000000014</v>
      </c>
      <c r="I308" s="279">
        <v>1013.8000000000002</v>
      </c>
      <c r="J308" s="279">
        <v>1023.6000000000001</v>
      </c>
      <c r="K308" s="277">
        <v>1004</v>
      </c>
      <c r="L308" s="277">
        <v>978</v>
      </c>
      <c r="M308" s="277">
        <v>41.438749999999999</v>
      </c>
    </row>
    <row r="309" spans="1:13">
      <c r="A309" s="268">
        <v>299</v>
      </c>
      <c r="B309" s="277" t="s">
        <v>457</v>
      </c>
      <c r="C309" s="278">
        <v>1376.95</v>
      </c>
      <c r="D309" s="279">
        <v>1377.5166666666664</v>
      </c>
      <c r="E309" s="279">
        <v>1356.0333333333328</v>
      </c>
      <c r="F309" s="279">
        <v>1335.1166666666663</v>
      </c>
      <c r="G309" s="279">
        <v>1313.6333333333328</v>
      </c>
      <c r="H309" s="279">
        <v>1398.4333333333329</v>
      </c>
      <c r="I309" s="279">
        <v>1419.9166666666665</v>
      </c>
      <c r="J309" s="279">
        <v>1440.833333333333</v>
      </c>
      <c r="K309" s="277">
        <v>1399</v>
      </c>
      <c r="L309" s="277">
        <v>1356.6</v>
      </c>
      <c r="M309" s="277">
        <v>0.63983999999999996</v>
      </c>
    </row>
    <row r="310" spans="1:13">
      <c r="A310" s="268">
        <v>300</v>
      </c>
      <c r="B310" s="277" t="s">
        <v>138</v>
      </c>
      <c r="C310" s="278">
        <v>609.79999999999995</v>
      </c>
      <c r="D310" s="279">
        <v>612.91666666666663</v>
      </c>
      <c r="E310" s="279">
        <v>604.88333333333321</v>
      </c>
      <c r="F310" s="279">
        <v>599.96666666666658</v>
      </c>
      <c r="G310" s="279">
        <v>591.93333333333317</v>
      </c>
      <c r="H310" s="279">
        <v>617.83333333333326</v>
      </c>
      <c r="I310" s="279">
        <v>625.86666666666679</v>
      </c>
      <c r="J310" s="279">
        <v>630.7833333333333</v>
      </c>
      <c r="K310" s="277">
        <v>620.95000000000005</v>
      </c>
      <c r="L310" s="277">
        <v>608</v>
      </c>
      <c r="M310" s="277">
        <v>41.914430000000003</v>
      </c>
    </row>
    <row r="311" spans="1:13">
      <c r="A311" s="268">
        <v>301</v>
      </c>
      <c r="B311" s="277" t="s">
        <v>139</v>
      </c>
      <c r="C311" s="278">
        <v>133.25</v>
      </c>
      <c r="D311" s="279">
        <v>134.26666666666665</v>
      </c>
      <c r="E311" s="279">
        <v>131.83333333333331</v>
      </c>
      <c r="F311" s="279">
        <v>130.41666666666666</v>
      </c>
      <c r="G311" s="279">
        <v>127.98333333333332</v>
      </c>
      <c r="H311" s="279">
        <v>135.68333333333331</v>
      </c>
      <c r="I311" s="279">
        <v>138.11666666666665</v>
      </c>
      <c r="J311" s="279">
        <v>139.5333333333333</v>
      </c>
      <c r="K311" s="277">
        <v>136.69999999999999</v>
      </c>
      <c r="L311" s="277">
        <v>132.85</v>
      </c>
      <c r="M311" s="277">
        <v>93.779830000000004</v>
      </c>
    </row>
    <row r="312" spans="1:13">
      <c r="A312" s="268">
        <v>302</v>
      </c>
      <c r="B312" s="277" t="s">
        <v>319</v>
      </c>
      <c r="C312" s="278">
        <v>14.2</v>
      </c>
      <c r="D312" s="279">
        <v>13.700000000000001</v>
      </c>
      <c r="E312" s="279">
        <v>12.900000000000002</v>
      </c>
      <c r="F312" s="279">
        <v>11.600000000000001</v>
      </c>
      <c r="G312" s="279">
        <v>10.800000000000002</v>
      </c>
      <c r="H312" s="279">
        <v>15.000000000000002</v>
      </c>
      <c r="I312" s="279">
        <v>15.800000000000002</v>
      </c>
      <c r="J312" s="279">
        <v>17.100000000000001</v>
      </c>
      <c r="K312" s="277">
        <v>14.5</v>
      </c>
      <c r="L312" s="277">
        <v>12.4</v>
      </c>
      <c r="M312" s="277">
        <v>326.29369000000003</v>
      </c>
    </row>
    <row r="313" spans="1:13">
      <c r="A313" s="268">
        <v>303</v>
      </c>
      <c r="B313" s="277" t="s">
        <v>464</v>
      </c>
      <c r="C313" s="278">
        <v>148.5</v>
      </c>
      <c r="D313" s="279">
        <v>143.51666666666665</v>
      </c>
      <c r="E313" s="279">
        <v>138.1333333333333</v>
      </c>
      <c r="F313" s="279">
        <v>127.76666666666665</v>
      </c>
      <c r="G313" s="279">
        <v>122.3833333333333</v>
      </c>
      <c r="H313" s="279">
        <v>153.8833333333333</v>
      </c>
      <c r="I313" s="279">
        <v>159.26666666666662</v>
      </c>
      <c r="J313" s="279">
        <v>169.6333333333333</v>
      </c>
      <c r="K313" s="277">
        <v>148.9</v>
      </c>
      <c r="L313" s="277">
        <v>133.15</v>
      </c>
      <c r="M313" s="277">
        <v>9.7290299999999998</v>
      </c>
    </row>
    <row r="314" spans="1:13">
      <c r="A314" s="268">
        <v>304</v>
      </c>
      <c r="B314" s="277" t="s">
        <v>466</v>
      </c>
      <c r="C314" s="278">
        <v>373.75</v>
      </c>
      <c r="D314" s="279">
        <v>368.8</v>
      </c>
      <c r="E314" s="279">
        <v>359.95000000000005</v>
      </c>
      <c r="F314" s="279">
        <v>346.15000000000003</v>
      </c>
      <c r="G314" s="279">
        <v>337.30000000000007</v>
      </c>
      <c r="H314" s="279">
        <v>382.6</v>
      </c>
      <c r="I314" s="279">
        <v>391.45000000000005</v>
      </c>
      <c r="J314" s="279">
        <v>405.25</v>
      </c>
      <c r="K314" s="277">
        <v>377.65</v>
      </c>
      <c r="L314" s="277">
        <v>355</v>
      </c>
      <c r="M314" s="277">
        <v>10.58046</v>
      </c>
    </row>
    <row r="315" spans="1:13">
      <c r="A315" s="268">
        <v>305</v>
      </c>
      <c r="B315" s="277" t="s">
        <v>462</v>
      </c>
      <c r="C315" s="278">
        <v>3016.35</v>
      </c>
      <c r="D315" s="279">
        <v>3030.4500000000003</v>
      </c>
      <c r="E315" s="279">
        <v>2991.9000000000005</v>
      </c>
      <c r="F315" s="279">
        <v>2967.4500000000003</v>
      </c>
      <c r="G315" s="279">
        <v>2928.9000000000005</v>
      </c>
      <c r="H315" s="279">
        <v>3054.9000000000005</v>
      </c>
      <c r="I315" s="279">
        <v>3093.4500000000007</v>
      </c>
      <c r="J315" s="279">
        <v>3117.9000000000005</v>
      </c>
      <c r="K315" s="277">
        <v>3069</v>
      </c>
      <c r="L315" s="277">
        <v>3006</v>
      </c>
      <c r="M315" s="277">
        <v>6.3250000000000001E-2</v>
      </c>
    </row>
    <row r="316" spans="1:13">
      <c r="A316" s="268">
        <v>306</v>
      </c>
      <c r="B316" s="277" t="s">
        <v>463</v>
      </c>
      <c r="C316" s="278">
        <v>249.75</v>
      </c>
      <c r="D316" s="279">
        <v>249.28333333333333</v>
      </c>
      <c r="E316" s="279">
        <v>238.76666666666665</v>
      </c>
      <c r="F316" s="279">
        <v>227.78333333333333</v>
      </c>
      <c r="G316" s="279">
        <v>217.26666666666665</v>
      </c>
      <c r="H316" s="279">
        <v>260.26666666666665</v>
      </c>
      <c r="I316" s="279">
        <v>270.78333333333336</v>
      </c>
      <c r="J316" s="279">
        <v>281.76666666666665</v>
      </c>
      <c r="K316" s="277">
        <v>259.8</v>
      </c>
      <c r="L316" s="277">
        <v>238.3</v>
      </c>
      <c r="M316" s="277">
        <v>9.4398700000000009</v>
      </c>
    </row>
    <row r="317" spans="1:13">
      <c r="A317" s="268">
        <v>307</v>
      </c>
      <c r="B317" s="277" t="s">
        <v>140</v>
      </c>
      <c r="C317" s="278">
        <v>158.55000000000001</v>
      </c>
      <c r="D317" s="279">
        <v>158.96666666666667</v>
      </c>
      <c r="E317" s="279">
        <v>156.98333333333335</v>
      </c>
      <c r="F317" s="279">
        <v>155.41666666666669</v>
      </c>
      <c r="G317" s="279">
        <v>153.43333333333337</v>
      </c>
      <c r="H317" s="279">
        <v>160.53333333333333</v>
      </c>
      <c r="I317" s="279">
        <v>162.51666666666662</v>
      </c>
      <c r="J317" s="279">
        <v>164.08333333333331</v>
      </c>
      <c r="K317" s="277">
        <v>160.94999999999999</v>
      </c>
      <c r="L317" s="277">
        <v>157.4</v>
      </c>
      <c r="M317" s="277">
        <v>39.130780000000001</v>
      </c>
    </row>
    <row r="318" spans="1:13">
      <c r="A318" s="268">
        <v>308</v>
      </c>
      <c r="B318" s="277" t="s">
        <v>141</v>
      </c>
      <c r="C318" s="278">
        <v>376.2</v>
      </c>
      <c r="D318" s="279">
        <v>375.43333333333334</v>
      </c>
      <c r="E318" s="279">
        <v>373.06666666666666</v>
      </c>
      <c r="F318" s="279">
        <v>369.93333333333334</v>
      </c>
      <c r="G318" s="279">
        <v>367.56666666666666</v>
      </c>
      <c r="H318" s="279">
        <v>378.56666666666666</v>
      </c>
      <c r="I318" s="279">
        <v>380.93333333333334</v>
      </c>
      <c r="J318" s="279">
        <v>384.06666666666666</v>
      </c>
      <c r="K318" s="277">
        <v>377.8</v>
      </c>
      <c r="L318" s="277">
        <v>372.3</v>
      </c>
      <c r="M318" s="277">
        <v>14.79968</v>
      </c>
    </row>
    <row r="319" spans="1:13">
      <c r="A319" s="268">
        <v>309</v>
      </c>
      <c r="B319" s="277" t="s">
        <v>142</v>
      </c>
      <c r="C319" s="278">
        <v>6973</v>
      </c>
      <c r="D319" s="279">
        <v>6996.333333333333</v>
      </c>
      <c r="E319" s="279">
        <v>6927.6666666666661</v>
      </c>
      <c r="F319" s="279">
        <v>6882.333333333333</v>
      </c>
      <c r="G319" s="279">
        <v>6813.6666666666661</v>
      </c>
      <c r="H319" s="279">
        <v>7041.6666666666661</v>
      </c>
      <c r="I319" s="279">
        <v>7110.3333333333321</v>
      </c>
      <c r="J319" s="279">
        <v>7155.6666666666661</v>
      </c>
      <c r="K319" s="277">
        <v>7065</v>
      </c>
      <c r="L319" s="277">
        <v>6951</v>
      </c>
      <c r="M319" s="277">
        <v>9.7183600000000006</v>
      </c>
    </row>
    <row r="320" spans="1:13">
      <c r="A320" s="268">
        <v>310</v>
      </c>
      <c r="B320" s="277" t="s">
        <v>458</v>
      </c>
      <c r="C320" s="278">
        <v>835.95</v>
      </c>
      <c r="D320" s="279">
        <v>827.56666666666661</v>
      </c>
      <c r="E320" s="279">
        <v>788.38333333333321</v>
      </c>
      <c r="F320" s="279">
        <v>740.81666666666661</v>
      </c>
      <c r="G320" s="279">
        <v>701.63333333333321</v>
      </c>
      <c r="H320" s="279">
        <v>875.13333333333321</v>
      </c>
      <c r="I320" s="279">
        <v>914.31666666666661</v>
      </c>
      <c r="J320" s="279">
        <v>961.88333333333321</v>
      </c>
      <c r="K320" s="277">
        <v>866.75</v>
      </c>
      <c r="L320" s="277">
        <v>780</v>
      </c>
      <c r="M320" s="277">
        <v>1.9445699999999999</v>
      </c>
    </row>
    <row r="321" spans="1:13">
      <c r="A321" s="268">
        <v>311</v>
      </c>
      <c r="B321" s="277" t="s">
        <v>143</v>
      </c>
      <c r="C321" s="278">
        <v>584.35</v>
      </c>
      <c r="D321" s="279">
        <v>585.93333333333328</v>
      </c>
      <c r="E321" s="279">
        <v>580.96666666666658</v>
      </c>
      <c r="F321" s="279">
        <v>577.58333333333326</v>
      </c>
      <c r="G321" s="279">
        <v>572.61666666666656</v>
      </c>
      <c r="H321" s="279">
        <v>589.31666666666661</v>
      </c>
      <c r="I321" s="279">
        <v>594.2833333333333</v>
      </c>
      <c r="J321" s="279">
        <v>597.66666666666663</v>
      </c>
      <c r="K321" s="277">
        <v>590.9</v>
      </c>
      <c r="L321" s="277">
        <v>582.54999999999995</v>
      </c>
      <c r="M321" s="277">
        <v>20.120450000000002</v>
      </c>
    </row>
    <row r="322" spans="1:13">
      <c r="A322" s="268">
        <v>312</v>
      </c>
      <c r="B322" s="277" t="s">
        <v>472</v>
      </c>
      <c r="C322" s="278">
        <v>1712.3</v>
      </c>
      <c r="D322" s="279">
        <v>1717.7833333333335</v>
      </c>
      <c r="E322" s="279">
        <v>1687.5666666666671</v>
      </c>
      <c r="F322" s="279">
        <v>1662.8333333333335</v>
      </c>
      <c r="G322" s="279">
        <v>1632.616666666667</v>
      </c>
      <c r="H322" s="279">
        <v>1742.5166666666671</v>
      </c>
      <c r="I322" s="279">
        <v>1772.7333333333338</v>
      </c>
      <c r="J322" s="279">
        <v>1797.4666666666672</v>
      </c>
      <c r="K322" s="277">
        <v>1748</v>
      </c>
      <c r="L322" s="277">
        <v>1693.05</v>
      </c>
      <c r="M322" s="277">
        <v>2.6691199999999999</v>
      </c>
    </row>
    <row r="323" spans="1:13">
      <c r="A323" s="268">
        <v>313</v>
      </c>
      <c r="B323" s="277" t="s">
        <v>468</v>
      </c>
      <c r="C323" s="278">
        <v>1750.8</v>
      </c>
      <c r="D323" s="279">
        <v>1766.2166666666665</v>
      </c>
      <c r="E323" s="279">
        <v>1722.4333333333329</v>
      </c>
      <c r="F323" s="279">
        <v>1694.0666666666664</v>
      </c>
      <c r="G323" s="279">
        <v>1650.2833333333328</v>
      </c>
      <c r="H323" s="279">
        <v>1794.583333333333</v>
      </c>
      <c r="I323" s="279">
        <v>1838.3666666666663</v>
      </c>
      <c r="J323" s="279">
        <v>1866.7333333333331</v>
      </c>
      <c r="K323" s="277">
        <v>1810</v>
      </c>
      <c r="L323" s="277">
        <v>1737.85</v>
      </c>
      <c r="M323" s="277">
        <v>0.87014000000000002</v>
      </c>
    </row>
    <row r="324" spans="1:13">
      <c r="A324" s="268">
        <v>314</v>
      </c>
      <c r="B324" s="277" t="s">
        <v>144</v>
      </c>
      <c r="C324" s="278">
        <v>557.35</v>
      </c>
      <c r="D324" s="279">
        <v>553.9</v>
      </c>
      <c r="E324" s="279">
        <v>538.79999999999995</v>
      </c>
      <c r="F324" s="279">
        <v>520.25</v>
      </c>
      <c r="G324" s="279">
        <v>505.15</v>
      </c>
      <c r="H324" s="279">
        <v>572.44999999999993</v>
      </c>
      <c r="I324" s="279">
        <v>587.55000000000007</v>
      </c>
      <c r="J324" s="279">
        <v>606.09999999999991</v>
      </c>
      <c r="K324" s="277">
        <v>569</v>
      </c>
      <c r="L324" s="277">
        <v>535.35</v>
      </c>
      <c r="M324" s="277">
        <v>31.710049999999999</v>
      </c>
    </row>
    <row r="325" spans="1:13">
      <c r="A325" s="268">
        <v>315</v>
      </c>
      <c r="B325" s="277" t="s">
        <v>145</v>
      </c>
      <c r="C325" s="278">
        <v>1043.0999999999999</v>
      </c>
      <c r="D325" s="279">
        <v>1039.8833333333332</v>
      </c>
      <c r="E325" s="279">
        <v>1023.7666666666664</v>
      </c>
      <c r="F325" s="279">
        <v>1004.4333333333332</v>
      </c>
      <c r="G325" s="279">
        <v>988.31666666666638</v>
      </c>
      <c r="H325" s="279">
        <v>1059.2166666666665</v>
      </c>
      <c r="I325" s="279">
        <v>1075.3333333333333</v>
      </c>
      <c r="J325" s="279">
        <v>1094.6666666666665</v>
      </c>
      <c r="K325" s="277">
        <v>1056</v>
      </c>
      <c r="L325" s="277">
        <v>1020.55</v>
      </c>
      <c r="M325" s="277">
        <v>27.60772</v>
      </c>
    </row>
    <row r="326" spans="1:13">
      <c r="A326" s="268">
        <v>316</v>
      </c>
      <c r="B326" s="277" t="s">
        <v>465</v>
      </c>
      <c r="C326" s="278">
        <v>184.65</v>
      </c>
      <c r="D326" s="279">
        <v>187.36666666666667</v>
      </c>
      <c r="E326" s="279">
        <v>180.28333333333336</v>
      </c>
      <c r="F326" s="279">
        <v>175.91666666666669</v>
      </c>
      <c r="G326" s="279">
        <v>168.83333333333337</v>
      </c>
      <c r="H326" s="279">
        <v>191.73333333333335</v>
      </c>
      <c r="I326" s="279">
        <v>198.81666666666666</v>
      </c>
      <c r="J326" s="279">
        <v>203.18333333333334</v>
      </c>
      <c r="K326" s="277">
        <v>194.45</v>
      </c>
      <c r="L326" s="277">
        <v>183</v>
      </c>
      <c r="M326" s="277">
        <v>4.46211</v>
      </c>
    </row>
    <row r="327" spans="1:13">
      <c r="A327" s="268">
        <v>317</v>
      </c>
      <c r="B327" s="277" t="s">
        <v>1976</v>
      </c>
      <c r="C327" s="278">
        <v>210.8</v>
      </c>
      <c r="D327" s="279">
        <v>211.81666666666669</v>
      </c>
      <c r="E327" s="279">
        <v>209.03333333333339</v>
      </c>
      <c r="F327" s="279">
        <v>207.26666666666671</v>
      </c>
      <c r="G327" s="279">
        <v>204.48333333333341</v>
      </c>
      <c r="H327" s="279">
        <v>213.58333333333337</v>
      </c>
      <c r="I327" s="279">
        <v>216.36666666666667</v>
      </c>
      <c r="J327" s="279">
        <v>218.13333333333335</v>
      </c>
      <c r="K327" s="277">
        <v>214.6</v>
      </c>
      <c r="L327" s="277">
        <v>210.05</v>
      </c>
      <c r="M327" s="277">
        <v>4.6193299999999997</v>
      </c>
    </row>
    <row r="328" spans="1:13">
      <c r="A328" s="268">
        <v>318</v>
      </c>
      <c r="B328" s="277" t="s">
        <v>469</v>
      </c>
      <c r="C328" s="278">
        <v>79.099999999999994</v>
      </c>
      <c r="D328" s="279">
        <v>79.433333333333337</v>
      </c>
      <c r="E328" s="279">
        <v>77.866666666666674</v>
      </c>
      <c r="F328" s="279">
        <v>76.63333333333334</v>
      </c>
      <c r="G328" s="279">
        <v>75.066666666666677</v>
      </c>
      <c r="H328" s="279">
        <v>80.666666666666671</v>
      </c>
      <c r="I328" s="279">
        <v>82.233333333333334</v>
      </c>
      <c r="J328" s="279">
        <v>83.466666666666669</v>
      </c>
      <c r="K328" s="277">
        <v>81</v>
      </c>
      <c r="L328" s="277">
        <v>78.2</v>
      </c>
      <c r="M328" s="277">
        <v>19.897939999999998</v>
      </c>
    </row>
    <row r="329" spans="1:13">
      <c r="A329" s="268">
        <v>319</v>
      </c>
      <c r="B329" s="277" t="s">
        <v>470</v>
      </c>
      <c r="C329" s="278">
        <v>342.2</v>
      </c>
      <c r="D329" s="279">
        <v>342.90000000000003</v>
      </c>
      <c r="E329" s="279">
        <v>325.80000000000007</v>
      </c>
      <c r="F329" s="279">
        <v>309.40000000000003</v>
      </c>
      <c r="G329" s="279">
        <v>292.30000000000007</v>
      </c>
      <c r="H329" s="279">
        <v>359.30000000000007</v>
      </c>
      <c r="I329" s="279">
        <v>376.40000000000009</v>
      </c>
      <c r="J329" s="279">
        <v>392.80000000000007</v>
      </c>
      <c r="K329" s="277">
        <v>360</v>
      </c>
      <c r="L329" s="277">
        <v>326.5</v>
      </c>
      <c r="M329" s="277">
        <v>10.79623</v>
      </c>
    </row>
    <row r="330" spans="1:13">
      <c r="A330" s="268">
        <v>320</v>
      </c>
      <c r="B330" s="277" t="s">
        <v>146</v>
      </c>
      <c r="C330" s="278">
        <v>1162.55</v>
      </c>
      <c r="D330" s="279">
        <v>1176.4833333333333</v>
      </c>
      <c r="E330" s="279">
        <v>1144.1666666666667</v>
      </c>
      <c r="F330" s="279">
        <v>1125.7833333333333</v>
      </c>
      <c r="G330" s="279">
        <v>1093.4666666666667</v>
      </c>
      <c r="H330" s="279">
        <v>1194.8666666666668</v>
      </c>
      <c r="I330" s="279">
        <v>1227.1833333333334</v>
      </c>
      <c r="J330" s="279">
        <v>1245.5666666666668</v>
      </c>
      <c r="K330" s="277">
        <v>1208.8</v>
      </c>
      <c r="L330" s="277">
        <v>1158.0999999999999</v>
      </c>
      <c r="M330" s="277">
        <v>19.17605</v>
      </c>
    </row>
    <row r="331" spans="1:13">
      <c r="A331" s="268">
        <v>321</v>
      </c>
      <c r="B331" s="277" t="s">
        <v>459</v>
      </c>
      <c r="C331" s="278">
        <v>20.65</v>
      </c>
      <c r="D331" s="279">
        <v>20.933333333333334</v>
      </c>
      <c r="E331" s="279">
        <v>20.116666666666667</v>
      </c>
      <c r="F331" s="279">
        <v>19.583333333333332</v>
      </c>
      <c r="G331" s="279">
        <v>18.766666666666666</v>
      </c>
      <c r="H331" s="279">
        <v>21.466666666666669</v>
      </c>
      <c r="I331" s="279">
        <v>22.283333333333339</v>
      </c>
      <c r="J331" s="279">
        <v>22.81666666666667</v>
      </c>
      <c r="K331" s="277">
        <v>21.75</v>
      </c>
      <c r="L331" s="277">
        <v>20.399999999999999</v>
      </c>
      <c r="M331" s="277">
        <v>26.35772</v>
      </c>
    </row>
    <row r="332" spans="1:13">
      <c r="A332" s="268">
        <v>322</v>
      </c>
      <c r="B332" s="277" t="s">
        <v>460</v>
      </c>
      <c r="C332" s="278">
        <v>150.9</v>
      </c>
      <c r="D332" s="279">
        <v>152.21666666666667</v>
      </c>
      <c r="E332" s="279">
        <v>147.73333333333335</v>
      </c>
      <c r="F332" s="279">
        <v>144.56666666666669</v>
      </c>
      <c r="G332" s="279">
        <v>140.08333333333337</v>
      </c>
      <c r="H332" s="279">
        <v>155.38333333333333</v>
      </c>
      <c r="I332" s="279">
        <v>159.86666666666662</v>
      </c>
      <c r="J332" s="279">
        <v>163.0333333333333</v>
      </c>
      <c r="K332" s="277">
        <v>156.69999999999999</v>
      </c>
      <c r="L332" s="277">
        <v>149.05000000000001</v>
      </c>
      <c r="M332" s="277">
        <v>5.2963199999999997</v>
      </c>
    </row>
    <row r="333" spans="1:13">
      <c r="A333" s="268">
        <v>323</v>
      </c>
      <c r="B333" s="277" t="s">
        <v>147</v>
      </c>
      <c r="C333" s="278">
        <v>117.55</v>
      </c>
      <c r="D333" s="279">
        <v>118.75</v>
      </c>
      <c r="E333" s="279">
        <v>115.65</v>
      </c>
      <c r="F333" s="279">
        <v>113.75</v>
      </c>
      <c r="G333" s="279">
        <v>110.65</v>
      </c>
      <c r="H333" s="279">
        <v>120.65</v>
      </c>
      <c r="I333" s="279">
        <v>123.75</v>
      </c>
      <c r="J333" s="279">
        <v>125.65</v>
      </c>
      <c r="K333" s="277">
        <v>121.85</v>
      </c>
      <c r="L333" s="277">
        <v>116.85</v>
      </c>
      <c r="M333" s="277">
        <v>178.58789999999999</v>
      </c>
    </row>
    <row r="334" spans="1:13">
      <c r="A334" s="268">
        <v>324</v>
      </c>
      <c r="B334" s="277" t="s">
        <v>471</v>
      </c>
      <c r="C334" s="278">
        <v>681.35</v>
      </c>
      <c r="D334" s="279">
        <v>686.26666666666677</v>
      </c>
      <c r="E334" s="279">
        <v>675.68333333333351</v>
      </c>
      <c r="F334" s="279">
        <v>670.01666666666677</v>
      </c>
      <c r="G334" s="279">
        <v>659.43333333333351</v>
      </c>
      <c r="H334" s="279">
        <v>691.93333333333351</v>
      </c>
      <c r="I334" s="279">
        <v>702.51666666666677</v>
      </c>
      <c r="J334" s="279">
        <v>708.18333333333351</v>
      </c>
      <c r="K334" s="277">
        <v>696.85</v>
      </c>
      <c r="L334" s="277">
        <v>680.6</v>
      </c>
      <c r="M334" s="277">
        <v>0.80525999999999998</v>
      </c>
    </row>
    <row r="335" spans="1:13">
      <c r="A335" s="268">
        <v>325</v>
      </c>
      <c r="B335" s="277" t="s">
        <v>268</v>
      </c>
      <c r="C335" s="278">
        <v>1199</v>
      </c>
      <c r="D335" s="279">
        <v>1203.2333333333333</v>
      </c>
      <c r="E335" s="279">
        <v>1190.7666666666667</v>
      </c>
      <c r="F335" s="279">
        <v>1182.5333333333333</v>
      </c>
      <c r="G335" s="279">
        <v>1170.0666666666666</v>
      </c>
      <c r="H335" s="279">
        <v>1211.4666666666667</v>
      </c>
      <c r="I335" s="279">
        <v>1223.9333333333334</v>
      </c>
      <c r="J335" s="279">
        <v>1232.1666666666667</v>
      </c>
      <c r="K335" s="277">
        <v>1215.7</v>
      </c>
      <c r="L335" s="277">
        <v>1195</v>
      </c>
      <c r="M335" s="277">
        <v>0.78785000000000005</v>
      </c>
    </row>
    <row r="336" spans="1:13">
      <c r="A336" s="268">
        <v>326</v>
      </c>
      <c r="B336" s="277" t="s">
        <v>148</v>
      </c>
      <c r="C336" s="278">
        <v>59627.15</v>
      </c>
      <c r="D336" s="279">
        <v>59700.75</v>
      </c>
      <c r="E336" s="279">
        <v>59251.5</v>
      </c>
      <c r="F336" s="279">
        <v>58875.85</v>
      </c>
      <c r="G336" s="279">
        <v>58426.6</v>
      </c>
      <c r="H336" s="279">
        <v>60076.4</v>
      </c>
      <c r="I336" s="279">
        <v>60525.65</v>
      </c>
      <c r="J336" s="279">
        <v>60901.3</v>
      </c>
      <c r="K336" s="277">
        <v>60150</v>
      </c>
      <c r="L336" s="277">
        <v>59325.1</v>
      </c>
      <c r="M336" s="277">
        <v>0.31492999999999999</v>
      </c>
    </row>
    <row r="337" spans="1:13">
      <c r="A337" s="268">
        <v>327</v>
      </c>
      <c r="B337" s="277" t="s">
        <v>267</v>
      </c>
      <c r="C337" s="278">
        <v>34.450000000000003</v>
      </c>
      <c r="D337" s="279">
        <v>34.699999999999996</v>
      </c>
      <c r="E337" s="279">
        <v>34.149999999999991</v>
      </c>
      <c r="F337" s="279">
        <v>33.849999999999994</v>
      </c>
      <c r="G337" s="279">
        <v>33.29999999999999</v>
      </c>
      <c r="H337" s="279">
        <v>34.999999999999993</v>
      </c>
      <c r="I337" s="279">
        <v>35.54999999999999</v>
      </c>
      <c r="J337" s="279">
        <v>35.849999999999994</v>
      </c>
      <c r="K337" s="277">
        <v>35.25</v>
      </c>
      <c r="L337" s="277">
        <v>34.4</v>
      </c>
      <c r="M337" s="277">
        <v>13.663539999999999</v>
      </c>
    </row>
    <row r="338" spans="1:13">
      <c r="A338" s="268">
        <v>328</v>
      </c>
      <c r="B338" s="277" t="s">
        <v>149</v>
      </c>
      <c r="C338" s="278">
        <v>1182</v>
      </c>
      <c r="D338" s="279">
        <v>1190.3</v>
      </c>
      <c r="E338" s="279">
        <v>1169.6999999999998</v>
      </c>
      <c r="F338" s="279">
        <v>1157.3999999999999</v>
      </c>
      <c r="G338" s="279">
        <v>1136.7999999999997</v>
      </c>
      <c r="H338" s="279">
        <v>1202.5999999999999</v>
      </c>
      <c r="I338" s="279">
        <v>1223.1999999999998</v>
      </c>
      <c r="J338" s="279">
        <v>1235.5</v>
      </c>
      <c r="K338" s="277">
        <v>1210.9000000000001</v>
      </c>
      <c r="L338" s="277">
        <v>1178</v>
      </c>
      <c r="M338" s="277">
        <v>26.456900000000001</v>
      </c>
    </row>
    <row r="339" spans="1:13">
      <c r="A339" s="268">
        <v>329</v>
      </c>
      <c r="B339" s="277" t="s">
        <v>3162</v>
      </c>
      <c r="C339" s="278">
        <v>268.7</v>
      </c>
      <c r="D339" s="279">
        <v>269.86666666666667</v>
      </c>
      <c r="E339" s="279">
        <v>265.73333333333335</v>
      </c>
      <c r="F339" s="279">
        <v>262.76666666666665</v>
      </c>
      <c r="G339" s="279">
        <v>258.63333333333333</v>
      </c>
      <c r="H339" s="279">
        <v>272.83333333333337</v>
      </c>
      <c r="I339" s="279">
        <v>276.9666666666667</v>
      </c>
      <c r="J339" s="279">
        <v>279.93333333333339</v>
      </c>
      <c r="K339" s="277">
        <v>274</v>
      </c>
      <c r="L339" s="277">
        <v>266.89999999999998</v>
      </c>
      <c r="M339" s="277">
        <v>6.0412299999999997</v>
      </c>
    </row>
    <row r="340" spans="1:13">
      <c r="A340" s="268">
        <v>330</v>
      </c>
      <c r="B340" s="277" t="s">
        <v>269</v>
      </c>
      <c r="C340" s="278">
        <v>847.5</v>
      </c>
      <c r="D340" s="279">
        <v>848.66666666666663</v>
      </c>
      <c r="E340" s="279">
        <v>839.33333333333326</v>
      </c>
      <c r="F340" s="279">
        <v>831.16666666666663</v>
      </c>
      <c r="G340" s="279">
        <v>821.83333333333326</v>
      </c>
      <c r="H340" s="279">
        <v>856.83333333333326</v>
      </c>
      <c r="I340" s="279">
        <v>866.16666666666652</v>
      </c>
      <c r="J340" s="279">
        <v>874.33333333333326</v>
      </c>
      <c r="K340" s="277">
        <v>858</v>
      </c>
      <c r="L340" s="277">
        <v>840.5</v>
      </c>
      <c r="M340" s="277">
        <v>4.8389899999999999</v>
      </c>
    </row>
    <row r="341" spans="1:13">
      <c r="A341" s="268">
        <v>331</v>
      </c>
      <c r="B341" s="277" t="s">
        <v>150</v>
      </c>
      <c r="C341" s="278">
        <v>38.049999999999997</v>
      </c>
      <c r="D341" s="279">
        <v>38.6</v>
      </c>
      <c r="E341" s="279">
        <v>37.200000000000003</v>
      </c>
      <c r="F341" s="279">
        <v>36.35</v>
      </c>
      <c r="G341" s="279">
        <v>34.950000000000003</v>
      </c>
      <c r="H341" s="279">
        <v>39.450000000000003</v>
      </c>
      <c r="I341" s="279">
        <v>40.849999999999994</v>
      </c>
      <c r="J341" s="279">
        <v>41.7</v>
      </c>
      <c r="K341" s="277">
        <v>40</v>
      </c>
      <c r="L341" s="277">
        <v>37.75</v>
      </c>
      <c r="M341" s="277">
        <v>122.97197</v>
      </c>
    </row>
    <row r="342" spans="1:13">
      <c r="A342" s="268">
        <v>332</v>
      </c>
      <c r="B342" s="277" t="s">
        <v>261</v>
      </c>
      <c r="C342" s="278">
        <v>3239.3</v>
      </c>
      <c r="D342" s="279">
        <v>3259.7999999999997</v>
      </c>
      <c r="E342" s="279">
        <v>3199.4999999999995</v>
      </c>
      <c r="F342" s="279">
        <v>3159.7</v>
      </c>
      <c r="G342" s="279">
        <v>3099.3999999999996</v>
      </c>
      <c r="H342" s="279">
        <v>3299.5999999999995</v>
      </c>
      <c r="I342" s="279">
        <v>3359.8999999999996</v>
      </c>
      <c r="J342" s="279">
        <v>3399.6999999999994</v>
      </c>
      <c r="K342" s="277">
        <v>3320.1</v>
      </c>
      <c r="L342" s="277">
        <v>3220</v>
      </c>
      <c r="M342" s="277">
        <v>3.83507</v>
      </c>
    </row>
    <row r="343" spans="1:13">
      <c r="A343" s="268">
        <v>333</v>
      </c>
      <c r="B343" s="277" t="s">
        <v>478</v>
      </c>
      <c r="C343" s="278">
        <v>2097.85</v>
      </c>
      <c r="D343" s="279">
        <v>2087.9500000000003</v>
      </c>
      <c r="E343" s="279">
        <v>2049.9000000000005</v>
      </c>
      <c r="F343" s="279">
        <v>2001.9500000000003</v>
      </c>
      <c r="G343" s="279">
        <v>1963.9000000000005</v>
      </c>
      <c r="H343" s="279">
        <v>2135.9000000000005</v>
      </c>
      <c r="I343" s="279">
        <v>2173.9500000000007</v>
      </c>
      <c r="J343" s="279">
        <v>2221.9000000000005</v>
      </c>
      <c r="K343" s="277">
        <v>2126</v>
      </c>
      <c r="L343" s="277">
        <v>2040</v>
      </c>
      <c r="M343" s="277">
        <v>1.6600699999999999</v>
      </c>
    </row>
    <row r="344" spans="1:13">
      <c r="A344" s="268">
        <v>334</v>
      </c>
      <c r="B344" s="277" t="s">
        <v>151</v>
      </c>
      <c r="C344" s="278">
        <v>29.4</v>
      </c>
      <c r="D344" s="279">
        <v>29.633333333333336</v>
      </c>
      <c r="E344" s="279">
        <v>28.866666666666674</v>
      </c>
      <c r="F344" s="279">
        <v>28.333333333333339</v>
      </c>
      <c r="G344" s="279">
        <v>27.566666666666677</v>
      </c>
      <c r="H344" s="279">
        <v>30.166666666666671</v>
      </c>
      <c r="I344" s="279">
        <v>30.93333333333333</v>
      </c>
      <c r="J344" s="279">
        <v>31.466666666666669</v>
      </c>
      <c r="K344" s="277">
        <v>30.4</v>
      </c>
      <c r="L344" s="277">
        <v>29.1</v>
      </c>
      <c r="M344" s="277">
        <v>199.70751999999999</v>
      </c>
    </row>
    <row r="345" spans="1:13">
      <c r="A345" s="268">
        <v>335</v>
      </c>
      <c r="B345" s="277" t="s">
        <v>477</v>
      </c>
      <c r="C345" s="278">
        <v>56.75</v>
      </c>
      <c r="D345" s="279">
        <v>56.883333333333333</v>
      </c>
      <c r="E345" s="279">
        <v>55.866666666666667</v>
      </c>
      <c r="F345" s="279">
        <v>54.983333333333334</v>
      </c>
      <c r="G345" s="279">
        <v>53.966666666666669</v>
      </c>
      <c r="H345" s="279">
        <v>57.766666666666666</v>
      </c>
      <c r="I345" s="279">
        <v>58.783333333333331</v>
      </c>
      <c r="J345" s="279">
        <v>59.666666666666664</v>
      </c>
      <c r="K345" s="277">
        <v>57.9</v>
      </c>
      <c r="L345" s="277">
        <v>56</v>
      </c>
      <c r="M345" s="277">
        <v>7.6285100000000003</v>
      </c>
    </row>
    <row r="346" spans="1:13">
      <c r="A346" s="268">
        <v>336</v>
      </c>
      <c r="B346" s="277" t="s">
        <v>152</v>
      </c>
      <c r="C346" s="278">
        <v>36.4</v>
      </c>
      <c r="D346" s="279">
        <v>36.549999999999997</v>
      </c>
      <c r="E346" s="279">
        <v>35.649999999999991</v>
      </c>
      <c r="F346" s="279">
        <v>34.899999999999991</v>
      </c>
      <c r="G346" s="279">
        <v>33.999999999999986</v>
      </c>
      <c r="H346" s="279">
        <v>37.299999999999997</v>
      </c>
      <c r="I346" s="279">
        <v>38.200000000000003</v>
      </c>
      <c r="J346" s="279">
        <v>38.950000000000003</v>
      </c>
      <c r="K346" s="277">
        <v>37.450000000000003</v>
      </c>
      <c r="L346" s="277">
        <v>35.799999999999997</v>
      </c>
      <c r="M346" s="277">
        <v>172.73373000000001</v>
      </c>
    </row>
    <row r="347" spans="1:13">
      <c r="A347" s="268">
        <v>337</v>
      </c>
      <c r="B347" s="277" t="s">
        <v>473</v>
      </c>
      <c r="C347" s="278">
        <v>523.6</v>
      </c>
      <c r="D347" s="279">
        <v>526.38333333333333</v>
      </c>
      <c r="E347" s="279">
        <v>517.81666666666661</v>
      </c>
      <c r="F347" s="279">
        <v>512.0333333333333</v>
      </c>
      <c r="G347" s="279">
        <v>503.46666666666658</v>
      </c>
      <c r="H347" s="279">
        <v>532.16666666666663</v>
      </c>
      <c r="I347" s="279">
        <v>540.73333333333346</v>
      </c>
      <c r="J347" s="279">
        <v>546.51666666666665</v>
      </c>
      <c r="K347" s="277">
        <v>534.95000000000005</v>
      </c>
      <c r="L347" s="277">
        <v>520.6</v>
      </c>
      <c r="M347" s="277">
        <v>1.2086600000000001</v>
      </c>
    </row>
    <row r="348" spans="1:13">
      <c r="A348" s="268">
        <v>338</v>
      </c>
      <c r="B348" s="277" t="s">
        <v>153</v>
      </c>
      <c r="C348" s="278">
        <v>16561.95</v>
      </c>
      <c r="D348" s="279">
        <v>16500.649999999998</v>
      </c>
      <c r="E348" s="279">
        <v>16311.299999999996</v>
      </c>
      <c r="F348" s="279">
        <v>16060.649999999998</v>
      </c>
      <c r="G348" s="279">
        <v>15871.299999999996</v>
      </c>
      <c r="H348" s="279">
        <v>16751.299999999996</v>
      </c>
      <c r="I348" s="279">
        <v>16940.649999999994</v>
      </c>
      <c r="J348" s="279">
        <v>17191.299999999996</v>
      </c>
      <c r="K348" s="277">
        <v>16690</v>
      </c>
      <c r="L348" s="277">
        <v>16250</v>
      </c>
      <c r="M348" s="277">
        <v>1.4415100000000001</v>
      </c>
    </row>
    <row r="349" spans="1:13">
      <c r="A349" s="268">
        <v>339</v>
      </c>
      <c r="B349" s="277" t="s">
        <v>476</v>
      </c>
      <c r="C349" s="278">
        <v>37.549999999999997</v>
      </c>
      <c r="D349" s="279">
        <v>37.800000000000004</v>
      </c>
      <c r="E349" s="279">
        <v>37.150000000000006</v>
      </c>
      <c r="F349" s="279">
        <v>36.75</v>
      </c>
      <c r="G349" s="279">
        <v>36.1</v>
      </c>
      <c r="H349" s="279">
        <v>38.20000000000001</v>
      </c>
      <c r="I349" s="279">
        <v>38.85</v>
      </c>
      <c r="J349" s="279">
        <v>39.250000000000014</v>
      </c>
      <c r="K349" s="277">
        <v>38.450000000000003</v>
      </c>
      <c r="L349" s="277">
        <v>37.4</v>
      </c>
      <c r="M349" s="277">
        <v>13.93613</v>
      </c>
    </row>
    <row r="350" spans="1:13">
      <c r="A350" s="268">
        <v>340</v>
      </c>
      <c r="B350" s="277" t="s">
        <v>475</v>
      </c>
      <c r="C350" s="278">
        <v>338.7</v>
      </c>
      <c r="D350" s="279">
        <v>342.11666666666662</v>
      </c>
      <c r="E350" s="279">
        <v>333.23333333333323</v>
      </c>
      <c r="F350" s="279">
        <v>327.76666666666659</v>
      </c>
      <c r="G350" s="279">
        <v>318.88333333333321</v>
      </c>
      <c r="H350" s="279">
        <v>347.58333333333326</v>
      </c>
      <c r="I350" s="279">
        <v>356.46666666666658</v>
      </c>
      <c r="J350" s="279">
        <v>361.93333333333328</v>
      </c>
      <c r="K350" s="277">
        <v>351</v>
      </c>
      <c r="L350" s="277">
        <v>336.65</v>
      </c>
      <c r="M350" s="277">
        <v>2.8941599999999998</v>
      </c>
    </row>
    <row r="351" spans="1:13">
      <c r="A351" s="268">
        <v>341</v>
      </c>
      <c r="B351" s="277" t="s">
        <v>270</v>
      </c>
      <c r="C351" s="278">
        <v>23.25</v>
      </c>
      <c r="D351" s="279">
        <v>23.616666666666664</v>
      </c>
      <c r="E351" s="279">
        <v>22.733333333333327</v>
      </c>
      <c r="F351" s="279">
        <v>22.216666666666665</v>
      </c>
      <c r="G351" s="279">
        <v>21.333333333333329</v>
      </c>
      <c r="H351" s="279">
        <v>24.133333333333326</v>
      </c>
      <c r="I351" s="279">
        <v>25.016666666666659</v>
      </c>
      <c r="J351" s="279">
        <v>25.533333333333324</v>
      </c>
      <c r="K351" s="277">
        <v>24.5</v>
      </c>
      <c r="L351" s="277">
        <v>23.1</v>
      </c>
      <c r="M351" s="277">
        <v>149.63946999999999</v>
      </c>
    </row>
    <row r="352" spans="1:13">
      <c r="A352" s="268">
        <v>342</v>
      </c>
      <c r="B352" s="277" t="s">
        <v>283</v>
      </c>
      <c r="C352" s="278">
        <v>117.2</v>
      </c>
      <c r="D352" s="279">
        <v>117.80000000000001</v>
      </c>
      <c r="E352" s="279">
        <v>116.20000000000002</v>
      </c>
      <c r="F352" s="279">
        <v>115.2</v>
      </c>
      <c r="G352" s="279">
        <v>113.60000000000001</v>
      </c>
      <c r="H352" s="279">
        <v>118.80000000000003</v>
      </c>
      <c r="I352" s="279">
        <v>120.40000000000002</v>
      </c>
      <c r="J352" s="279">
        <v>121.40000000000003</v>
      </c>
      <c r="K352" s="277">
        <v>119.4</v>
      </c>
      <c r="L352" s="277">
        <v>116.8</v>
      </c>
      <c r="M352" s="277">
        <v>7.1296900000000001</v>
      </c>
    </row>
    <row r="353" spans="1:13">
      <c r="A353" s="268">
        <v>343</v>
      </c>
      <c r="B353" s="277" t="s">
        <v>479</v>
      </c>
      <c r="C353" s="278">
        <v>1386.2</v>
      </c>
      <c r="D353" s="279">
        <v>1365.0666666666666</v>
      </c>
      <c r="E353" s="279">
        <v>1290.1333333333332</v>
      </c>
      <c r="F353" s="279">
        <v>1194.0666666666666</v>
      </c>
      <c r="G353" s="279">
        <v>1119.1333333333332</v>
      </c>
      <c r="H353" s="279">
        <v>1461.1333333333332</v>
      </c>
      <c r="I353" s="279">
        <v>1536.0666666666666</v>
      </c>
      <c r="J353" s="279">
        <v>1632.1333333333332</v>
      </c>
      <c r="K353" s="277">
        <v>1440</v>
      </c>
      <c r="L353" s="277">
        <v>1269</v>
      </c>
      <c r="M353" s="277">
        <v>2.3629099999999998</v>
      </c>
    </row>
    <row r="354" spans="1:13">
      <c r="A354" s="268">
        <v>344</v>
      </c>
      <c r="B354" s="277" t="s">
        <v>474</v>
      </c>
      <c r="C354" s="278">
        <v>55.75</v>
      </c>
      <c r="D354" s="279">
        <v>55.416666666666664</v>
      </c>
      <c r="E354" s="279">
        <v>54.083333333333329</v>
      </c>
      <c r="F354" s="279">
        <v>52.416666666666664</v>
      </c>
      <c r="G354" s="279">
        <v>51.083333333333329</v>
      </c>
      <c r="H354" s="279">
        <v>57.083333333333329</v>
      </c>
      <c r="I354" s="279">
        <v>58.416666666666657</v>
      </c>
      <c r="J354" s="279">
        <v>60.083333333333329</v>
      </c>
      <c r="K354" s="277">
        <v>56.75</v>
      </c>
      <c r="L354" s="277">
        <v>53.75</v>
      </c>
      <c r="M354" s="277">
        <v>20.877669999999998</v>
      </c>
    </row>
    <row r="355" spans="1:13">
      <c r="A355" s="268">
        <v>345</v>
      </c>
      <c r="B355" s="277" t="s">
        <v>155</v>
      </c>
      <c r="C355" s="278">
        <v>96.1</v>
      </c>
      <c r="D355" s="279">
        <v>96.783333333333346</v>
      </c>
      <c r="E355" s="279">
        <v>94.916666666666686</v>
      </c>
      <c r="F355" s="279">
        <v>93.733333333333334</v>
      </c>
      <c r="G355" s="279">
        <v>91.866666666666674</v>
      </c>
      <c r="H355" s="279">
        <v>97.966666666666697</v>
      </c>
      <c r="I355" s="279">
        <v>99.833333333333343</v>
      </c>
      <c r="J355" s="279">
        <v>101.01666666666671</v>
      </c>
      <c r="K355" s="277">
        <v>98.65</v>
      </c>
      <c r="L355" s="277">
        <v>95.6</v>
      </c>
      <c r="M355" s="277">
        <v>44.745510000000003</v>
      </c>
    </row>
    <row r="356" spans="1:13">
      <c r="A356" s="268">
        <v>346</v>
      </c>
      <c r="B356" s="277" t="s">
        <v>156</v>
      </c>
      <c r="C356" s="278">
        <v>105.95</v>
      </c>
      <c r="D356" s="279">
        <v>105.13333333333333</v>
      </c>
      <c r="E356" s="279">
        <v>102.41666666666666</v>
      </c>
      <c r="F356" s="279">
        <v>98.883333333333326</v>
      </c>
      <c r="G356" s="279">
        <v>96.166666666666657</v>
      </c>
      <c r="H356" s="279">
        <v>108.66666666666666</v>
      </c>
      <c r="I356" s="279">
        <v>111.38333333333333</v>
      </c>
      <c r="J356" s="279">
        <v>114.91666666666666</v>
      </c>
      <c r="K356" s="277">
        <v>107.85</v>
      </c>
      <c r="L356" s="277">
        <v>101.6</v>
      </c>
      <c r="M356" s="277">
        <v>1078.66165</v>
      </c>
    </row>
    <row r="357" spans="1:13">
      <c r="A357" s="268">
        <v>347</v>
      </c>
      <c r="B357" s="277" t="s">
        <v>271</v>
      </c>
      <c r="C357" s="278">
        <v>387.2</v>
      </c>
      <c r="D357" s="279">
        <v>389.16666666666669</v>
      </c>
      <c r="E357" s="279">
        <v>376.43333333333339</v>
      </c>
      <c r="F357" s="279">
        <v>365.66666666666669</v>
      </c>
      <c r="G357" s="279">
        <v>352.93333333333339</v>
      </c>
      <c r="H357" s="279">
        <v>399.93333333333339</v>
      </c>
      <c r="I357" s="279">
        <v>412.66666666666663</v>
      </c>
      <c r="J357" s="279">
        <v>423.43333333333339</v>
      </c>
      <c r="K357" s="277">
        <v>401.9</v>
      </c>
      <c r="L357" s="277">
        <v>378.4</v>
      </c>
      <c r="M357" s="277">
        <v>7.1062599999999998</v>
      </c>
    </row>
    <row r="358" spans="1:13">
      <c r="A358" s="268">
        <v>348</v>
      </c>
      <c r="B358" s="277" t="s">
        <v>272</v>
      </c>
      <c r="C358" s="278">
        <v>3040.9</v>
      </c>
      <c r="D358" s="279">
        <v>3045.2833333333333</v>
      </c>
      <c r="E358" s="279">
        <v>3023.6166666666668</v>
      </c>
      <c r="F358" s="279">
        <v>3006.3333333333335</v>
      </c>
      <c r="G358" s="279">
        <v>2984.666666666667</v>
      </c>
      <c r="H358" s="279">
        <v>3062.5666666666666</v>
      </c>
      <c r="I358" s="279">
        <v>3084.2333333333336</v>
      </c>
      <c r="J358" s="279">
        <v>3101.5166666666664</v>
      </c>
      <c r="K358" s="277">
        <v>3066.95</v>
      </c>
      <c r="L358" s="277">
        <v>3028</v>
      </c>
      <c r="M358" s="277">
        <v>0.16907</v>
      </c>
    </row>
    <row r="359" spans="1:13">
      <c r="A359" s="268">
        <v>349</v>
      </c>
      <c r="B359" s="277" t="s">
        <v>157</v>
      </c>
      <c r="C359" s="278">
        <v>99.75</v>
      </c>
      <c r="D359" s="279">
        <v>100.61666666666667</v>
      </c>
      <c r="E359" s="279">
        <v>98.333333333333343</v>
      </c>
      <c r="F359" s="279">
        <v>96.916666666666671</v>
      </c>
      <c r="G359" s="279">
        <v>94.63333333333334</v>
      </c>
      <c r="H359" s="279">
        <v>102.03333333333335</v>
      </c>
      <c r="I359" s="279">
        <v>104.31666666666668</v>
      </c>
      <c r="J359" s="279">
        <v>105.73333333333335</v>
      </c>
      <c r="K359" s="277">
        <v>102.9</v>
      </c>
      <c r="L359" s="277">
        <v>99.2</v>
      </c>
      <c r="M359" s="277">
        <v>30.798259999999999</v>
      </c>
    </row>
    <row r="360" spans="1:13">
      <c r="A360" s="268">
        <v>350</v>
      </c>
      <c r="B360" s="277" t="s">
        <v>480</v>
      </c>
      <c r="C360" s="278">
        <v>73</v>
      </c>
      <c r="D360" s="279">
        <v>74.033333333333346</v>
      </c>
      <c r="E360" s="279">
        <v>71.266666666666694</v>
      </c>
      <c r="F360" s="279">
        <v>69.533333333333346</v>
      </c>
      <c r="G360" s="279">
        <v>66.766666666666694</v>
      </c>
      <c r="H360" s="279">
        <v>75.766666666666694</v>
      </c>
      <c r="I360" s="279">
        <v>78.533333333333346</v>
      </c>
      <c r="J360" s="279">
        <v>80.266666666666694</v>
      </c>
      <c r="K360" s="277">
        <v>76.8</v>
      </c>
      <c r="L360" s="277">
        <v>72.3</v>
      </c>
      <c r="M360" s="277">
        <v>2.5422500000000001</v>
      </c>
    </row>
    <row r="361" spans="1:13">
      <c r="A361" s="268">
        <v>351</v>
      </c>
      <c r="B361" s="277" t="s">
        <v>158</v>
      </c>
      <c r="C361" s="278">
        <v>81.05</v>
      </c>
      <c r="D361" s="279">
        <v>81.716666666666669</v>
      </c>
      <c r="E361" s="279">
        <v>79.983333333333334</v>
      </c>
      <c r="F361" s="279">
        <v>78.916666666666671</v>
      </c>
      <c r="G361" s="279">
        <v>77.183333333333337</v>
      </c>
      <c r="H361" s="279">
        <v>82.783333333333331</v>
      </c>
      <c r="I361" s="279">
        <v>84.51666666666668</v>
      </c>
      <c r="J361" s="279">
        <v>85.583333333333329</v>
      </c>
      <c r="K361" s="277">
        <v>83.45</v>
      </c>
      <c r="L361" s="277">
        <v>80.650000000000006</v>
      </c>
      <c r="M361" s="277">
        <v>170.27759</v>
      </c>
    </row>
    <row r="362" spans="1:13">
      <c r="A362" s="268">
        <v>352</v>
      </c>
      <c r="B362" s="277" t="s">
        <v>481</v>
      </c>
      <c r="C362" s="278">
        <v>71.45</v>
      </c>
      <c r="D362" s="279">
        <v>71.316666666666663</v>
      </c>
      <c r="E362" s="279">
        <v>69.133333333333326</v>
      </c>
      <c r="F362" s="279">
        <v>66.816666666666663</v>
      </c>
      <c r="G362" s="279">
        <v>64.633333333333326</v>
      </c>
      <c r="H362" s="279">
        <v>73.633333333333326</v>
      </c>
      <c r="I362" s="279">
        <v>75.816666666666663</v>
      </c>
      <c r="J362" s="279">
        <v>78.133333333333326</v>
      </c>
      <c r="K362" s="277">
        <v>73.5</v>
      </c>
      <c r="L362" s="277">
        <v>69</v>
      </c>
      <c r="M362" s="277">
        <v>5.1092000000000004</v>
      </c>
    </row>
    <row r="363" spans="1:13">
      <c r="A363" s="268">
        <v>353</v>
      </c>
      <c r="B363" s="277" t="s">
        <v>482</v>
      </c>
      <c r="C363" s="278">
        <v>189.65</v>
      </c>
      <c r="D363" s="279">
        <v>189.29999999999998</v>
      </c>
      <c r="E363" s="279">
        <v>186.59999999999997</v>
      </c>
      <c r="F363" s="279">
        <v>183.54999999999998</v>
      </c>
      <c r="G363" s="279">
        <v>180.84999999999997</v>
      </c>
      <c r="H363" s="279">
        <v>192.34999999999997</v>
      </c>
      <c r="I363" s="279">
        <v>195.04999999999995</v>
      </c>
      <c r="J363" s="279">
        <v>198.09999999999997</v>
      </c>
      <c r="K363" s="277">
        <v>192</v>
      </c>
      <c r="L363" s="277">
        <v>186.25</v>
      </c>
      <c r="M363" s="277">
        <v>3.8057099999999999</v>
      </c>
    </row>
    <row r="364" spans="1:13">
      <c r="A364" s="268">
        <v>354</v>
      </c>
      <c r="B364" s="277" t="s">
        <v>483</v>
      </c>
      <c r="C364" s="278">
        <v>215.6</v>
      </c>
      <c r="D364" s="279">
        <v>213.38333333333335</v>
      </c>
      <c r="E364" s="279">
        <v>207.76666666666671</v>
      </c>
      <c r="F364" s="279">
        <v>199.93333333333337</v>
      </c>
      <c r="G364" s="279">
        <v>194.31666666666672</v>
      </c>
      <c r="H364" s="279">
        <v>221.2166666666667</v>
      </c>
      <c r="I364" s="279">
        <v>226.83333333333331</v>
      </c>
      <c r="J364" s="279">
        <v>234.66666666666669</v>
      </c>
      <c r="K364" s="277">
        <v>219</v>
      </c>
      <c r="L364" s="277">
        <v>205.55</v>
      </c>
      <c r="M364" s="277">
        <v>1.9833000000000001</v>
      </c>
    </row>
    <row r="365" spans="1:13">
      <c r="A365" s="268">
        <v>355</v>
      </c>
      <c r="B365" s="277" t="s">
        <v>159</v>
      </c>
      <c r="C365" s="278">
        <v>20304.900000000001</v>
      </c>
      <c r="D365" s="279">
        <v>19943.333333333332</v>
      </c>
      <c r="E365" s="279">
        <v>19366.666666666664</v>
      </c>
      <c r="F365" s="279">
        <v>18428.433333333331</v>
      </c>
      <c r="G365" s="279">
        <v>17851.766666666663</v>
      </c>
      <c r="H365" s="279">
        <v>20881.566666666666</v>
      </c>
      <c r="I365" s="279">
        <v>21458.23333333333</v>
      </c>
      <c r="J365" s="279">
        <v>22396.466666666667</v>
      </c>
      <c r="K365" s="277">
        <v>20520</v>
      </c>
      <c r="L365" s="277">
        <v>19005.099999999999</v>
      </c>
      <c r="M365" s="277">
        <v>1.58955</v>
      </c>
    </row>
    <row r="366" spans="1:13">
      <c r="A366" s="268">
        <v>356</v>
      </c>
      <c r="B366" s="277" t="s">
        <v>160</v>
      </c>
      <c r="C366" s="278">
        <v>1423.6</v>
      </c>
      <c r="D366" s="279">
        <v>1430.8333333333333</v>
      </c>
      <c r="E366" s="279">
        <v>1409.6666666666665</v>
      </c>
      <c r="F366" s="279">
        <v>1395.7333333333333</v>
      </c>
      <c r="G366" s="279">
        <v>1374.5666666666666</v>
      </c>
      <c r="H366" s="279">
        <v>1444.7666666666664</v>
      </c>
      <c r="I366" s="279">
        <v>1465.9333333333329</v>
      </c>
      <c r="J366" s="279">
        <v>1479.8666666666663</v>
      </c>
      <c r="K366" s="277">
        <v>1452</v>
      </c>
      <c r="L366" s="277">
        <v>1416.9</v>
      </c>
      <c r="M366" s="277">
        <v>8.9579299999999993</v>
      </c>
    </row>
    <row r="367" spans="1:13">
      <c r="A367" s="268">
        <v>357</v>
      </c>
      <c r="B367" s="277" t="s">
        <v>488</v>
      </c>
      <c r="C367" s="278">
        <v>1039.9000000000001</v>
      </c>
      <c r="D367" s="279">
        <v>1032</v>
      </c>
      <c r="E367" s="279">
        <v>1014</v>
      </c>
      <c r="F367" s="279">
        <v>988.1</v>
      </c>
      <c r="G367" s="279">
        <v>970.1</v>
      </c>
      <c r="H367" s="279">
        <v>1057.9000000000001</v>
      </c>
      <c r="I367" s="279">
        <v>1075.9000000000001</v>
      </c>
      <c r="J367" s="279">
        <v>1101.8</v>
      </c>
      <c r="K367" s="277">
        <v>1050</v>
      </c>
      <c r="L367" s="277">
        <v>1006.1</v>
      </c>
      <c r="M367" s="277">
        <v>1.66401</v>
      </c>
    </row>
    <row r="368" spans="1:13">
      <c r="A368" s="268">
        <v>358</v>
      </c>
      <c r="B368" s="277" t="s">
        <v>161</v>
      </c>
      <c r="C368" s="278">
        <v>249.15</v>
      </c>
      <c r="D368" s="279">
        <v>251.08333333333334</v>
      </c>
      <c r="E368" s="279">
        <v>246.66666666666669</v>
      </c>
      <c r="F368" s="279">
        <v>244.18333333333334</v>
      </c>
      <c r="G368" s="279">
        <v>239.76666666666668</v>
      </c>
      <c r="H368" s="279">
        <v>253.56666666666669</v>
      </c>
      <c r="I368" s="279">
        <v>257.98333333333335</v>
      </c>
      <c r="J368" s="279">
        <v>260.4666666666667</v>
      </c>
      <c r="K368" s="277">
        <v>255.5</v>
      </c>
      <c r="L368" s="277">
        <v>248.6</v>
      </c>
      <c r="M368" s="277">
        <v>49.8078</v>
      </c>
    </row>
    <row r="369" spans="1:13">
      <c r="A369" s="268">
        <v>359</v>
      </c>
      <c r="B369" s="277" t="s">
        <v>162</v>
      </c>
      <c r="C369" s="278">
        <v>101.05</v>
      </c>
      <c r="D369" s="279">
        <v>101.60000000000001</v>
      </c>
      <c r="E369" s="279">
        <v>99.750000000000014</v>
      </c>
      <c r="F369" s="279">
        <v>98.45</v>
      </c>
      <c r="G369" s="279">
        <v>96.600000000000009</v>
      </c>
      <c r="H369" s="279">
        <v>102.90000000000002</v>
      </c>
      <c r="I369" s="279">
        <v>104.75000000000001</v>
      </c>
      <c r="J369" s="279">
        <v>106.05000000000003</v>
      </c>
      <c r="K369" s="277">
        <v>103.45</v>
      </c>
      <c r="L369" s="277">
        <v>100.3</v>
      </c>
      <c r="M369" s="277">
        <v>85.31635</v>
      </c>
    </row>
    <row r="370" spans="1:13">
      <c r="A370" s="268">
        <v>360</v>
      </c>
      <c r="B370" s="277" t="s">
        <v>275</v>
      </c>
      <c r="C370" s="278">
        <v>4603.8</v>
      </c>
      <c r="D370" s="279">
        <v>4577.8666666666659</v>
      </c>
      <c r="E370" s="279">
        <v>4537.2333333333318</v>
      </c>
      <c r="F370" s="279">
        <v>4470.6666666666661</v>
      </c>
      <c r="G370" s="279">
        <v>4430.0333333333319</v>
      </c>
      <c r="H370" s="279">
        <v>4644.4333333333316</v>
      </c>
      <c r="I370" s="279">
        <v>4685.0666666666648</v>
      </c>
      <c r="J370" s="279">
        <v>4751.6333333333314</v>
      </c>
      <c r="K370" s="277">
        <v>4618.5</v>
      </c>
      <c r="L370" s="277">
        <v>4511.3</v>
      </c>
      <c r="M370" s="277">
        <v>0.75841000000000003</v>
      </c>
    </row>
    <row r="371" spans="1:13">
      <c r="A371" s="268">
        <v>361</v>
      </c>
      <c r="B371" s="277" t="s">
        <v>277</v>
      </c>
      <c r="C371" s="278">
        <v>10168.299999999999</v>
      </c>
      <c r="D371" s="279">
        <v>10170.783333333333</v>
      </c>
      <c r="E371" s="279">
        <v>10071.866666666665</v>
      </c>
      <c r="F371" s="279">
        <v>9975.4333333333325</v>
      </c>
      <c r="G371" s="279">
        <v>9876.5166666666646</v>
      </c>
      <c r="H371" s="279">
        <v>10267.216666666665</v>
      </c>
      <c r="I371" s="279">
        <v>10366.133333333333</v>
      </c>
      <c r="J371" s="279">
        <v>10462.566666666666</v>
      </c>
      <c r="K371" s="277">
        <v>10269.700000000001</v>
      </c>
      <c r="L371" s="277">
        <v>10074.35</v>
      </c>
      <c r="M371" s="277">
        <v>0.16894000000000001</v>
      </c>
    </row>
    <row r="372" spans="1:13">
      <c r="A372" s="268">
        <v>362</v>
      </c>
      <c r="B372" s="277" t="s">
        <v>494</v>
      </c>
      <c r="C372" s="278">
        <v>4702.7</v>
      </c>
      <c r="D372" s="279">
        <v>4739.916666666667</v>
      </c>
      <c r="E372" s="279">
        <v>4657.8333333333339</v>
      </c>
      <c r="F372" s="279">
        <v>4612.9666666666672</v>
      </c>
      <c r="G372" s="279">
        <v>4530.8833333333341</v>
      </c>
      <c r="H372" s="279">
        <v>4784.7833333333338</v>
      </c>
      <c r="I372" s="279">
        <v>4866.8666666666677</v>
      </c>
      <c r="J372" s="279">
        <v>4911.7333333333336</v>
      </c>
      <c r="K372" s="277">
        <v>4822</v>
      </c>
      <c r="L372" s="277">
        <v>4695.05</v>
      </c>
      <c r="M372" s="277">
        <v>0.14179</v>
      </c>
    </row>
    <row r="373" spans="1:13">
      <c r="A373" s="268">
        <v>363</v>
      </c>
      <c r="B373" s="277" t="s">
        <v>489</v>
      </c>
      <c r="C373" s="278">
        <v>124</v>
      </c>
      <c r="D373" s="279">
        <v>124.66666666666667</v>
      </c>
      <c r="E373" s="279">
        <v>122.63333333333334</v>
      </c>
      <c r="F373" s="279">
        <v>121.26666666666667</v>
      </c>
      <c r="G373" s="279">
        <v>119.23333333333333</v>
      </c>
      <c r="H373" s="279">
        <v>126.03333333333335</v>
      </c>
      <c r="I373" s="279">
        <v>128.06666666666666</v>
      </c>
      <c r="J373" s="279">
        <v>129.43333333333334</v>
      </c>
      <c r="K373" s="277">
        <v>126.7</v>
      </c>
      <c r="L373" s="277">
        <v>123.3</v>
      </c>
      <c r="M373" s="277">
        <v>8.8886299999999991</v>
      </c>
    </row>
    <row r="374" spans="1:13">
      <c r="A374" s="268">
        <v>364</v>
      </c>
      <c r="B374" s="277" t="s">
        <v>490</v>
      </c>
      <c r="C374" s="278">
        <v>693.95</v>
      </c>
      <c r="D374" s="279">
        <v>684.63333333333333</v>
      </c>
      <c r="E374" s="279">
        <v>658.26666666666665</v>
      </c>
      <c r="F374" s="279">
        <v>622.58333333333337</v>
      </c>
      <c r="G374" s="279">
        <v>596.2166666666667</v>
      </c>
      <c r="H374" s="279">
        <v>720.31666666666661</v>
      </c>
      <c r="I374" s="279">
        <v>746.68333333333317</v>
      </c>
      <c r="J374" s="279">
        <v>782.36666666666656</v>
      </c>
      <c r="K374" s="277">
        <v>711</v>
      </c>
      <c r="L374" s="277">
        <v>648.95000000000005</v>
      </c>
      <c r="M374" s="277">
        <v>5.3230399999999998</v>
      </c>
    </row>
    <row r="375" spans="1:13">
      <c r="A375" s="268">
        <v>365</v>
      </c>
      <c r="B375" s="277" t="s">
        <v>163</v>
      </c>
      <c r="C375" s="278">
        <v>1456.5</v>
      </c>
      <c r="D375" s="279">
        <v>1460.4833333333333</v>
      </c>
      <c r="E375" s="279">
        <v>1441.5666666666666</v>
      </c>
      <c r="F375" s="279">
        <v>1426.6333333333332</v>
      </c>
      <c r="G375" s="279">
        <v>1407.7166666666665</v>
      </c>
      <c r="H375" s="279">
        <v>1475.4166666666667</v>
      </c>
      <c r="I375" s="279">
        <v>1494.3333333333333</v>
      </c>
      <c r="J375" s="279">
        <v>1509.2666666666669</v>
      </c>
      <c r="K375" s="277">
        <v>1479.4</v>
      </c>
      <c r="L375" s="277">
        <v>1445.55</v>
      </c>
      <c r="M375" s="277">
        <v>12.863849999999999</v>
      </c>
    </row>
    <row r="376" spans="1:13">
      <c r="A376" s="268">
        <v>366</v>
      </c>
      <c r="B376" s="277" t="s">
        <v>273</v>
      </c>
      <c r="C376" s="278">
        <v>1988.7</v>
      </c>
      <c r="D376" s="279">
        <v>1994.5333333333335</v>
      </c>
      <c r="E376" s="279">
        <v>1964.166666666667</v>
      </c>
      <c r="F376" s="279">
        <v>1939.6333333333334</v>
      </c>
      <c r="G376" s="279">
        <v>1909.2666666666669</v>
      </c>
      <c r="H376" s="279">
        <v>2019.0666666666671</v>
      </c>
      <c r="I376" s="279">
        <v>2049.4333333333334</v>
      </c>
      <c r="J376" s="279">
        <v>2073.9666666666672</v>
      </c>
      <c r="K376" s="277">
        <v>2024.9</v>
      </c>
      <c r="L376" s="277">
        <v>1970</v>
      </c>
      <c r="M376" s="277">
        <v>3.0283099999999998</v>
      </c>
    </row>
    <row r="377" spans="1:13">
      <c r="A377" s="268">
        <v>367</v>
      </c>
      <c r="B377" s="277" t="s">
        <v>164</v>
      </c>
      <c r="C377" s="278">
        <v>35.65</v>
      </c>
      <c r="D377" s="279">
        <v>35.866666666666667</v>
      </c>
      <c r="E377" s="279">
        <v>35.033333333333331</v>
      </c>
      <c r="F377" s="279">
        <v>34.416666666666664</v>
      </c>
      <c r="G377" s="279">
        <v>33.583333333333329</v>
      </c>
      <c r="H377" s="279">
        <v>36.483333333333334</v>
      </c>
      <c r="I377" s="279">
        <v>37.316666666666663</v>
      </c>
      <c r="J377" s="279">
        <v>37.933333333333337</v>
      </c>
      <c r="K377" s="277">
        <v>36.700000000000003</v>
      </c>
      <c r="L377" s="277">
        <v>35.25</v>
      </c>
      <c r="M377" s="277">
        <v>687.61383999999998</v>
      </c>
    </row>
    <row r="378" spans="1:13">
      <c r="A378" s="268">
        <v>368</v>
      </c>
      <c r="B378" s="277" t="s">
        <v>274</v>
      </c>
      <c r="C378" s="278">
        <v>277.05</v>
      </c>
      <c r="D378" s="279">
        <v>280.18333333333334</v>
      </c>
      <c r="E378" s="279">
        <v>272.36666666666667</v>
      </c>
      <c r="F378" s="279">
        <v>267.68333333333334</v>
      </c>
      <c r="G378" s="279">
        <v>259.86666666666667</v>
      </c>
      <c r="H378" s="279">
        <v>284.86666666666667</v>
      </c>
      <c r="I378" s="279">
        <v>292.68333333333339</v>
      </c>
      <c r="J378" s="279">
        <v>297.36666666666667</v>
      </c>
      <c r="K378" s="277">
        <v>288</v>
      </c>
      <c r="L378" s="277">
        <v>275.5</v>
      </c>
      <c r="M378" s="277">
        <v>6.8859599999999999</v>
      </c>
    </row>
    <row r="379" spans="1:13">
      <c r="A379" s="268">
        <v>369</v>
      </c>
      <c r="B379" s="277" t="s">
        <v>485</v>
      </c>
      <c r="C379" s="278">
        <v>158.5</v>
      </c>
      <c r="D379" s="279">
        <v>159.04999999999998</v>
      </c>
      <c r="E379" s="279">
        <v>155.64999999999998</v>
      </c>
      <c r="F379" s="279">
        <v>152.79999999999998</v>
      </c>
      <c r="G379" s="279">
        <v>149.39999999999998</v>
      </c>
      <c r="H379" s="279">
        <v>161.89999999999998</v>
      </c>
      <c r="I379" s="279">
        <v>165.3</v>
      </c>
      <c r="J379" s="279">
        <v>168.14999999999998</v>
      </c>
      <c r="K379" s="277">
        <v>162.44999999999999</v>
      </c>
      <c r="L379" s="277">
        <v>156.19999999999999</v>
      </c>
      <c r="M379" s="277">
        <v>2.59857</v>
      </c>
    </row>
    <row r="380" spans="1:13">
      <c r="A380" s="268">
        <v>370</v>
      </c>
      <c r="B380" s="277" t="s">
        <v>491</v>
      </c>
      <c r="C380" s="278">
        <v>896.95</v>
      </c>
      <c r="D380" s="279">
        <v>900.44999999999993</v>
      </c>
      <c r="E380" s="279">
        <v>890.99999999999989</v>
      </c>
      <c r="F380" s="279">
        <v>885.05</v>
      </c>
      <c r="G380" s="279">
        <v>875.59999999999991</v>
      </c>
      <c r="H380" s="279">
        <v>906.39999999999986</v>
      </c>
      <c r="I380" s="279">
        <v>915.84999999999991</v>
      </c>
      <c r="J380" s="279">
        <v>921.79999999999984</v>
      </c>
      <c r="K380" s="277">
        <v>909.9</v>
      </c>
      <c r="L380" s="277">
        <v>894.5</v>
      </c>
      <c r="M380" s="277">
        <v>1.4945299999999999</v>
      </c>
    </row>
    <row r="381" spans="1:13">
      <c r="A381" s="268">
        <v>371</v>
      </c>
      <c r="B381" s="277" t="s">
        <v>2224</v>
      </c>
      <c r="C381" s="278">
        <v>430.35</v>
      </c>
      <c r="D381" s="279">
        <v>429.8</v>
      </c>
      <c r="E381" s="279">
        <v>421.65000000000003</v>
      </c>
      <c r="F381" s="279">
        <v>412.95000000000005</v>
      </c>
      <c r="G381" s="279">
        <v>404.80000000000007</v>
      </c>
      <c r="H381" s="279">
        <v>438.5</v>
      </c>
      <c r="I381" s="279">
        <v>446.65</v>
      </c>
      <c r="J381" s="279">
        <v>455.34999999999997</v>
      </c>
      <c r="K381" s="277">
        <v>437.95</v>
      </c>
      <c r="L381" s="277">
        <v>421.1</v>
      </c>
      <c r="M381" s="277">
        <v>2.2105600000000001</v>
      </c>
    </row>
    <row r="382" spans="1:13">
      <c r="A382" s="268">
        <v>372</v>
      </c>
      <c r="B382" s="277" t="s">
        <v>165</v>
      </c>
      <c r="C382" s="278">
        <v>189.1</v>
      </c>
      <c r="D382" s="279">
        <v>187.4</v>
      </c>
      <c r="E382" s="279">
        <v>184.3</v>
      </c>
      <c r="F382" s="279">
        <v>179.5</v>
      </c>
      <c r="G382" s="279">
        <v>176.4</v>
      </c>
      <c r="H382" s="279">
        <v>192.20000000000002</v>
      </c>
      <c r="I382" s="279">
        <v>195.29999999999998</v>
      </c>
      <c r="J382" s="279">
        <v>200.10000000000002</v>
      </c>
      <c r="K382" s="277">
        <v>190.5</v>
      </c>
      <c r="L382" s="277">
        <v>182.6</v>
      </c>
      <c r="M382" s="277">
        <v>280.97368</v>
      </c>
    </row>
    <row r="383" spans="1:13">
      <c r="A383" s="268">
        <v>373</v>
      </c>
      <c r="B383" s="277" t="s">
        <v>492</v>
      </c>
      <c r="C383" s="278">
        <v>74</v>
      </c>
      <c r="D383" s="279">
        <v>74.166666666666671</v>
      </c>
      <c r="E383" s="279">
        <v>72.533333333333346</v>
      </c>
      <c r="F383" s="279">
        <v>71.066666666666677</v>
      </c>
      <c r="G383" s="279">
        <v>69.433333333333351</v>
      </c>
      <c r="H383" s="279">
        <v>75.63333333333334</v>
      </c>
      <c r="I383" s="279">
        <v>77.266666666666666</v>
      </c>
      <c r="J383" s="279">
        <v>78.733333333333334</v>
      </c>
      <c r="K383" s="277">
        <v>75.8</v>
      </c>
      <c r="L383" s="277">
        <v>72.7</v>
      </c>
      <c r="M383" s="277">
        <v>35.184130000000003</v>
      </c>
    </row>
    <row r="384" spans="1:13">
      <c r="A384" s="268">
        <v>374</v>
      </c>
      <c r="B384" s="277" t="s">
        <v>276</v>
      </c>
      <c r="C384" s="278">
        <v>250.95</v>
      </c>
      <c r="D384" s="279">
        <v>253.98333333333335</v>
      </c>
      <c r="E384" s="279">
        <v>246.9666666666667</v>
      </c>
      <c r="F384" s="279">
        <v>242.98333333333335</v>
      </c>
      <c r="G384" s="279">
        <v>235.9666666666667</v>
      </c>
      <c r="H384" s="279">
        <v>257.9666666666667</v>
      </c>
      <c r="I384" s="279">
        <v>264.98333333333335</v>
      </c>
      <c r="J384" s="279">
        <v>268.9666666666667</v>
      </c>
      <c r="K384" s="277">
        <v>261</v>
      </c>
      <c r="L384" s="277">
        <v>250</v>
      </c>
      <c r="M384" s="277">
        <v>4.7026000000000003</v>
      </c>
    </row>
    <row r="385" spans="1:13">
      <c r="A385" s="268">
        <v>375</v>
      </c>
      <c r="B385" s="277" t="s">
        <v>493</v>
      </c>
      <c r="C385" s="278">
        <v>57.1</v>
      </c>
      <c r="D385" s="279">
        <v>55.566666666666663</v>
      </c>
      <c r="E385" s="279">
        <v>53.133333333333326</v>
      </c>
      <c r="F385" s="279">
        <v>49.166666666666664</v>
      </c>
      <c r="G385" s="279">
        <v>46.733333333333327</v>
      </c>
      <c r="H385" s="279">
        <v>59.533333333333324</v>
      </c>
      <c r="I385" s="279">
        <v>61.966666666666661</v>
      </c>
      <c r="J385" s="279">
        <v>65.933333333333323</v>
      </c>
      <c r="K385" s="277">
        <v>58</v>
      </c>
      <c r="L385" s="277">
        <v>51.6</v>
      </c>
      <c r="M385" s="277">
        <v>15.855829999999999</v>
      </c>
    </row>
    <row r="386" spans="1:13">
      <c r="A386" s="268">
        <v>376</v>
      </c>
      <c r="B386" s="277" t="s">
        <v>486</v>
      </c>
      <c r="C386" s="278">
        <v>60.1</v>
      </c>
      <c r="D386" s="279">
        <v>60.066666666666663</v>
      </c>
      <c r="E386" s="279">
        <v>59.533333333333324</v>
      </c>
      <c r="F386" s="279">
        <v>58.966666666666661</v>
      </c>
      <c r="G386" s="279">
        <v>58.433333333333323</v>
      </c>
      <c r="H386" s="279">
        <v>60.633333333333326</v>
      </c>
      <c r="I386" s="279">
        <v>61.166666666666657</v>
      </c>
      <c r="J386" s="279">
        <v>61.733333333333327</v>
      </c>
      <c r="K386" s="277">
        <v>60.6</v>
      </c>
      <c r="L386" s="277">
        <v>59.5</v>
      </c>
      <c r="M386" s="277">
        <v>23.507470000000001</v>
      </c>
    </row>
    <row r="387" spans="1:13">
      <c r="A387" s="268">
        <v>377</v>
      </c>
      <c r="B387" s="277" t="s">
        <v>166</v>
      </c>
      <c r="C387" s="278">
        <v>1309.6500000000001</v>
      </c>
      <c r="D387" s="279">
        <v>1328.3</v>
      </c>
      <c r="E387" s="279">
        <v>1282.4499999999998</v>
      </c>
      <c r="F387" s="279">
        <v>1255.2499999999998</v>
      </c>
      <c r="G387" s="279">
        <v>1209.3999999999996</v>
      </c>
      <c r="H387" s="279">
        <v>1355.5</v>
      </c>
      <c r="I387" s="279">
        <v>1401.35</v>
      </c>
      <c r="J387" s="279">
        <v>1428.5500000000002</v>
      </c>
      <c r="K387" s="277">
        <v>1374.15</v>
      </c>
      <c r="L387" s="277">
        <v>1301.0999999999999</v>
      </c>
      <c r="M387" s="277">
        <v>33.101300000000002</v>
      </c>
    </row>
    <row r="388" spans="1:13">
      <c r="A388" s="268">
        <v>378</v>
      </c>
      <c r="B388" s="277" t="s">
        <v>278</v>
      </c>
      <c r="C388" s="278">
        <v>371.3</v>
      </c>
      <c r="D388" s="279">
        <v>372.4666666666667</v>
      </c>
      <c r="E388" s="279">
        <v>367.38333333333338</v>
      </c>
      <c r="F388" s="279">
        <v>363.4666666666667</v>
      </c>
      <c r="G388" s="279">
        <v>358.38333333333338</v>
      </c>
      <c r="H388" s="279">
        <v>376.38333333333338</v>
      </c>
      <c r="I388" s="279">
        <v>381.46666666666664</v>
      </c>
      <c r="J388" s="279">
        <v>385.38333333333338</v>
      </c>
      <c r="K388" s="277">
        <v>377.55</v>
      </c>
      <c r="L388" s="277">
        <v>368.55</v>
      </c>
      <c r="M388" s="277">
        <v>2.41059</v>
      </c>
    </row>
    <row r="389" spans="1:13">
      <c r="A389" s="268">
        <v>379</v>
      </c>
      <c r="B389" s="277" t="s">
        <v>496</v>
      </c>
      <c r="C389" s="278">
        <v>403.6</v>
      </c>
      <c r="D389" s="279">
        <v>406.0333333333333</v>
      </c>
      <c r="E389" s="279">
        <v>397.56666666666661</v>
      </c>
      <c r="F389" s="279">
        <v>391.5333333333333</v>
      </c>
      <c r="G389" s="279">
        <v>383.06666666666661</v>
      </c>
      <c r="H389" s="279">
        <v>412.06666666666661</v>
      </c>
      <c r="I389" s="279">
        <v>420.5333333333333</v>
      </c>
      <c r="J389" s="279">
        <v>426.56666666666661</v>
      </c>
      <c r="K389" s="277">
        <v>414.5</v>
      </c>
      <c r="L389" s="277">
        <v>400</v>
      </c>
      <c r="M389" s="277">
        <v>2.7468400000000002</v>
      </c>
    </row>
    <row r="390" spans="1:13">
      <c r="A390" s="268">
        <v>380</v>
      </c>
      <c r="B390" s="277" t="s">
        <v>498</v>
      </c>
      <c r="C390" s="278">
        <v>123.4</v>
      </c>
      <c r="D390" s="279">
        <v>123.45</v>
      </c>
      <c r="E390" s="279">
        <v>120</v>
      </c>
      <c r="F390" s="279">
        <v>116.6</v>
      </c>
      <c r="G390" s="279">
        <v>113.14999999999999</v>
      </c>
      <c r="H390" s="279">
        <v>126.85000000000001</v>
      </c>
      <c r="I390" s="279">
        <v>130.30000000000001</v>
      </c>
      <c r="J390" s="279">
        <v>133.70000000000002</v>
      </c>
      <c r="K390" s="277">
        <v>126.9</v>
      </c>
      <c r="L390" s="277">
        <v>120.05</v>
      </c>
      <c r="M390" s="277">
        <v>32.122010000000003</v>
      </c>
    </row>
    <row r="391" spans="1:13">
      <c r="A391" s="268">
        <v>381</v>
      </c>
      <c r="B391" s="277" t="s">
        <v>279</v>
      </c>
      <c r="C391" s="278">
        <v>470.25</v>
      </c>
      <c r="D391" s="279">
        <v>472</v>
      </c>
      <c r="E391" s="279">
        <v>467.15</v>
      </c>
      <c r="F391" s="279">
        <v>464.04999999999995</v>
      </c>
      <c r="G391" s="279">
        <v>459.19999999999993</v>
      </c>
      <c r="H391" s="279">
        <v>475.1</v>
      </c>
      <c r="I391" s="279">
        <v>479.95000000000005</v>
      </c>
      <c r="J391" s="279">
        <v>483.05000000000007</v>
      </c>
      <c r="K391" s="277">
        <v>476.85</v>
      </c>
      <c r="L391" s="277">
        <v>468.9</v>
      </c>
      <c r="M391" s="277">
        <v>1.0350200000000001</v>
      </c>
    </row>
    <row r="392" spans="1:13">
      <c r="A392" s="268">
        <v>382</v>
      </c>
      <c r="B392" s="277" t="s">
        <v>499</v>
      </c>
      <c r="C392" s="278">
        <v>295.95</v>
      </c>
      <c r="D392" s="279">
        <v>298.61666666666662</v>
      </c>
      <c r="E392" s="279">
        <v>290.83333333333326</v>
      </c>
      <c r="F392" s="279">
        <v>285.71666666666664</v>
      </c>
      <c r="G392" s="279">
        <v>277.93333333333328</v>
      </c>
      <c r="H392" s="279">
        <v>303.73333333333323</v>
      </c>
      <c r="I392" s="279">
        <v>311.51666666666665</v>
      </c>
      <c r="J392" s="279">
        <v>316.63333333333321</v>
      </c>
      <c r="K392" s="277">
        <v>306.39999999999998</v>
      </c>
      <c r="L392" s="277">
        <v>293.5</v>
      </c>
      <c r="M392" s="277">
        <v>8.9297900000000006</v>
      </c>
    </row>
    <row r="393" spans="1:13">
      <c r="A393" s="268">
        <v>383</v>
      </c>
      <c r="B393" s="277" t="s">
        <v>167</v>
      </c>
      <c r="C393" s="278">
        <v>730.25</v>
      </c>
      <c r="D393" s="279">
        <v>729.20000000000016</v>
      </c>
      <c r="E393" s="279">
        <v>719.75000000000034</v>
      </c>
      <c r="F393" s="279">
        <v>709.25000000000023</v>
      </c>
      <c r="G393" s="279">
        <v>699.80000000000041</v>
      </c>
      <c r="H393" s="279">
        <v>739.70000000000027</v>
      </c>
      <c r="I393" s="279">
        <v>749.15000000000009</v>
      </c>
      <c r="J393" s="279">
        <v>759.6500000000002</v>
      </c>
      <c r="K393" s="277">
        <v>738.65</v>
      </c>
      <c r="L393" s="277">
        <v>718.7</v>
      </c>
      <c r="M393" s="277">
        <v>10.601319999999999</v>
      </c>
    </row>
    <row r="394" spans="1:13">
      <c r="A394" s="268">
        <v>384</v>
      </c>
      <c r="B394" s="277" t="s">
        <v>501</v>
      </c>
      <c r="C394" s="278">
        <v>1182.3</v>
      </c>
      <c r="D394" s="279">
        <v>1196.1000000000001</v>
      </c>
      <c r="E394" s="279">
        <v>1144.2000000000003</v>
      </c>
      <c r="F394" s="279">
        <v>1106.1000000000001</v>
      </c>
      <c r="G394" s="279">
        <v>1054.2000000000003</v>
      </c>
      <c r="H394" s="279">
        <v>1234.2000000000003</v>
      </c>
      <c r="I394" s="279">
        <v>1286.1000000000004</v>
      </c>
      <c r="J394" s="279">
        <v>1324.2000000000003</v>
      </c>
      <c r="K394" s="277">
        <v>1248</v>
      </c>
      <c r="L394" s="277">
        <v>1158</v>
      </c>
      <c r="M394" s="277">
        <v>0.31397999999999998</v>
      </c>
    </row>
    <row r="395" spans="1:13">
      <c r="A395" s="268">
        <v>385</v>
      </c>
      <c r="B395" s="277" t="s">
        <v>502</v>
      </c>
      <c r="C395" s="278">
        <v>289.60000000000002</v>
      </c>
      <c r="D395" s="279">
        <v>290.61666666666667</v>
      </c>
      <c r="E395" s="279">
        <v>285.98333333333335</v>
      </c>
      <c r="F395" s="279">
        <v>282.36666666666667</v>
      </c>
      <c r="G395" s="279">
        <v>277.73333333333335</v>
      </c>
      <c r="H395" s="279">
        <v>294.23333333333335</v>
      </c>
      <c r="I395" s="279">
        <v>298.86666666666667</v>
      </c>
      <c r="J395" s="279">
        <v>302.48333333333335</v>
      </c>
      <c r="K395" s="277">
        <v>295.25</v>
      </c>
      <c r="L395" s="277">
        <v>287</v>
      </c>
      <c r="M395" s="277">
        <v>18.2821</v>
      </c>
    </row>
    <row r="396" spans="1:13">
      <c r="A396" s="268">
        <v>386</v>
      </c>
      <c r="B396" s="277" t="s">
        <v>168</v>
      </c>
      <c r="C396" s="278">
        <v>184.15</v>
      </c>
      <c r="D396" s="279">
        <v>184.44999999999996</v>
      </c>
      <c r="E396" s="279">
        <v>182.89999999999992</v>
      </c>
      <c r="F396" s="279">
        <v>181.64999999999995</v>
      </c>
      <c r="G396" s="279">
        <v>180.09999999999991</v>
      </c>
      <c r="H396" s="279">
        <v>185.69999999999993</v>
      </c>
      <c r="I396" s="279">
        <v>187.24999999999994</v>
      </c>
      <c r="J396" s="279">
        <v>188.49999999999994</v>
      </c>
      <c r="K396" s="277">
        <v>186</v>
      </c>
      <c r="L396" s="277">
        <v>183.2</v>
      </c>
      <c r="M396" s="277">
        <v>143.14080000000001</v>
      </c>
    </row>
    <row r="397" spans="1:13">
      <c r="A397" s="268">
        <v>387</v>
      </c>
      <c r="B397" s="277" t="s">
        <v>500</v>
      </c>
      <c r="C397" s="278">
        <v>49.75</v>
      </c>
      <c r="D397" s="279">
        <v>50.016666666666673</v>
      </c>
      <c r="E397" s="279">
        <v>49.383333333333347</v>
      </c>
      <c r="F397" s="279">
        <v>49.016666666666673</v>
      </c>
      <c r="G397" s="279">
        <v>48.383333333333347</v>
      </c>
      <c r="H397" s="279">
        <v>50.383333333333347</v>
      </c>
      <c r="I397" s="279">
        <v>51.016666666666673</v>
      </c>
      <c r="J397" s="279">
        <v>51.383333333333347</v>
      </c>
      <c r="K397" s="277">
        <v>50.65</v>
      </c>
      <c r="L397" s="277">
        <v>49.65</v>
      </c>
      <c r="M397" s="277">
        <v>23.488430000000001</v>
      </c>
    </row>
    <row r="398" spans="1:13">
      <c r="A398" s="268">
        <v>388</v>
      </c>
      <c r="B398" s="277" t="s">
        <v>169</v>
      </c>
      <c r="C398" s="278">
        <v>112.7</v>
      </c>
      <c r="D398" s="279">
        <v>113.65000000000002</v>
      </c>
      <c r="E398" s="279">
        <v>111.40000000000003</v>
      </c>
      <c r="F398" s="279">
        <v>110.10000000000001</v>
      </c>
      <c r="G398" s="279">
        <v>107.85000000000002</v>
      </c>
      <c r="H398" s="279">
        <v>114.95000000000005</v>
      </c>
      <c r="I398" s="279">
        <v>117.20000000000002</v>
      </c>
      <c r="J398" s="279">
        <v>118.50000000000006</v>
      </c>
      <c r="K398" s="277">
        <v>115.9</v>
      </c>
      <c r="L398" s="277">
        <v>112.35</v>
      </c>
      <c r="M398" s="277">
        <v>60.41545</v>
      </c>
    </row>
    <row r="399" spans="1:13">
      <c r="A399" s="268">
        <v>389</v>
      </c>
      <c r="B399" s="277" t="s">
        <v>503</v>
      </c>
      <c r="C399" s="278">
        <v>115.6</v>
      </c>
      <c r="D399" s="279">
        <v>116.76666666666667</v>
      </c>
      <c r="E399" s="279">
        <v>113.83333333333333</v>
      </c>
      <c r="F399" s="279">
        <v>112.06666666666666</v>
      </c>
      <c r="G399" s="279">
        <v>109.13333333333333</v>
      </c>
      <c r="H399" s="279">
        <v>118.53333333333333</v>
      </c>
      <c r="I399" s="279">
        <v>121.46666666666667</v>
      </c>
      <c r="J399" s="279">
        <v>123.23333333333333</v>
      </c>
      <c r="K399" s="277">
        <v>119.7</v>
      </c>
      <c r="L399" s="277">
        <v>115</v>
      </c>
      <c r="M399" s="277">
        <v>6.5538800000000004</v>
      </c>
    </row>
    <row r="400" spans="1:13">
      <c r="A400" s="268">
        <v>390</v>
      </c>
      <c r="B400" s="277" t="s">
        <v>504</v>
      </c>
      <c r="C400" s="278">
        <v>641.25</v>
      </c>
      <c r="D400" s="279">
        <v>643.36666666666667</v>
      </c>
      <c r="E400" s="279">
        <v>636.88333333333333</v>
      </c>
      <c r="F400" s="279">
        <v>632.51666666666665</v>
      </c>
      <c r="G400" s="279">
        <v>626.0333333333333</v>
      </c>
      <c r="H400" s="279">
        <v>647.73333333333335</v>
      </c>
      <c r="I400" s="279">
        <v>654.2166666666667</v>
      </c>
      <c r="J400" s="279">
        <v>658.58333333333337</v>
      </c>
      <c r="K400" s="277">
        <v>649.85</v>
      </c>
      <c r="L400" s="277">
        <v>639</v>
      </c>
      <c r="M400" s="277">
        <v>1.7565500000000001</v>
      </c>
    </row>
    <row r="401" spans="1:13">
      <c r="A401" s="268">
        <v>391</v>
      </c>
      <c r="B401" s="277" t="s">
        <v>170</v>
      </c>
      <c r="C401" s="278">
        <v>2081.85</v>
      </c>
      <c r="D401" s="279">
        <v>2093.6166666666668</v>
      </c>
      <c r="E401" s="279">
        <v>2065.2333333333336</v>
      </c>
      <c r="F401" s="279">
        <v>2048.6166666666668</v>
      </c>
      <c r="G401" s="279">
        <v>2020.2333333333336</v>
      </c>
      <c r="H401" s="279">
        <v>2110.2333333333336</v>
      </c>
      <c r="I401" s="279">
        <v>2138.6166666666668</v>
      </c>
      <c r="J401" s="279">
        <v>2155.2333333333336</v>
      </c>
      <c r="K401" s="277">
        <v>2122</v>
      </c>
      <c r="L401" s="277">
        <v>2077</v>
      </c>
      <c r="M401" s="277">
        <v>116.67281</v>
      </c>
    </row>
    <row r="402" spans="1:13">
      <c r="A402" s="268">
        <v>392</v>
      </c>
      <c r="B402" s="277" t="s">
        <v>519</v>
      </c>
      <c r="C402" s="278">
        <v>10.25</v>
      </c>
      <c r="D402" s="279">
        <v>10.1</v>
      </c>
      <c r="E402" s="279">
        <v>9.9499999999999993</v>
      </c>
      <c r="F402" s="279">
        <v>9.65</v>
      </c>
      <c r="G402" s="279">
        <v>9.5</v>
      </c>
      <c r="H402" s="279">
        <v>10.399999999999999</v>
      </c>
      <c r="I402" s="279">
        <v>10.55</v>
      </c>
      <c r="J402" s="279">
        <v>10.849999999999998</v>
      </c>
      <c r="K402" s="277">
        <v>10.25</v>
      </c>
      <c r="L402" s="277">
        <v>9.8000000000000007</v>
      </c>
      <c r="M402" s="277">
        <v>31.23067</v>
      </c>
    </row>
    <row r="403" spans="1:13">
      <c r="A403" s="268">
        <v>393</v>
      </c>
      <c r="B403" s="277" t="s">
        <v>508</v>
      </c>
      <c r="C403" s="278">
        <v>146.15</v>
      </c>
      <c r="D403" s="279">
        <v>147.75</v>
      </c>
      <c r="E403" s="279">
        <v>143.4</v>
      </c>
      <c r="F403" s="279">
        <v>140.65</v>
      </c>
      <c r="G403" s="279">
        <v>136.30000000000001</v>
      </c>
      <c r="H403" s="279">
        <v>150.5</v>
      </c>
      <c r="I403" s="279">
        <v>154.85000000000002</v>
      </c>
      <c r="J403" s="279">
        <v>157.6</v>
      </c>
      <c r="K403" s="277">
        <v>152.1</v>
      </c>
      <c r="L403" s="277">
        <v>145</v>
      </c>
      <c r="M403" s="277">
        <v>9.9886300000000006</v>
      </c>
    </row>
    <row r="404" spans="1:13">
      <c r="A404" s="268">
        <v>394</v>
      </c>
      <c r="B404" s="277" t="s">
        <v>495</v>
      </c>
      <c r="C404" s="278">
        <v>255.5</v>
      </c>
      <c r="D404" s="279">
        <v>256.13333333333333</v>
      </c>
      <c r="E404" s="279">
        <v>254.36666666666667</v>
      </c>
      <c r="F404" s="279">
        <v>253.23333333333335</v>
      </c>
      <c r="G404" s="279">
        <v>251.4666666666667</v>
      </c>
      <c r="H404" s="279">
        <v>257.26666666666665</v>
      </c>
      <c r="I404" s="279">
        <v>259.0333333333333</v>
      </c>
      <c r="J404" s="279">
        <v>260.16666666666663</v>
      </c>
      <c r="K404" s="277">
        <v>257.89999999999998</v>
      </c>
      <c r="L404" s="277">
        <v>255</v>
      </c>
      <c r="M404" s="277">
        <v>4.0613999999999999</v>
      </c>
    </row>
    <row r="405" spans="1:13">
      <c r="A405" s="268">
        <v>395</v>
      </c>
      <c r="B405" s="277" t="s">
        <v>497</v>
      </c>
      <c r="C405" s="278">
        <v>22.75</v>
      </c>
      <c r="D405" s="279">
        <v>22.916666666666668</v>
      </c>
      <c r="E405" s="279">
        <v>22.383333333333336</v>
      </c>
      <c r="F405" s="279">
        <v>22.016666666666669</v>
      </c>
      <c r="G405" s="279">
        <v>21.483333333333338</v>
      </c>
      <c r="H405" s="279">
        <v>23.283333333333335</v>
      </c>
      <c r="I405" s="279">
        <v>23.816666666666666</v>
      </c>
      <c r="J405" s="279">
        <v>24.183333333333334</v>
      </c>
      <c r="K405" s="277">
        <v>23.45</v>
      </c>
      <c r="L405" s="277">
        <v>22.55</v>
      </c>
      <c r="M405" s="277">
        <v>72.930109999999999</v>
      </c>
    </row>
    <row r="406" spans="1:13">
      <c r="A406" s="268">
        <v>396</v>
      </c>
      <c r="B406" s="277" t="s">
        <v>512</v>
      </c>
      <c r="C406" s="278">
        <v>50.9</v>
      </c>
      <c r="D406" s="279">
        <v>50.800000000000004</v>
      </c>
      <c r="E406" s="279">
        <v>50.20000000000001</v>
      </c>
      <c r="F406" s="279">
        <v>49.500000000000007</v>
      </c>
      <c r="G406" s="279">
        <v>48.900000000000013</v>
      </c>
      <c r="H406" s="279">
        <v>51.500000000000007</v>
      </c>
      <c r="I406" s="279">
        <v>52.1</v>
      </c>
      <c r="J406" s="279">
        <v>52.800000000000004</v>
      </c>
      <c r="K406" s="277">
        <v>51.4</v>
      </c>
      <c r="L406" s="277">
        <v>50.1</v>
      </c>
      <c r="M406" s="277">
        <v>4.6695500000000001</v>
      </c>
    </row>
    <row r="407" spans="1:13">
      <c r="A407" s="268">
        <v>397</v>
      </c>
      <c r="B407" s="277" t="s">
        <v>171</v>
      </c>
      <c r="C407" s="278">
        <v>42.45</v>
      </c>
      <c r="D407" s="279">
        <v>43.133333333333333</v>
      </c>
      <c r="E407" s="279">
        <v>41.516666666666666</v>
      </c>
      <c r="F407" s="279">
        <v>40.583333333333336</v>
      </c>
      <c r="G407" s="279">
        <v>38.966666666666669</v>
      </c>
      <c r="H407" s="279">
        <v>44.066666666666663</v>
      </c>
      <c r="I407" s="279">
        <v>45.683333333333323</v>
      </c>
      <c r="J407" s="279">
        <v>46.61666666666666</v>
      </c>
      <c r="K407" s="277">
        <v>44.75</v>
      </c>
      <c r="L407" s="277">
        <v>42.2</v>
      </c>
      <c r="M407" s="277">
        <v>516.70042999999998</v>
      </c>
    </row>
    <row r="408" spans="1:13">
      <c r="A408" s="268">
        <v>398</v>
      </c>
      <c r="B408" s="277" t="s">
        <v>513</v>
      </c>
      <c r="C408" s="278">
        <v>8807.25</v>
      </c>
      <c r="D408" s="279">
        <v>8725.1666666666661</v>
      </c>
      <c r="E408" s="279">
        <v>8502.3333333333321</v>
      </c>
      <c r="F408" s="279">
        <v>8197.4166666666661</v>
      </c>
      <c r="G408" s="279">
        <v>7974.5833333333321</v>
      </c>
      <c r="H408" s="279">
        <v>9030.0833333333321</v>
      </c>
      <c r="I408" s="279">
        <v>9252.9166666666642</v>
      </c>
      <c r="J408" s="279">
        <v>9557.8333333333321</v>
      </c>
      <c r="K408" s="277">
        <v>8948</v>
      </c>
      <c r="L408" s="277">
        <v>8420.25</v>
      </c>
      <c r="M408" s="277">
        <v>0.79444999999999999</v>
      </c>
    </row>
    <row r="409" spans="1:13">
      <c r="A409" s="268">
        <v>399</v>
      </c>
      <c r="B409" s="277" t="s">
        <v>3524</v>
      </c>
      <c r="C409" s="278">
        <v>830.05</v>
      </c>
      <c r="D409" s="279">
        <v>826.63333333333333</v>
      </c>
      <c r="E409" s="279">
        <v>818.41666666666663</v>
      </c>
      <c r="F409" s="279">
        <v>806.7833333333333</v>
      </c>
      <c r="G409" s="279">
        <v>798.56666666666661</v>
      </c>
      <c r="H409" s="279">
        <v>838.26666666666665</v>
      </c>
      <c r="I409" s="279">
        <v>846.48333333333335</v>
      </c>
      <c r="J409" s="279">
        <v>858.11666666666667</v>
      </c>
      <c r="K409" s="277">
        <v>834.85</v>
      </c>
      <c r="L409" s="277">
        <v>815</v>
      </c>
      <c r="M409" s="277">
        <v>16.746559999999999</v>
      </c>
    </row>
    <row r="410" spans="1:13">
      <c r="A410" s="268">
        <v>400</v>
      </c>
      <c r="B410" s="277" t="s">
        <v>280</v>
      </c>
      <c r="C410" s="278">
        <v>861.25</v>
      </c>
      <c r="D410" s="279">
        <v>870.01666666666677</v>
      </c>
      <c r="E410" s="279">
        <v>850.23333333333358</v>
      </c>
      <c r="F410" s="279">
        <v>839.21666666666681</v>
      </c>
      <c r="G410" s="279">
        <v>819.43333333333362</v>
      </c>
      <c r="H410" s="279">
        <v>881.03333333333353</v>
      </c>
      <c r="I410" s="279">
        <v>900.81666666666661</v>
      </c>
      <c r="J410" s="279">
        <v>911.83333333333348</v>
      </c>
      <c r="K410" s="277">
        <v>889.8</v>
      </c>
      <c r="L410" s="277">
        <v>859</v>
      </c>
      <c r="M410" s="277">
        <v>36.51529</v>
      </c>
    </row>
    <row r="411" spans="1:13">
      <c r="A411" s="268">
        <v>401</v>
      </c>
      <c r="B411" s="277" t="s">
        <v>172</v>
      </c>
      <c r="C411" s="278">
        <v>198.4</v>
      </c>
      <c r="D411" s="279">
        <v>199.18333333333331</v>
      </c>
      <c r="E411" s="279">
        <v>196.86666666666662</v>
      </c>
      <c r="F411" s="279">
        <v>195.33333333333331</v>
      </c>
      <c r="G411" s="279">
        <v>193.01666666666662</v>
      </c>
      <c r="H411" s="279">
        <v>200.71666666666661</v>
      </c>
      <c r="I411" s="279">
        <v>203.03333333333327</v>
      </c>
      <c r="J411" s="279">
        <v>204.56666666666661</v>
      </c>
      <c r="K411" s="277">
        <v>201.5</v>
      </c>
      <c r="L411" s="277">
        <v>197.65</v>
      </c>
      <c r="M411" s="277">
        <v>680.47789</v>
      </c>
    </row>
    <row r="412" spans="1:13">
      <c r="A412" s="268">
        <v>402</v>
      </c>
      <c r="B412" s="277" t="s">
        <v>514</v>
      </c>
      <c r="C412" s="278">
        <v>3492.55</v>
      </c>
      <c r="D412" s="279">
        <v>3501.8333333333335</v>
      </c>
      <c r="E412" s="279">
        <v>3474.7666666666669</v>
      </c>
      <c r="F412" s="279">
        <v>3456.9833333333336</v>
      </c>
      <c r="G412" s="279">
        <v>3429.916666666667</v>
      </c>
      <c r="H412" s="279">
        <v>3519.6166666666668</v>
      </c>
      <c r="I412" s="279">
        <v>3546.6833333333334</v>
      </c>
      <c r="J412" s="279">
        <v>3564.4666666666667</v>
      </c>
      <c r="K412" s="277">
        <v>3528.9</v>
      </c>
      <c r="L412" s="277">
        <v>3484.05</v>
      </c>
      <c r="M412" s="277">
        <v>7.0120000000000002E-2</v>
      </c>
    </row>
    <row r="413" spans="1:13">
      <c r="A413" s="268">
        <v>403</v>
      </c>
      <c r="B413" s="277" t="s">
        <v>2403</v>
      </c>
      <c r="C413" s="278">
        <v>81.900000000000006</v>
      </c>
      <c r="D413" s="279">
        <v>82.733333333333334</v>
      </c>
      <c r="E413" s="279">
        <v>80.416666666666671</v>
      </c>
      <c r="F413" s="279">
        <v>78.933333333333337</v>
      </c>
      <c r="G413" s="279">
        <v>76.616666666666674</v>
      </c>
      <c r="H413" s="279">
        <v>84.216666666666669</v>
      </c>
      <c r="I413" s="279">
        <v>86.533333333333331</v>
      </c>
      <c r="J413" s="279">
        <v>88.016666666666666</v>
      </c>
      <c r="K413" s="277">
        <v>85.05</v>
      </c>
      <c r="L413" s="277">
        <v>81.25</v>
      </c>
      <c r="M413" s="277">
        <v>2.18506</v>
      </c>
    </row>
    <row r="414" spans="1:13">
      <c r="A414" s="268">
        <v>404</v>
      </c>
      <c r="B414" s="277" t="s">
        <v>2405</v>
      </c>
      <c r="C414" s="278">
        <v>62.65</v>
      </c>
      <c r="D414" s="279">
        <v>62.483333333333327</v>
      </c>
      <c r="E414" s="279">
        <v>61.266666666666652</v>
      </c>
      <c r="F414" s="279">
        <v>59.883333333333326</v>
      </c>
      <c r="G414" s="279">
        <v>58.66666666666665</v>
      </c>
      <c r="H414" s="279">
        <v>63.866666666666653</v>
      </c>
      <c r="I414" s="279">
        <v>65.083333333333343</v>
      </c>
      <c r="J414" s="279">
        <v>66.466666666666654</v>
      </c>
      <c r="K414" s="277">
        <v>63.7</v>
      </c>
      <c r="L414" s="277">
        <v>61.1</v>
      </c>
      <c r="M414" s="277">
        <v>39.813780000000001</v>
      </c>
    </row>
    <row r="415" spans="1:13">
      <c r="A415" s="268">
        <v>405</v>
      </c>
      <c r="B415" s="277" t="s">
        <v>2413</v>
      </c>
      <c r="C415" s="278">
        <v>130.94999999999999</v>
      </c>
      <c r="D415" s="279">
        <v>130.71666666666667</v>
      </c>
      <c r="E415" s="279">
        <v>128.73333333333335</v>
      </c>
      <c r="F415" s="279">
        <v>126.51666666666668</v>
      </c>
      <c r="G415" s="279">
        <v>124.53333333333336</v>
      </c>
      <c r="H415" s="279">
        <v>132.93333333333334</v>
      </c>
      <c r="I415" s="279">
        <v>134.91666666666663</v>
      </c>
      <c r="J415" s="279">
        <v>137.13333333333333</v>
      </c>
      <c r="K415" s="277">
        <v>132.69999999999999</v>
      </c>
      <c r="L415" s="277">
        <v>128.5</v>
      </c>
      <c r="M415" s="277">
        <v>13.49386</v>
      </c>
    </row>
    <row r="416" spans="1:13">
      <c r="A416" s="268">
        <v>406</v>
      </c>
      <c r="B416" s="277" t="s">
        <v>516</v>
      </c>
      <c r="C416" s="278">
        <v>1364.55</v>
      </c>
      <c r="D416" s="279">
        <v>1381.3833333333332</v>
      </c>
      <c r="E416" s="279">
        <v>1343.1166666666663</v>
      </c>
      <c r="F416" s="279">
        <v>1321.6833333333332</v>
      </c>
      <c r="G416" s="279">
        <v>1283.4166666666663</v>
      </c>
      <c r="H416" s="279">
        <v>1402.8166666666664</v>
      </c>
      <c r="I416" s="279">
        <v>1441.0833333333333</v>
      </c>
      <c r="J416" s="279">
        <v>1462.5166666666664</v>
      </c>
      <c r="K416" s="277">
        <v>1419.65</v>
      </c>
      <c r="L416" s="277">
        <v>1359.95</v>
      </c>
      <c r="M416" s="277">
        <v>0.35650999999999999</v>
      </c>
    </row>
    <row r="417" spans="1:13">
      <c r="A417" s="268">
        <v>407</v>
      </c>
      <c r="B417" s="277" t="s">
        <v>518</v>
      </c>
      <c r="C417" s="278">
        <v>181.45</v>
      </c>
      <c r="D417" s="279">
        <v>180.11666666666667</v>
      </c>
      <c r="E417" s="279">
        <v>175.33333333333334</v>
      </c>
      <c r="F417" s="279">
        <v>169.21666666666667</v>
      </c>
      <c r="G417" s="279">
        <v>164.43333333333334</v>
      </c>
      <c r="H417" s="279">
        <v>186.23333333333335</v>
      </c>
      <c r="I417" s="279">
        <v>191.01666666666665</v>
      </c>
      <c r="J417" s="279">
        <v>197.13333333333335</v>
      </c>
      <c r="K417" s="277">
        <v>184.9</v>
      </c>
      <c r="L417" s="277">
        <v>174</v>
      </c>
      <c r="M417" s="277">
        <v>11.27055</v>
      </c>
    </row>
    <row r="418" spans="1:13">
      <c r="A418" s="268">
        <v>408</v>
      </c>
      <c r="B418" s="277" t="s">
        <v>173</v>
      </c>
      <c r="C418" s="278">
        <v>22317.75</v>
      </c>
      <c r="D418" s="279">
        <v>22295.283333333336</v>
      </c>
      <c r="E418" s="279">
        <v>22122.766666666674</v>
      </c>
      <c r="F418" s="279">
        <v>21927.783333333336</v>
      </c>
      <c r="G418" s="279">
        <v>21755.266666666674</v>
      </c>
      <c r="H418" s="279">
        <v>22490.266666666674</v>
      </c>
      <c r="I418" s="279">
        <v>22662.783333333336</v>
      </c>
      <c r="J418" s="279">
        <v>22857.766666666674</v>
      </c>
      <c r="K418" s="277">
        <v>22467.8</v>
      </c>
      <c r="L418" s="277">
        <v>22100.3</v>
      </c>
      <c r="M418" s="277">
        <v>0.34260000000000002</v>
      </c>
    </row>
    <row r="419" spans="1:13">
      <c r="A419" s="268">
        <v>409</v>
      </c>
      <c r="B419" s="277" t="s">
        <v>520</v>
      </c>
      <c r="C419" s="278">
        <v>982</v>
      </c>
      <c r="D419" s="279">
        <v>987</v>
      </c>
      <c r="E419" s="279">
        <v>973</v>
      </c>
      <c r="F419" s="279">
        <v>964</v>
      </c>
      <c r="G419" s="279">
        <v>950</v>
      </c>
      <c r="H419" s="279">
        <v>996</v>
      </c>
      <c r="I419" s="279">
        <v>1010</v>
      </c>
      <c r="J419" s="279">
        <v>1019</v>
      </c>
      <c r="K419" s="277">
        <v>1001</v>
      </c>
      <c r="L419" s="277">
        <v>978</v>
      </c>
      <c r="M419" s="277">
        <v>0.52337</v>
      </c>
    </row>
    <row r="420" spans="1:13">
      <c r="A420" s="268">
        <v>410</v>
      </c>
      <c r="B420" s="277" t="s">
        <v>174</v>
      </c>
      <c r="C420" s="278">
        <v>1235.2</v>
      </c>
      <c r="D420" s="279">
        <v>1235.1333333333334</v>
      </c>
      <c r="E420" s="279">
        <v>1222.0666666666668</v>
      </c>
      <c r="F420" s="279">
        <v>1208.9333333333334</v>
      </c>
      <c r="G420" s="279">
        <v>1195.8666666666668</v>
      </c>
      <c r="H420" s="279">
        <v>1248.2666666666669</v>
      </c>
      <c r="I420" s="279">
        <v>1261.3333333333335</v>
      </c>
      <c r="J420" s="279">
        <v>1274.4666666666669</v>
      </c>
      <c r="K420" s="277">
        <v>1248.2</v>
      </c>
      <c r="L420" s="277">
        <v>1222</v>
      </c>
      <c r="M420" s="277">
        <v>7.2149299999999998</v>
      </c>
    </row>
    <row r="421" spans="1:13">
      <c r="A421" s="268">
        <v>411</v>
      </c>
      <c r="B421" s="277" t="s">
        <v>515</v>
      </c>
      <c r="C421" s="278">
        <v>387.3</v>
      </c>
      <c r="D421" s="279">
        <v>388.68333333333339</v>
      </c>
      <c r="E421" s="279">
        <v>382.26666666666677</v>
      </c>
      <c r="F421" s="279">
        <v>377.23333333333335</v>
      </c>
      <c r="G421" s="279">
        <v>370.81666666666672</v>
      </c>
      <c r="H421" s="279">
        <v>393.71666666666681</v>
      </c>
      <c r="I421" s="279">
        <v>400.13333333333344</v>
      </c>
      <c r="J421" s="279">
        <v>405.16666666666686</v>
      </c>
      <c r="K421" s="277">
        <v>395.1</v>
      </c>
      <c r="L421" s="277">
        <v>383.65</v>
      </c>
      <c r="M421" s="277">
        <v>0.46501999999999999</v>
      </c>
    </row>
    <row r="422" spans="1:13">
      <c r="A422" s="268">
        <v>412</v>
      </c>
      <c r="B422" s="277" t="s">
        <v>510</v>
      </c>
      <c r="C422" s="278">
        <v>24.85</v>
      </c>
      <c r="D422" s="279">
        <v>24.95</v>
      </c>
      <c r="E422" s="279">
        <v>24.5</v>
      </c>
      <c r="F422" s="279">
        <v>24.150000000000002</v>
      </c>
      <c r="G422" s="279">
        <v>23.700000000000003</v>
      </c>
      <c r="H422" s="279">
        <v>25.299999999999997</v>
      </c>
      <c r="I422" s="279">
        <v>25.749999999999993</v>
      </c>
      <c r="J422" s="279">
        <v>26.099999999999994</v>
      </c>
      <c r="K422" s="277">
        <v>25.4</v>
      </c>
      <c r="L422" s="277">
        <v>24.6</v>
      </c>
      <c r="M422" s="277">
        <v>27.307310000000001</v>
      </c>
    </row>
    <row r="423" spans="1:13">
      <c r="A423" s="268">
        <v>413</v>
      </c>
      <c r="B423" s="277" t="s">
        <v>511</v>
      </c>
      <c r="C423" s="278">
        <v>1615.5</v>
      </c>
      <c r="D423" s="279">
        <v>1613.5</v>
      </c>
      <c r="E423" s="279">
        <v>1587</v>
      </c>
      <c r="F423" s="279">
        <v>1558.5</v>
      </c>
      <c r="G423" s="279">
        <v>1532</v>
      </c>
      <c r="H423" s="279">
        <v>1642</v>
      </c>
      <c r="I423" s="279">
        <v>1668.5</v>
      </c>
      <c r="J423" s="279">
        <v>1697</v>
      </c>
      <c r="K423" s="277">
        <v>1640</v>
      </c>
      <c r="L423" s="277">
        <v>1585</v>
      </c>
      <c r="M423" s="277">
        <v>0.27572999999999998</v>
      </c>
    </row>
    <row r="424" spans="1:13">
      <c r="A424" s="268">
        <v>414</v>
      </c>
      <c r="B424" s="277" t="s">
        <v>521</v>
      </c>
      <c r="C424" s="278">
        <v>260.64999999999998</v>
      </c>
      <c r="D424" s="279">
        <v>262.98333333333335</v>
      </c>
      <c r="E424" s="279">
        <v>257.2166666666667</v>
      </c>
      <c r="F424" s="279">
        <v>253.78333333333336</v>
      </c>
      <c r="G424" s="279">
        <v>248.01666666666671</v>
      </c>
      <c r="H424" s="279">
        <v>266.41666666666669</v>
      </c>
      <c r="I424" s="279">
        <v>272.18333333333334</v>
      </c>
      <c r="J424" s="279">
        <v>275.61666666666667</v>
      </c>
      <c r="K424" s="277">
        <v>268.75</v>
      </c>
      <c r="L424" s="277">
        <v>259.55</v>
      </c>
      <c r="M424" s="277">
        <v>3.68763</v>
      </c>
    </row>
    <row r="425" spans="1:13">
      <c r="A425" s="268">
        <v>415</v>
      </c>
      <c r="B425" s="277" t="s">
        <v>522</v>
      </c>
      <c r="C425" s="278">
        <v>1091.2</v>
      </c>
      <c r="D425" s="279">
        <v>1086.0666666666666</v>
      </c>
      <c r="E425" s="279">
        <v>1048.1333333333332</v>
      </c>
      <c r="F425" s="279">
        <v>1005.0666666666666</v>
      </c>
      <c r="G425" s="279">
        <v>967.13333333333321</v>
      </c>
      <c r="H425" s="279">
        <v>1129.1333333333332</v>
      </c>
      <c r="I425" s="279">
        <v>1167.0666666666666</v>
      </c>
      <c r="J425" s="279">
        <v>1210.1333333333332</v>
      </c>
      <c r="K425" s="277">
        <v>1124</v>
      </c>
      <c r="L425" s="277">
        <v>1043</v>
      </c>
      <c r="M425" s="277">
        <v>0.35716999999999999</v>
      </c>
    </row>
    <row r="426" spans="1:13">
      <c r="A426" s="268">
        <v>416</v>
      </c>
      <c r="B426" s="277" t="s">
        <v>523</v>
      </c>
      <c r="C426" s="278">
        <v>312.64999999999998</v>
      </c>
      <c r="D426" s="279">
        <v>313.76666666666665</v>
      </c>
      <c r="E426" s="279">
        <v>309.88333333333333</v>
      </c>
      <c r="F426" s="279">
        <v>307.11666666666667</v>
      </c>
      <c r="G426" s="279">
        <v>303.23333333333335</v>
      </c>
      <c r="H426" s="279">
        <v>316.5333333333333</v>
      </c>
      <c r="I426" s="279">
        <v>320.41666666666663</v>
      </c>
      <c r="J426" s="279">
        <v>323.18333333333328</v>
      </c>
      <c r="K426" s="277">
        <v>317.64999999999998</v>
      </c>
      <c r="L426" s="277">
        <v>311</v>
      </c>
      <c r="M426" s="277">
        <v>1.9633700000000001</v>
      </c>
    </row>
    <row r="427" spans="1:13">
      <c r="A427" s="268">
        <v>417</v>
      </c>
      <c r="B427" s="277" t="s">
        <v>524</v>
      </c>
      <c r="C427" s="278">
        <v>7.4</v>
      </c>
      <c r="D427" s="279">
        <v>7.45</v>
      </c>
      <c r="E427" s="279">
        <v>7.2</v>
      </c>
      <c r="F427" s="279">
        <v>7</v>
      </c>
      <c r="G427" s="279">
        <v>6.75</v>
      </c>
      <c r="H427" s="279">
        <v>7.65</v>
      </c>
      <c r="I427" s="279">
        <v>7.9</v>
      </c>
      <c r="J427" s="279">
        <v>8.1000000000000014</v>
      </c>
      <c r="K427" s="277">
        <v>7.7</v>
      </c>
      <c r="L427" s="277">
        <v>7.25</v>
      </c>
      <c r="M427" s="277">
        <v>426.99324999999999</v>
      </c>
    </row>
    <row r="428" spans="1:13">
      <c r="A428" s="268">
        <v>418</v>
      </c>
      <c r="B428" s="277" t="s">
        <v>2517</v>
      </c>
      <c r="C428" s="278">
        <v>602</v>
      </c>
      <c r="D428" s="279">
        <v>608.18333333333339</v>
      </c>
      <c r="E428" s="279">
        <v>588.71666666666681</v>
      </c>
      <c r="F428" s="279">
        <v>575.43333333333339</v>
      </c>
      <c r="G428" s="279">
        <v>555.96666666666681</v>
      </c>
      <c r="H428" s="279">
        <v>621.46666666666681</v>
      </c>
      <c r="I428" s="279">
        <v>640.93333333333351</v>
      </c>
      <c r="J428" s="279">
        <v>654.21666666666681</v>
      </c>
      <c r="K428" s="277">
        <v>627.65</v>
      </c>
      <c r="L428" s="277">
        <v>594.9</v>
      </c>
      <c r="M428" s="277">
        <v>0.57320000000000004</v>
      </c>
    </row>
    <row r="429" spans="1:13">
      <c r="A429" s="268">
        <v>419</v>
      </c>
      <c r="B429" s="277" t="s">
        <v>527</v>
      </c>
      <c r="C429" s="278">
        <v>182.05</v>
      </c>
      <c r="D429" s="279">
        <v>183.29999999999998</v>
      </c>
      <c r="E429" s="279">
        <v>180.14999999999998</v>
      </c>
      <c r="F429" s="279">
        <v>178.25</v>
      </c>
      <c r="G429" s="279">
        <v>175.1</v>
      </c>
      <c r="H429" s="279">
        <v>185.19999999999996</v>
      </c>
      <c r="I429" s="279">
        <v>188.35</v>
      </c>
      <c r="J429" s="279">
        <v>190.24999999999994</v>
      </c>
      <c r="K429" s="277">
        <v>186.45</v>
      </c>
      <c r="L429" s="277">
        <v>181.4</v>
      </c>
      <c r="M429" s="277">
        <v>5.4949000000000003</v>
      </c>
    </row>
    <row r="430" spans="1:13">
      <c r="A430" s="268">
        <v>420</v>
      </c>
      <c r="B430" s="277" t="s">
        <v>2526</v>
      </c>
      <c r="C430" s="278">
        <v>54.15</v>
      </c>
      <c r="D430" s="279">
        <v>53.616666666666667</v>
      </c>
      <c r="E430" s="279">
        <v>52.583333333333336</v>
      </c>
      <c r="F430" s="279">
        <v>51.016666666666666</v>
      </c>
      <c r="G430" s="279">
        <v>49.983333333333334</v>
      </c>
      <c r="H430" s="279">
        <v>55.183333333333337</v>
      </c>
      <c r="I430" s="279">
        <v>56.216666666666669</v>
      </c>
      <c r="J430" s="279">
        <v>57.783333333333339</v>
      </c>
      <c r="K430" s="277">
        <v>54.65</v>
      </c>
      <c r="L430" s="277">
        <v>52.05</v>
      </c>
      <c r="M430" s="277">
        <v>133.25147999999999</v>
      </c>
    </row>
    <row r="431" spans="1:13">
      <c r="A431" s="268">
        <v>421</v>
      </c>
      <c r="B431" s="277" t="s">
        <v>175</v>
      </c>
      <c r="C431" s="278">
        <v>4286.45</v>
      </c>
      <c r="D431" s="279">
        <v>4314.2333333333336</v>
      </c>
      <c r="E431" s="279">
        <v>4239.5166666666673</v>
      </c>
      <c r="F431" s="279">
        <v>4192.5833333333339</v>
      </c>
      <c r="G431" s="279">
        <v>4117.8666666666677</v>
      </c>
      <c r="H431" s="279">
        <v>4361.166666666667</v>
      </c>
      <c r="I431" s="279">
        <v>4435.8833333333341</v>
      </c>
      <c r="J431" s="279">
        <v>4482.8166666666666</v>
      </c>
      <c r="K431" s="277">
        <v>4388.95</v>
      </c>
      <c r="L431" s="277">
        <v>4267.3</v>
      </c>
      <c r="M431" s="277">
        <v>3.9112</v>
      </c>
    </row>
    <row r="432" spans="1:13">
      <c r="A432" s="268">
        <v>422</v>
      </c>
      <c r="B432" s="277" t="s">
        <v>176</v>
      </c>
      <c r="C432" s="286">
        <v>686.5</v>
      </c>
      <c r="D432" s="287">
        <v>689.85</v>
      </c>
      <c r="E432" s="287">
        <v>680.7</v>
      </c>
      <c r="F432" s="287">
        <v>674.9</v>
      </c>
      <c r="G432" s="287">
        <v>665.75</v>
      </c>
      <c r="H432" s="287">
        <v>695.65000000000009</v>
      </c>
      <c r="I432" s="287">
        <v>704.8</v>
      </c>
      <c r="J432" s="287">
        <v>710.60000000000014</v>
      </c>
      <c r="K432" s="288">
        <v>699</v>
      </c>
      <c r="L432" s="288">
        <v>684.05</v>
      </c>
      <c r="M432" s="288">
        <v>18.207460000000001</v>
      </c>
    </row>
    <row r="433" spans="1:13">
      <c r="A433" s="268">
        <v>423</v>
      </c>
      <c r="B433" s="277" t="s">
        <v>177</v>
      </c>
      <c r="C433" s="277">
        <v>612.29999999999995</v>
      </c>
      <c r="D433" s="279">
        <v>605.06666666666672</v>
      </c>
      <c r="E433" s="279">
        <v>575.43333333333339</v>
      </c>
      <c r="F433" s="279">
        <v>538.56666666666672</v>
      </c>
      <c r="G433" s="279">
        <v>508.93333333333339</v>
      </c>
      <c r="H433" s="279">
        <v>641.93333333333339</v>
      </c>
      <c r="I433" s="279">
        <v>671.56666666666683</v>
      </c>
      <c r="J433" s="279">
        <v>708.43333333333339</v>
      </c>
      <c r="K433" s="277">
        <v>634.70000000000005</v>
      </c>
      <c r="L433" s="277">
        <v>568.20000000000005</v>
      </c>
      <c r="M433" s="277">
        <v>66.777000000000001</v>
      </c>
    </row>
    <row r="434" spans="1:13">
      <c r="A434" s="268">
        <v>424</v>
      </c>
      <c r="B434" s="277" t="s">
        <v>525</v>
      </c>
      <c r="C434" s="277">
        <v>91.05</v>
      </c>
      <c r="D434" s="279">
        <v>91.466666666666654</v>
      </c>
      <c r="E434" s="279">
        <v>90.083333333333314</v>
      </c>
      <c r="F434" s="279">
        <v>89.11666666666666</v>
      </c>
      <c r="G434" s="279">
        <v>87.73333333333332</v>
      </c>
      <c r="H434" s="279">
        <v>92.433333333333309</v>
      </c>
      <c r="I434" s="279">
        <v>93.816666666666663</v>
      </c>
      <c r="J434" s="279">
        <v>94.783333333333303</v>
      </c>
      <c r="K434" s="277">
        <v>92.85</v>
      </c>
      <c r="L434" s="277">
        <v>90.5</v>
      </c>
      <c r="M434" s="277">
        <v>0.98053999999999997</v>
      </c>
    </row>
    <row r="435" spans="1:13">
      <c r="A435" s="268">
        <v>425</v>
      </c>
      <c r="B435" s="277" t="s">
        <v>281</v>
      </c>
      <c r="C435" s="277">
        <v>148.25</v>
      </c>
      <c r="D435" s="279">
        <v>148.75</v>
      </c>
      <c r="E435" s="279">
        <v>146.5</v>
      </c>
      <c r="F435" s="279">
        <v>144.75</v>
      </c>
      <c r="G435" s="279">
        <v>142.5</v>
      </c>
      <c r="H435" s="279">
        <v>150.5</v>
      </c>
      <c r="I435" s="279">
        <v>152.75</v>
      </c>
      <c r="J435" s="279">
        <v>154.5</v>
      </c>
      <c r="K435" s="277">
        <v>151</v>
      </c>
      <c r="L435" s="277">
        <v>147</v>
      </c>
      <c r="M435" s="277">
        <v>12.28021</v>
      </c>
    </row>
    <row r="436" spans="1:13">
      <c r="A436" s="268">
        <v>426</v>
      </c>
      <c r="B436" s="277" t="s">
        <v>526</v>
      </c>
      <c r="C436" s="277">
        <v>448.25</v>
      </c>
      <c r="D436" s="279">
        <v>447.48333333333335</v>
      </c>
      <c r="E436" s="279">
        <v>436.4666666666667</v>
      </c>
      <c r="F436" s="279">
        <v>424.68333333333334</v>
      </c>
      <c r="G436" s="279">
        <v>413.66666666666669</v>
      </c>
      <c r="H436" s="279">
        <v>459.26666666666671</v>
      </c>
      <c r="I436" s="279">
        <v>470.28333333333336</v>
      </c>
      <c r="J436" s="279">
        <v>482.06666666666672</v>
      </c>
      <c r="K436" s="277">
        <v>458.5</v>
      </c>
      <c r="L436" s="277">
        <v>435.7</v>
      </c>
      <c r="M436" s="277">
        <v>6.57538</v>
      </c>
    </row>
    <row r="437" spans="1:13">
      <c r="A437" s="268">
        <v>427</v>
      </c>
      <c r="B437" s="277" t="s">
        <v>3388</v>
      </c>
      <c r="C437" s="277">
        <v>287.5</v>
      </c>
      <c r="D437" s="279">
        <v>286.83333333333331</v>
      </c>
      <c r="E437" s="279">
        <v>281.66666666666663</v>
      </c>
      <c r="F437" s="279">
        <v>275.83333333333331</v>
      </c>
      <c r="G437" s="279">
        <v>270.66666666666663</v>
      </c>
      <c r="H437" s="279">
        <v>292.66666666666663</v>
      </c>
      <c r="I437" s="279">
        <v>297.83333333333326</v>
      </c>
      <c r="J437" s="279">
        <v>303.66666666666663</v>
      </c>
      <c r="K437" s="277">
        <v>292</v>
      </c>
      <c r="L437" s="277">
        <v>281</v>
      </c>
      <c r="M437" s="277">
        <v>11.32948</v>
      </c>
    </row>
    <row r="438" spans="1:13">
      <c r="A438" s="268">
        <v>428</v>
      </c>
      <c r="B438" s="277" t="s">
        <v>529</v>
      </c>
      <c r="C438" s="277">
        <v>1393.55</v>
      </c>
      <c r="D438" s="279">
        <v>1399.3500000000001</v>
      </c>
      <c r="E438" s="279">
        <v>1371.2000000000003</v>
      </c>
      <c r="F438" s="279">
        <v>1348.8500000000001</v>
      </c>
      <c r="G438" s="279">
        <v>1320.7000000000003</v>
      </c>
      <c r="H438" s="279">
        <v>1421.7000000000003</v>
      </c>
      <c r="I438" s="279">
        <v>1449.8500000000004</v>
      </c>
      <c r="J438" s="279">
        <v>1472.2000000000003</v>
      </c>
      <c r="K438" s="277">
        <v>1427.5</v>
      </c>
      <c r="L438" s="277">
        <v>1377</v>
      </c>
      <c r="M438" s="277">
        <v>0.15182999999999999</v>
      </c>
    </row>
    <row r="439" spans="1:13">
      <c r="A439" s="268">
        <v>429</v>
      </c>
      <c r="B439" s="277" t="s">
        <v>530</v>
      </c>
      <c r="C439" s="277">
        <v>464.4</v>
      </c>
      <c r="D439" s="279">
        <v>466.05</v>
      </c>
      <c r="E439" s="279">
        <v>458.95000000000005</v>
      </c>
      <c r="F439" s="279">
        <v>453.50000000000006</v>
      </c>
      <c r="G439" s="279">
        <v>446.40000000000009</v>
      </c>
      <c r="H439" s="279">
        <v>471.5</v>
      </c>
      <c r="I439" s="279">
        <v>478.6</v>
      </c>
      <c r="J439" s="279">
        <v>484.04999999999995</v>
      </c>
      <c r="K439" s="277">
        <v>473.15</v>
      </c>
      <c r="L439" s="277">
        <v>460.6</v>
      </c>
      <c r="M439" s="277">
        <v>0.51222999999999996</v>
      </c>
    </row>
    <row r="440" spans="1:13">
      <c r="A440" s="268">
        <v>430</v>
      </c>
      <c r="B440" s="277" t="s">
        <v>178</v>
      </c>
      <c r="C440" s="277">
        <v>532.35</v>
      </c>
      <c r="D440" s="279">
        <v>531.78333333333342</v>
      </c>
      <c r="E440" s="279">
        <v>524.86666666666679</v>
      </c>
      <c r="F440" s="279">
        <v>517.38333333333333</v>
      </c>
      <c r="G440" s="279">
        <v>510.4666666666667</v>
      </c>
      <c r="H440" s="279">
        <v>539.26666666666688</v>
      </c>
      <c r="I440" s="279">
        <v>546.18333333333362</v>
      </c>
      <c r="J440" s="279">
        <v>553.66666666666697</v>
      </c>
      <c r="K440" s="277">
        <v>538.70000000000005</v>
      </c>
      <c r="L440" s="277">
        <v>524.29999999999995</v>
      </c>
      <c r="M440" s="277">
        <v>98.335840000000005</v>
      </c>
    </row>
    <row r="441" spans="1:13">
      <c r="A441" s="268">
        <v>431</v>
      </c>
      <c r="B441" s="277" t="s">
        <v>531</v>
      </c>
      <c r="C441" s="277">
        <v>252.3</v>
      </c>
      <c r="D441" s="279">
        <v>249.86666666666665</v>
      </c>
      <c r="E441" s="279">
        <v>246.6333333333333</v>
      </c>
      <c r="F441" s="279">
        <v>240.96666666666664</v>
      </c>
      <c r="G441" s="279">
        <v>237.73333333333329</v>
      </c>
      <c r="H441" s="279">
        <v>255.5333333333333</v>
      </c>
      <c r="I441" s="279">
        <v>258.76666666666665</v>
      </c>
      <c r="J441" s="279">
        <v>264.43333333333328</v>
      </c>
      <c r="K441" s="277">
        <v>253.1</v>
      </c>
      <c r="L441" s="277">
        <v>244.2</v>
      </c>
      <c r="M441" s="277">
        <v>6.5840399999999999</v>
      </c>
    </row>
    <row r="442" spans="1:13">
      <c r="A442" s="268">
        <v>432</v>
      </c>
      <c r="B442" s="277" t="s">
        <v>179</v>
      </c>
      <c r="C442" s="277">
        <v>474.55</v>
      </c>
      <c r="D442" s="279">
        <v>472.18333333333334</v>
      </c>
      <c r="E442" s="279">
        <v>465.61666666666667</v>
      </c>
      <c r="F442" s="279">
        <v>456.68333333333334</v>
      </c>
      <c r="G442" s="279">
        <v>450.11666666666667</v>
      </c>
      <c r="H442" s="279">
        <v>481.11666666666667</v>
      </c>
      <c r="I442" s="279">
        <v>487.68333333333339</v>
      </c>
      <c r="J442" s="279">
        <v>496.61666666666667</v>
      </c>
      <c r="K442" s="277">
        <v>478.75</v>
      </c>
      <c r="L442" s="277">
        <v>463.25</v>
      </c>
      <c r="M442" s="277">
        <v>43.537869999999998</v>
      </c>
    </row>
    <row r="443" spans="1:13">
      <c r="A443" s="268">
        <v>433</v>
      </c>
      <c r="B443" s="277" t="s">
        <v>532</v>
      </c>
      <c r="C443" s="277">
        <v>180.8</v>
      </c>
      <c r="D443" s="279">
        <v>181.9</v>
      </c>
      <c r="E443" s="279">
        <v>178.9</v>
      </c>
      <c r="F443" s="279">
        <v>177</v>
      </c>
      <c r="G443" s="279">
        <v>174</v>
      </c>
      <c r="H443" s="279">
        <v>183.8</v>
      </c>
      <c r="I443" s="279">
        <v>186.8</v>
      </c>
      <c r="J443" s="279">
        <v>188.70000000000002</v>
      </c>
      <c r="K443" s="277">
        <v>184.9</v>
      </c>
      <c r="L443" s="277">
        <v>180</v>
      </c>
      <c r="M443" s="277">
        <v>1.64975</v>
      </c>
    </row>
    <row r="444" spans="1:13">
      <c r="A444" s="268">
        <v>434</v>
      </c>
      <c r="B444" s="277" t="s">
        <v>533</v>
      </c>
      <c r="C444" s="277">
        <v>1367.05</v>
      </c>
      <c r="D444" s="279">
        <v>1350.6833333333334</v>
      </c>
      <c r="E444" s="279">
        <v>1326.3666666666668</v>
      </c>
      <c r="F444" s="279">
        <v>1285.6833333333334</v>
      </c>
      <c r="G444" s="279">
        <v>1261.3666666666668</v>
      </c>
      <c r="H444" s="279">
        <v>1391.3666666666668</v>
      </c>
      <c r="I444" s="279">
        <v>1415.6833333333334</v>
      </c>
      <c r="J444" s="279">
        <v>1456.3666666666668</v>
      </c>
      <c r="K444" s="277">
        <v>1375</v>
      </c>
      <c r="L444" s="277">
        <v>1310</v>
      </c>
      <c r="M444" s="277">
        <v>1.49464</v>
      </c>
    </row>
    <row r="445" spans="1:13">
      <c r="A445" s="268">
        <v>435</v>
      </c>
      <c r="B445" s="277" t="s">
        <v>534</v>
      </c>
      <c r="C445" s="277">
        <v>3.95</v>
      </c>
      <c r="D445" s="279">
        <v>3.9499999999999997</v>
      </c>
      <c r="E445" s="279">
        <v>3.8999999999999995</v>
      </c>
      <c r="F445" s="279">
        <v>3.8499999999999996</v>
      </c>
      <c r="G445" s="279">
        <v>3.7999999999999994</v>
      </c>
      <c r="H445" s="279">
        <v>3.9999999999999996</v>
      </c>
      <c r="I445" s="279">
        <v>4.0499999999999989</v>
      </c>
      <c r="J445" s="279">
        <v>4.0999999999999996</v>
      </c>
      <c r="K445" s="277">
        <v>4</v>
      </c>
      <c r="L445" s="277">
        <v>3.9</v>
      </c>
      <c r="M445" s="277">
        <v>133.30953</v>
      </c>
    </row>
    <row r="446" spans="1:13">
      <c r="A446" s="268">
        <v>436</v>
      </c>
      <c r="B446" s="277" t="s">
        <v>535</v>
      </c>
      <c r="C446" s="277">
        <v>132.9</v>
      </c>
      <c r="D446" s="279">
        <v>133.86666666666667</v>
      </c>
      <c r="E446" s="279">
        <v>130.83333333333334</v>
      </c>
      <c r="F446" s="279">
        <v>128.76666666666668</v>
      </c>
      <c r="G446" s="279">
        <v>125.73333333333335</v>
      </c>
      <c r="H446" s="279">
        <v>135.93333333333334</v>
      </c>
      <c r="I446" s="279">
        <v>138.96666666666664</v>
      </c>
      <c r="J446" s="279">
        <v>141.03333333333333</v>
      </c>
      <c r="K446" s="277">
        <v>136.9</v>
      </c>
      <c r="L446" s="277">
        <v>131.80000000000001</v>
      </c>
      <c r="M446" s="277">
        <v>1.5422899999999999</v>
      </c>
    </row>
    <row r="447" spans="1:13">
      <c r="A447" s="268">
        <v>437</v>
      </c>
      <c r="B447" s="277" t="s">
        <v>2594</v>
      </c>
      <c r="C447" s="277">
        <v>277.39999999999998</v>
      </c>
      <c r="D447" s="279">
        <v>272.31666666666666</v>
      </c>
      <c r="E447" s="279">
        <v>258.13333333333333</v>
      </c>
      <c r="F447" s="279">
        <v>238.86666666666667</v>
      </c>
      <c r="G447" s="279">
        <v>224.68333333333334</v>
      </c>
      <c r="H447" s="279">
        <v>291.58333333333331</v>
      </c>
      <c r="I447" s="279">
        <v>305.76666666666659</v>
      </c>
      <c r="J447" s="279">
        <v>325.0333333333333</v>
      </c>
      <c r="K447" s="277">
        <v>286.5</v>
      </c>
      <c r="L447" s="277">
        <v>253.05</v>
      </c>
      <c r="M447" s="277">
        <v>13.20387</v>
      </c>
    </row>
    <row r="448" spans="1:13">
      <c r="A448" s="268">
        <v>438</v>
      </c>
      <c r="B448" s="277" t="s">
        <v>536</v>
      </c>
      <c r="C448" s="277">
        <v>893.05</v>
      </c>
      <c r="D448" s="279">
        <v>879.68333333333339</v>
      </c>
      <c r="E448" s="279">
        <v>853.36666666666679</v>
      </c>
      <c r="F448" s="279">
        <v>813.68333333333339</v>
      </c>
      <c r="G448" s="279">
        <v>787.36666666666679</v>
      </c>
      <c r="H448" s="279">
        <v>919.36666666666679</v>
      </c>
      <c r="I448" s="279">
        <v>945.68333333333339</v>
      </c>
      <c r="J448" s="279">
        <v>985.36666666666679</v>
      </c>
      <c r="K448" s="277">
        <v>906</v>
      </c>
      <c r="L448" s="277">
        <v>840</v>
      </c>
      <c r="M448" s="277">
        <v>4.2185699999999997</v>
      </c>
    </row>
    <row r="449" spans="1:13">
      <c r="A449" s="268">
        <v>439</v>
      </c>
      <c r="B449" s="277" t="s">
        <v>282</v>
      </c>
      <c r="C449" s="277">
        <v>483.1</v>
      </c>
      <c r="D449" s="279">
        <v>482.34999999999997</v>
      </c>
      <c r="E449" s="279">
        <v>477.69999999999993</v>
      </c>
      <c r="F449" s="279">
        <v>472.29999999999995</v>
      </c>
      <c r="G449" s="279">
        <v>467.64999999999992</v>
      </c>
      <c r="H449" s="279">
        <v>487.74999999999994</v>
      </c>
      <c r="I449" s="279">
        <v>492.39999999999992</v>
      </c>
      <c r="J449" s="279">
        <v>497.79999999999995</v>
      </c>
      <c r="K449" s="277">
        <v>487</v>
      </c>
      <c r="L449" s="277">
        <v>476.95</v>
      </c>
      <c r="M449" s="277">
        <v>1.5905199999999999</v>
      </c>
    </row>
    <row r="450" spans="1:13">
      <c r="A450" s="268">
        <v>440</v>
      </c>
      <c r="B450" s="277" t="s">
        <v>542</v>
      </c>
      <c r="C450" s="277">
        <v>51</v>
      </c>
      <c r="D450" s="279">
        <v>51.6</v>
      </c>
      <c r="E450" s="279">
        <v>49.7</v>
      </c>
      <c r="F450" s="279">
        <v>48.4</v>
      </c>
      <c r="G450" s="279">
        <v>46.5</v>
      </c>
      <c r="H450" s="279">
        <v>52.900000000000006</v>
      </c>
      <c r="I450" s="279">
        <v>54.8</v>
      </c>
      <c r="J450" s="279">
        <v>56.100000000000009</v>
      </c>
      <c r="K450" s="277">
        <v>53.5</v>
      </c>
      <c r="L450" s="277">
        <v>50.3</v>
      </c>
      <c r="M450" s="277">
        <v>13.75393</v>
      </c>
    </row>
    <row r="451" spans="1:13">
      <c r="A451" s="268">
        <v>441</v>
      </c>
      <c r="B451" s="277" t="s">
        <v>2609</v>
      </c>
      <c r="C451" s="277">
        <v>13119</v>
      </c>
      <c r="D451" s="279">
        <v>13057.699999999999</v>
      </c>
      <c r="E451" s="279">
        <v>12510.099999999999</v>
      </c>
      <c r="F451" s="279">
        <v>11901.199999999999</v>
      </c>
      <c r="G451" s="279">
        <v>11353.599999999999</v>
      </c>
      <c r="H451" s="279">
        <v>13666.599999999999</v>
      </c>
      <c r="I451" s="279">
        <v>14214.2</v>
      </c>
      <c r="J451" s="279">
        <v>14823.099999999999</v>
      </c>
      <c r="K451" s="277">
        <v>13605.3</v>
      </c>
      <c r="L451" s="277">
        <v>12448.8</v>
      </c>
      <c r="M451" s="277">
        <v>3.1699999999999999E-2</v>
      </c>
    </row>
    <row r="452" spans="1:13">
      <c r="A452" s="268">
        <v>442</v>
      </c>
      <c r="B452" s="277" t="s">
        <v>2614</v>
      </c>
      <c r="C452" s="277">
        <v>890.3</v>
      </c>
      <c r="D452" s="279">
        <v>896.6</v>
      </c>
      <c r="E452" s="279">
        <v>878.7</v>
      </c>
      <c r="F452" s="279">
        <v>867.1</v>
      </c>
      <c r="G452" s="279">
        <v>849.2</v>
      </c>
      <c r="H452" s="279">
        <v>908.2</v>
      </c>
      <c r="I452" s="279">
        <v>926.09999999999991</v>
      </c>
      <c r="J452" s="279">
        <v>937.7</v>
      </c>
      <c r="K452" s="277">
        <v>914.5</v>
      </c>
      <c r="L452" s="277">
        <v>885</v>
      </c>
      <c r="M452" s="277">
        <v>1.2032099999999999</v>
      </c>
    </row>
    <row r="453" spans="1:13">
      <c r="A453" s="268">
        <v>443</v>
      </c>
      <c r="B453" s="277" t="s">
        <v>3465</v>
      </c>
      <c r="C453" s="277">
        <v>545.79999999999995</v>
      </c>
      <c r="D453" s="279">
        <v>548.9666666666667</v>
      </c>
      <c r="E453" s="279">
        <v>540.98333333333335</v>
      </c>
      <c r="F453" s="279">
        <v>536.16666666666663</v>
      </c>
      <c r="G453" s="279">
        <v>528.18333333333328</v>
      </c>
      <c r="H453" s="279">
        <v>553.78333333333342</v>
      </c>
      <c r="I453" s="279">
        <v>561.76666666666677</v>
      </c>
      <c r="J453" s="279">
        <v>566.58333333333348</v>
      </c>
      <c r="K453" s="277">
        <v>556.95000000000005</v>
      </c>
      <c r="L453" s="277">
        <v>544.15</v>
      </c>
      <c r="M453" s="277">
        <v>29.533950000000001</v>
      </c>
    </row>
    <row r="454" spans="1:13">
      <c r="A454" s="268">
        <v>444</v>
      </c>
      <c r="B454" s="277" t="s">
        <v>182</v>
      </c>
      <c r="C454" s="277">
        <v>1060.6500000000001</v>
      </c>
      <c r="D454" s="279">
        <v>1062.7833333333335</v>
      </c>
      <c r="E454" s="279">
        <v>1052.866666666667</v>
      </c>
      <c r="F454" s="279">
        <v>1045.0833333333335</v>
      </c>
      <c r="G454" s="279">
        <v>1035.166666666667</v>
      </c>
      <c r="H454" s="279">
        <v>1070.5666666666671</v>
      </c>
      <c r="I454" s="279">
        <v>1080.4833333333336</v>
      </c>
      <c r="J454" s="279">
        <v>1088.2666666666671</v>
      </c>
      <c r="K454" s="277">
        <v>1072.7</v>
      </c>
      <c r="L454" s="277">
        <v>1055</v>
      </c>
      <c r="M454" s="277">
        <v>2.9087100000000001</v>
      </c>
    </row>
    <row r="455" spans="1:13">
      <c r="A455" s="268">
        <v>445</v>
      </c>
      <c r="B455" s="277" t="s">
        <v>543</v>
      </c>
      <c r="C455" s="277">
        <v>829.35</v>
      </c>
      <c r="D455" s="279">
        <v>828.44999999999993</v>
      </c>
      <c r="E455" s="279">
        <v>816.89999999999986</v>
      </c>
      <c r="F455" s="279">
        <v>804.44999999999993</v>
      </c>
      <c r="G455" s="279">
        <v>792.89999999999986</v>
      </c>
      <c r="H455" s="279">
        <v>840.89999999999986</v>
      </c>
      <c r="I455" s="279">
        <v>852.44999999999982</v>
      </c>
      <c r="J455" s="279">
        <v>864.89999999999986</v>
      </c>
      <c r="K455" s="277">
        <v>840</v>
      </c>
      <c r="L455" s="277">
        <v>816</v>
      </c>
      <c r="M455" s="277">
        <v>0.48274</v>
      </c>
    </row>
    <row r="456" spans="1:13">
      <c r="A456" s="268">
        <v>446</v>
      </c>
      <c r="B456" s="277" t="s">
        <v>183</v>
      </c>
      <c r="C456" s="277">
        <v>120.9</v>
      </c>
      <c r="D456" s="279">
        <v>121.75</v>
      </c>
      <c r="E456" s="279">
        <v>119.3</v>
      </c>
      <c r="F456" s="279">
        <v>117.7</v>
      </c>
      <c r="G456" s="279">
        <v>115.25</v>
      </c>
      <c r="H456" s="279">
        <v>123.35</v>
      </c>
      <c r="I456" s="279">
        <v>125.79999999999998</v>
      </c>
      <c r="J456" s="279">
        <v>127.39999999999999</v>
      </c>
      <c r="K456" s="277">
        <v>124.2</v>
      </c>
      <c r="L456" s="277">
        <v>120.15</v>
      </c>
      <c r="M456" s="277">
        <v>486.50670000000002</v>
      </c>
    </row>
    <row r="457" spans="1:13">
      <c r="A457" s="268">
        <v>447</v>
      </c>
      <c r="B457" s="277" t="s">
        <v>184</v>
      </c>
      <c r="C457" s="277">
        <v>43.4</v>
      </c>
      <c r="D457" s="279">
        <v>43.683333333333337</v>
      </c>
      <c r="E457" s="279">
        <v>42.866666666666674</v>
      </c>
      <c r="F457" s="279">
        <v>42.333333333333336</v>
      </c>
      <c r="G457" s="279">
        <v>41.516666666666673</v>
      </c>
      <c r="H457" s="279">
        <v>44.216666666666676</v>
      </c>
      <c r="I457" s="279">
        <v>45.033333333333339</v>
      </c>
      <c r="J457" s="279">
        <v>45.566666666666677</v>
      </c>
      <c r="K457" s="277">
        <v>44.5</v>
      </c>
      <c r="L457" s="277">
        <v>43.15</v>
      </c>
      <c r="M457" s="277">
        <v>57.802070000000001</v>
      </c>
    </row>
    <row r="458" spans="1:13">
      <c r="A458" s="268">
        <v>448</v>
      </c>
      <c r="B458" s="277" t="s">
        <v>185</v>
      </c>
      <c r="C458" s="277">
        <v>61.95</v>
      </c>
      <c r="D458" s="279">
        <v>62.35</v>
      </c>
      <c r="E458" s="279">
        <v>61.300000000000004</v>
      </c>
      <c r="F458" s="279">
        <v>60.650000000000006</v>
      </c>
      <c r="G458" s="279">
        <v>59.600000000000009</v>
      </c>
      <c r="H458" s="279">
        <v>63</v>
      </c>
      <c r="I458" s="279">
        <v>64.05</v>
      </c>
      <c r="J458" s="279">
        <v>64.699999999999989</v>
      </c>
      <c r="K458" s="277">
        <v>63.4</v>
      </c>
      <c r="L458" s="277">
        <v>61.7</v>
      </c>
      <c r="M458" s="277">
        <v>642.63208999999995</v>
      </c>
    </row>
    <row r="459" spans="1:13">
      <c r="A459" s="268">
        <v>449</v>
      </c>
      <c r="B459" s="277" t="s">
        <v>186</v>
      </c>
      <c r="C459" s="277">
        <v>428.85</v>
      </c>
      <c r="D459" s="279">
        <v>432.4666666666667</v>
      </c>
      <c r="E459" s="279">
        <v>422.93333333333339</v>
      </c>
      <c r="F459" s="279">
        <v>417.01666666666671</v>
      </c>
      <c r="G459" s="279">
        <v>407.48333333333341</v>
      </c>
      <c r="H459" s="279">
        <v>438.38333333333338</v>
      </c>
      <c r="I459" s="279">
        <v>447.91666666666669</v>
      </c>
      <c r="J459" s="279">
        <v>453.83333333333337</v>
      </c>
      <c r="K459" s="277">
        <v>442</v>
      </c>
      <c r="L459" s="277">
        <v>426.55</v>
      </c>
      <c r="M459" s="277">
        <v>134.82327000000001</v>
      </c>
    </row>
    <row r="460" spans="1:13">
      <c r="A460" s="268">
        <v>450</v>
      </c>
      <c r="B460" s="277" t="s">
        <v>2625</v>
      </c>
      <c r="C460" s="277">
        <v>25.55</v>
      </c>
      <c r="D460" s="279">
        <v>25.733333333333334</v>
      </c>
      <c r="E460" s="279">
        <v>25.166666666666668</v>
      </c>
      <c r="F460" s="279">
        <v>24.783333333333335</v>
      </c>
      <c r="G460" s="279">
        <v>24.216666666666669</v>
      </c>
      <c r="H460" s="279">
        <v>26.116666666666667</v>
      </c>
      <c r="I460" s="279">
        <v>26.68333333333333</v>
      </c>
      <c r="J460" s="279">
        <v>27.066666666666666</v>
      </c>
      <c r="K460" s="277">
        <v>26.3</v>
      </c>
      <c r="L460" s="277">
        <v>25.35</v>
      </c>
      <c r="M460" s="277">
        <v>16.817489999999999</v>
      </c>
    </row>
    <row r="461" spans="1:13">
      <c r="A461" s="268">
        <v>451</v>
      </c>
      <c r="B461" s="277" t="s">
        <v>537</v>
      </c>
      <c r="C461" s="277">
        <v>798.05</v>
      </c>
      <c r="D461" s="279">
        <v>803</v>
      </c>
      <c r="E461" s="279">
        <v>790.05</v>
      </c>
      <c r="F461" s="279">
        <v>782.05</v>
      </c>
      <c r="G461" s="279">
        <v>769.09999999999991</v>
      </c>
      <c r="H461" s="279">
        <v>811</v>
      </c>
      <c r="I461" s="279">
        <v>823.95</v>
      </c>
      <c r="J461" s="279">
        <v>831.95</v>
      </c>
      <c r="K461" s="277">
        <v>815.95</v>
      </c>
      <c r="L461" s="277">
        <v>795</v>
      </c>
      <c r="M461" s="277">
        <v>0.11862</v>
      </c>
    </row>
    <row r="462" spans="1:13">
      <c r="A462" s="268">
        <v>452</v>
      </c>
      <c r="B462" s="277" t="s">
        <v>538</v>
      </c>
      <c r="C462" s="277">
        <v>372.6</v>
      </c>
      <c r="D462" s="279">
        <v>379.84999999999997</v>
      </c>
      <c r="E462" s="279">
        <v>360.74999999999994</v>
      </c>
      <c r="F462" s="279">
        <v>348.9</v>
      </c>
      <c r="G462" s="279">
        <v>329.79999999999995</v>
      </c>
      <c r="H462" s="279">
        <v>391.69999999999993</v>
      </c>
      <c r="I462" s="279">
        <v>410.79999999999995</v>
      </c>
      <c r="J462" s="279">
        <v>422.64999999999992</v>
      </c>
      <c r="K462" s="277">
        <v>398.95</v>
      </c>
      <c r="L462" s="277">
        <v>368</v>
      </c>
      <c r="M462" s="277">
        <v>0.64490999999999998</v>
      </c>
    </row>
    <row r="463" spans="1:13">
      <c r="A463" s="268">
        <v>453</v>
      </c>
      <c r="B463" s="277" t="s">
        <v>187</v>
      </c>
      <c r="C463" s="277">
        <v>2248.6</v>
      </c>
      <c r="D463" s="279">
        <v>2253.5500000000002</v>
      </c>
      <c r="E463" s="279">
        <v>2236.1000000000004</v>
      </c>
      <c r="F463" s="279">
        <v>2223.6000000000004</v>
      </c>
      <c r="G463" s="279">
        <v>2206.1500000000005</v>
      </c>
      <c r="H463" s="279">
        <v>2266.0500000000002</v>
      </c>
      <c r="I463" s="279">
        <v>2283.5</v>
      </c>
      <c r="J463" s="279">
        <v>2296</v>
      </c>
      <c r="K463" s="277">
        <v>2271</v>
      </c>
      <c r="L463" s="277">
        <v>2241.0500000000002</v>
      </c>
      <c r="M463" s="277">
        <v>19.753039999999999</v>
      </c>
    </row>
    <row r="464" spans="1:13">
      <c r="A464" s="268">
        <v>454</v>
      </c>
      <c r="B464" s="277" t="s">
        <v>544</v>
      </c>
      <c r="C464" s="277">
        <v>2300.15</v>
      </c>
      <c r="D464" s="279">
        <v>2296.9666666666667</v>
      </c>
      <c r="E464" s="279">
        <v>2235.1833333333334</v>
      </c>
      <c r="F464" s="279">
        <v>2170.2166666666667</v>
      </c>
      <c r="G464" s="279">
        <v>2108.4333333333334</v>
      </c>
      <c r="H464" s="279">
        <v>2361.9333333333334</v>
      </c>
      <c r="I464" s="279">
        <v>2423.7166666666672</v>
      </c>
      <c r="J464" s="279">
        <v>2488.6833333333334</v>
      </c>
      <c r="K464" s="277">
        <v>2358.75</v>
      </c>
      <c r="L464" s="277">
        <v>2232</v>
      </c>
      <c r="M464" s="277">
        <v>0.92727999999999999</v>
      </c>
    </row>
    <row r="465" spans="1:13">
      <c r="A465" s="268">
        <v>455</v>
      </c>
      <c r="B465" s="277" t="s">
        <v>188</v>
      </c>
      <c r="C465" s="277">
        <v>732.6</v>
      </c>
      <c r="D465" s="279">
        <v>733.08333333333337</v>
      </c>
      <c r="E465" s="279">
        <v>729.51666666666677</v>
      </c>
      <c r="F465" s="279">
        <v>726.43333333333339</v>
      </c>
      <c r="G465" s="279">
        <v>722.86666666666679</v>
      </c>
      <c r="H465" s="279">
        <v>736.16666666666674</v>
      </c>
      <c r="I465" s="279">
        <v>739.73333333333335</v>
      </c>
      <c r="J465" s="279">
        <v>742.81666666666672</v>
      </c>
      <c r="K465" s="277">
        <v>736.65</v>
      </c>
      <c r="L465" s="277">
        <v>730</v>
      </c>
      <c r="M465" s="277">
        <v>42.077089999999998</v>
      </c>
    </row>
    <row r="466" spans="1:13">
      <c r="A466" s="268">
        <v>456</v>
      </c>
      <c r="B466" s="277" t="s">
        <v>546</v>
      </c>
      <c r="C466" s="277">
        <v>817.8</v>
      </c>
      <c r="D466" s="279">
        <v>817.61666666666667</v>
      </c>
      <c r="E466" s="279">
        <v>810.23333333333335</v>
      </c>
      <c r="F466" s="279">
        <v>802.66666666666663</v>
      </c>
      <c r="G466" s="279">
        <v>795.2833333333333</v>
      </c>
      <c r="H466" s="279">
        <v>825.18333333333339</v>
      </c>
      <c r="I466" s="279">
        <v>832.56666666666683</v>
      </c>
      <c r="J466" s="279">
        <v>840.13333333333344</v>
      </c>
      <c r="K466" s="277">
        <v>825</v>
      </c>
      <c r="L466" s="277">
        <v>810.05</v>
      </c>
      <c r="M466" s="277">
        <v>0.85089000000000004</v>
      </c>
    </row>
    <row r="467" spans="1:13">
      <c r="A467" s="268">
        <v>457</v>
      </c>
      <c r="B467" s="277" t="s">
        <v>547</v>
      </c>
      <c r="C467" s="277">
        <v>788</v>
      </c>
      <c r="D467" s="279">
        <v>792.35</v>
      </c>
      <c r="E467" s="279">
        <v>780.7</v>
      </c>
      <c r="F467" s="279">
        <v>773.4</v>
      </c>
      <c r="G467" s="279">
        <v>761.75</v>
      </c>
      <c r="H467" s="279">
        <v>799.65000000000009</v>
      </c>
      <c r="I467" s="279">
        <v>811.3</v>
      </c>
      <c r="J467" s="279">
        <v>818.60000000000014</v>
      </c>
      <c r="K467" s="277">
        <v>804</v>
      </c>
      <c r="L467" s="277">
        <v>785.05</v>
      </c>
      <c r="M467" s="277">
        <v>1.18045</v>
      </c>
    </row>
    <row r="468" spans="1:13">
      <c r="A468" s="268">
        <v>458</v>
      </c>
      <c r="B468" s="277" t="s">
        <v>552</v>
      </c>
      <c r="C468" s="277">
        <v>593.25</v>
      </c>
      <c r="D468" s="279">
        <v>594.86666666666667</v>
      </c>
      <c r="E468" s="279">
        <v>586.73333333333335</v>
      </c>
      <c r="F468" s="279">
        <v>580.2166666666667</v>
      </c>
      <c r="G468" s="279">
        <v>572.08333333333337</v>
      </c>
      <c r="H468" s="279">
        <v>601.38333333333333</v>
      </c>
      <c r="I468" s="279">
        <v>609.51666666666677</v>
      </c>
      <c r="J468" s="279">
        <v>616.0333333333333</v>
      </c>
      <c r="K468" s="277">
        <v>603</v>
      </c>
      <c r="L468" s="277">
        <v>588.35</v>
      </c>
      <c r="M468" s="277">
        <v>0.61204000000000003</v>
      </c>
    </row>
    <row r="469" spans="1:13">
      <c r="A469" s="268">
        <v>459</v>
      </c>
      <c r="B469" s="277" t="s">
        <v>548</v>
      </c>
      <c r="C469" s="277">
        <v>45.2</v>
      </c>
      <c r="D469" s="279">
        <v>45.833333333333336</v>
      </c>
      <c r="E469" s="279">
        <v>44.266666666666673</v>
      </c>
      <c r="F469" s="279">
        <v>43.333333333333336</v>
      </c>
      <c r="G469" s="279">
        <v>41.766666666666673</v>
      </c>
      <c r="H469" s="279">
        <v>46.766666666666673</v>
      </c>
      <c r="I469" s="279">
        <v>48.333333333333336</v>
      </c>
      <c r="J469" s="279">
        <v>49.266666666666673</v>
      </c>
      <c r="K469" s="277">
        <v>47.4</v>
      </c>
      <c r="L469" s="277">
        <v>44.9</v>
      </c>
      <c r="M469" s="277">
        <v>9.2087699999999995</v>
      </c>
    </row>
    <row r="470" spans="1:13">
      <c r="A470" s="268">
        <v>460</v>
      </c>
      <c r="B470" s="277" t="s">
        <v>549</v>
      </c>
      <c r="C470" s="277">
        <v>982.8</v>
      </c>
      <c r="D470" s="279">
        <v>985.08333333333337</v>
      </c>
      <c r="E470" s="279">
        <v>974.06666666666672</v>
      </c>
      <c r="F470" s="279">
        <v>965.33333333333337</v>
      </c>
      <c r="G470" s="279">
        <v>954.31666666666672</v>
      </c>
      <c r="H470" s="279">
        <v>993.81666666666672</v>
      </c>
      <c r="I470" s="279">
        <v>1004.8333333333334</v>
      </c>
      <c r="J470" s="279">
        <v>1013.5666666666667</v>
      </c>
      <c r="K470" s="277">
        <v>996.1</v>
      </c>
      <c r="L470" s="277">
        <v>976.35</v>
      </c>
      <c r="M470" s="277">
        <v>0.13428000000000001</v>
      </c>
    </row>
    <row r="471" spans="1:13">
      <c r="A471" s="268">
        <v>461</v>
      </c>
      <c r="B471" s="277" t="s">
        <v>189</v>
      </c>
      <c r="C471" s="277">
        <v>1138.0999999999999</v>
      </c>
      <c r="D471" s="279">
        <v>1136.9999999999998</v>
      </c>
      <c r="E471" s="279">
        <v>1130.1999999999996</v>
      </c>
      <c r="F471" s="279">
        <v>1122.2999999999997</v>
      </c>
      <c r="G471" s="279">
        <v>1115.4999999999995</v>
      </c>
      <c r="H471" s="279">
        <v>1144.8999999999996</v>
      </c>
      <c r="I471" s="279">
        <v>1151.6999999999998</v>
      </c>
      <c r="J471" s="279">
        <v>1159.5999999999997</v>
      </c>
      <c r="K471" s="277">
        <v>1143.8</v>
      </c>
      <c r="L471" s="277">
        <v>1129.0999999999999</v>
      </c>
      <c r="M471" s="277">
        <v>21.81343</v>
      </c>
    </row>
    <row r="472" spans="1:13">
      <c r="A472" s="268">
        <v>462</v>
      </c>
      <c r="B472" s="277" t="s">
        <v>190</v>
      </c>
      <c r="C472" s="277">
        <v>2825.45</v>
      </c>
      <c r="D472" s="279">
        <v>2839.65</v>
      </c>
      <c r="E472" s="279">
        <v>2800.8</v>
      </c>
      <c r="F472" s="279">
        <v>2776.15</v>
      </c>
      <c r="G472" s="279">
        <v>2737.3</v>
      </c>
      <c r="H472" s="279">
        <v>2864.3</v>
      </c>
      <c r="I472" s="279">
        <v>2903.1499999999996</v>
      </c>
      <c r="J472" s="279">
        <v>2927.8</v>
      </c>
      <c r="K472" s="277">
        <v>2878.5</v>
      </c>
      <c r="L472" s="277">
        <v>2815</v>
      </c>
      <c r="M472" s="277">
        <v>7.9955299999999996</v>
      </c>
    </row>
    <row r="473" spans="1:13">
      <c r="A473" s="268">
        <v>463</v>
      </c>
      <c r="B473" s="277" t="s">
        <v>191</v>
      </c>
      <c r="C473" s="277">
        <v>355.15</v>
      </c>
      <c r="D473" s="279">
        <v>357.7833333333333</v>
      </c>
      <c r="E473" s="279">
        <v>348.36666666666662</v>
      </c>
      <c r="F473" s="279">
        <v>341.58333333333331</v>
      </c>
      <c r="G473" s="279">
        <v>332.16666666666663</v>
      </c>
      <c r="H473" s="279">
        <v>364.56666666666661</v>
      </c>
      <c r="I473" s="279">
        <v>373.98333333333335</v>
      </c>
      <c r="J473" s="279">
        <v>380.76666666666659</v>
      </c>
      <c r="K473" s="277">
        <v>367.2</v>
      </c>
      <c r="L473" s="277">
        <v>351</v>
      </c>
      <c r="M473" s="277">
        <v>29.27261</v>
      </c>
    </row>
    <row r="474" spans="1:13">
      <c r="A474" s="268">
        <v>464</v>
      </c>
      <c r="B474" s="277" t="s">
        <v>550</v>
      </c>
      <c r="C474" s="277">
        <v>606.04999999999995</v>
      </c>
      <c r="D474" s="279">
        <v>609.94999999999993</v>
      </c>
      <c r="E474" s="279">
        <v>600.09999999999991</v>
      </c>
      <c r="F474" s="279">
        <v>594.15</v>
      </c>
      <c r="G474" s="279">
        <v>584.29999999999995</v>
      </c>
      <c r="H474" s="279">
        <v>615.89999999999986</v>
      </c>
      <c r="I474" s="279">
        <v>625.75</v>
      </c>
      <c r="J474" s="279">
        <v>631.69999999999982</v>
      </c>
      <c r="K474" s="277">
        <v>619.79999999999995</v>
      </c>
      <c r="L474" s="277">
        <v>604</v>
      </c>
      <c r="M474" s="277">
        <v>2.6974100000000001</v>
      </c>
    </row>
    <row r="475" spans="1:13">
      <c r="A475" s="268">
        <v>465</v>
      </c>
      <c r="B475" s="277" t="s">
        <v>551</v>
      </c>
      <c r="C475" s="277">
        <v>6.75</v>
      </c>
      <c r="D475" s="279">
        <v>6.7833333333333341</v>
      </c>
      <c r="E475" s="279">
        <v>6.7166666666666686</v>
      </c>
      <c r="F475" s="279">
        <v>6.6833333333333345</v>
      </c>
      <c r="G475" s="279">
        <v>6.6166666666666689</v>
      </c>
      <c r="H475" s="279">
        <v>6.8166666666666682</v>
      </c>
      <c r="I475" s="279">
        <v>6.8833333333333329</v>
      </c>
      <c r="J475" s="279">
        <v>6.9166666666666679</v>
      </c>
      <c r="K475" s="277">
        <v>6.85</v>
      </c>
      <c r="L475" s="277">
        <v>6.75</v>
      </c>
      <c r="M475" s="277">
        <v>71.826920000000001</v>
      </c>
    </row>
    <row r="476" spans="1:13">
      <c r="A476" s="268">
        <v>466</v>
      </c>
      <c r="B476" s="245" t="s">
        <v>539</v>
      </c>
      <c r="C476" s="277">
        <v>5856.5</v>
      </c>
      <c r="D476" s="279">
        <v>5793.55</v>
      </c>
      <c r="E476" s="279">
        <v>5613.1</v>
      </c>
      <c r="F476" s="279">
        <v>5369.7</v>
      </c>
      <c r="G476" s="279">
        <v>5189.25</v>
      </c>
      <c r="H476" s="279">
        <v>6036.9500000000007</v>
      </c>
      <c r="I476" s="279">
        <v>6217.4</v>
      </c>
      <c r="J476" s="279">
        <v>6460.8000000000011</v>
      </c>
      <c r="K476" s="277">
        <v>5974</v>
      </c>
      <c r="L476" s="277">
        <v>5550.15</v>
      </c>
      <c r="M476" s="277">
        <v>0.18378</v>
      </c>
    </row>
    <row r="477" spans="1:13">
      <c r="A477" s="268">
        <v>467</v>
      </c>
      <c r="B477" s="245" t="s">
        <v>541</v>
      </c>
      <c r="C477" s="277">
        <v>35.049999999999997</v>
      </c>
      <c r="D477" s="279">
        <v>35.199999999999996</v>
      </c>
      <c r="E477" s="279">
        <v>34.749999999999993</v>
      </c>
      <c r="F477" s="279">
        <v>34.449999999999996</v>
      </c>
      <c r="G477" s="279">
        <v>33.999999999999993</v>
      </c>
      <c r="H477" s="279">
        <v>35.499999999999993</v>
      </c>
      <c r="I477" s="279">
        <v>35.949999999999996</v>
      </c>
      <c r="J477" s="279">
        <v>36.249999999999993</v>
      </c>
      <c r="K477" s="277">
        <v>35.65</v>
      </c>
      <c r="L477" s="277">
        <v>34.9</v>
      </c>
      <c r="M477" s="277">
        <v>50.751510000000003</v>
      </c>
    </row>
    <row r="478" spans="1:13">
      <c r="A478" s="268">
        <v>468</v>
      </c>
      <c r="B478" s="245" t="s">
        <v>192</v>
      </c>
      <c r="C478" s="277">
        <v>453.3</v>
      </c>
      <c r="D478" s="279">
        <v>453.84999999999997</v>
      </c>
      <c r="E478" s="279">
        <v>446.19999999999993</v>
      </c>
      <c r="F478" s="279">
        <v>439.09999999999997</v>
      </c>
      <c r="G478" s="279">
        <v>431.44999999999993</v>
      </c>
      <c r="H478" s="279">
        <v>460.94999999999993</v>
      </c>
      <c r="I478" s="279">
        <v>468.59999999999991</v>
      </c>
      <c r="J478" s="279">
        <v>475.69999999999993</v>
      </c>
      <c r="K478" s="277">
        <v>461.5</v>
      </c>
      <c r="L478" s="277">
        <v>446.75</v>
      </c>
      <c r="M478" s="277">
        <v>32.503920000000001</v>
      </c>
    </row>
    <row r="479" spans="1:13">
      <c r="A479" s="268">
        <v>469</v>
      </c>
      <c r="B479" s="245" t="s">
        <v>540</v>
      </c>
      <c r="C479" s="277">
        <v>227.4</v>
      </c>
      <c r="D479" s="279">
        <v>228.79999999999998</v>
      </c>
      <c r="E479" s="279">
        <v>225.59999999999997</v>
      </c>
      <c r="F479" s="279">
        <v>223.79999999999998</v>
      </c>
      <c r="G479" s="279">
        <v>220.59999999999997</v>
      </c>
      <c r="H479" s="279">
        <v>230.59999999999997</v>
      </c>
      <c r="I479" s="279">
        <v>233.79999999999995</v>
      </c>
      <c r="J479" s="279">
        <v>235.59999999999997</v>
      </c>
      <c r="K479" s="277">
        <v>232</v>
      </c>
      <c r="L479" s="277">
        <v>227</v>
      </c>
      <c r="M479" s="277">
        <v>0.52556999999999998</v>
      </c>
    </row>
    <row r="480" spans="1:13">
      <c r="A480" s="268">
        <v>470</v>
      </c>
      <c r="B480" s="245" t="s">
        <v>193</v>
      </c>
      <c r="C480" s="277">
        <v>1040.05</v>
      </c>
      <c r="D480" s="279">
        <v>1036.55</v>
      </c>
      <c r="E480" s="279">
        <v>1027.0999999999999</v>
      </c>
      <c r="F480" s="279">
        <v>1014.15</v>
      </c>
      <c r="G480" s="279">
        <v>1004.6999999999999</v>
      </c>
      <c r="H480" s="279">
        <v>1049.5</v>
      </c>
      <c r="I480" s="279">
        <v>1058.9500000000003</v>
      </c>
      <c r="J480" s="279">
        <v>1071.8999999999999</v>
      </c>
      <c r="K480" s="277">
        <v>1046</v>
      </c>
      <c r="L480" s="277">
        <v>1023.6</v>
      </c>
      <c r="M480" s="277">
        <v>6.9326400000000001</v>
      </c>
    </row>
    <row r="481" spans="1:13">
      <c r="A481" s="268">
        <v>471</v>
      </c>
      <c r="B481" s="245" t="s">
        <v>553</v>
      </c>
      <c r="C481" s="277">
        <v>14.15</v>
      </c>
      <c r="D481" s="279">
        <v>14.233333333333334</v>
      </c>
      <c r="E481" s="279">
        <v>13.666666666666668</v>
      </c>
      <c r="F481" s="279">
        <v>13.183333333333334</v>
      </c>
      <c r="G481" s="279">
        <v>12.616666666666667</v>
      </c>
      <c r="H481" s="279">
        <v>14.716666666666669</v>
      </c>
      <c r="I481" s="279">
        <v>15.283333333333335</v>
      </c>
      <c r="J481" s="279">
        <v>15.766666666666669</v>
      </c>
      <c r="K481" s="277">
        <v>14.8</v>
      </c>
      <c r="L481" s="277">
        <v>13.75</v>
      </c>
      <c r="M481" s="277">
        <v>154.15575000000001</v>
      </c>
    </row>
    <row r="482" spans="1:13">
      <c r="A482" s="268">
        <v>472</v>
      </c>
      <c r="B482" s="245" t="s">
        <v>554</v>
      </c>
      <c r="C482" s="277">
        <v>366.95</v>
      </c>
      <c r="D482" s="279">
        <v>368.31666666666666</v>
      </c>
      <c r="E482" s="279">
        <v>362.63333333333333</v>
      </c>
      <c r="F482" s="277">
        <v>358.31666666666666</v>
      </c>
      <c r="G482" s="279">
        <v>352.63333333333333</v>
      </c>
      <c r="H482" s="279">
        <v>372.63333333333333</v>
      </c>
      <c r="I482" s="277">
        <v>378.31666666666661</v>
      </c>
      <c r="J482" s="279">
        <v>382.63333333333333</v>
      </c>
      <c r="K482" s="279">
        <v>374</v>
      </c>
      <c r="L482" s="277">
        <v>364</v>
      </c>
      <c r="M482" s="279">
        <v>3.8556900000000001</v>
      </c>
    </row>
    <row r="483" spans="1:13">
      <c r="A483" s="268">
        <v>473</v>
      </c>
      <c r="B483" s="245" t="s">
        <v>194</v>
      </c>
      <c r="C483" s="277">
        <v>251.45</v>
      </c>
      <c r="D483" s="279">
        <v>253.43333333333331</v>
      </c>
      <c r="E483" s="279">
        <v>247.01666666666659</v>
      </c>
      <c r="F483" s="277">
        <v>242.58333333333329</v>
      </c>
      <c r="G483" s="279">
        <v>236.16666666666657</v>
      </c>
      <c r="H483" s="279">
        <v>257.86666666666662</v>
      </c>
      <c r="I483" s="277">
        <v>264.2833333333333</v>
      </c>
      <c r="J483" s="279">
        <v>268.71666666666664</v>
      </c>
      <c r="K483" s="279">
        <v>259.85000000000002</v>
      </c>
      <c r="L483" s="277">
        <v>249</v>
      </c>
      <c r="M483" s="279">
        <v>28.382950000000001</v>
      </c>
    </row>
    <row r="484" spans="1:13">
      <c r="A484" s="268">
        <v>474</v>
      </c>
      <c r="B484" s="245" t="s">
        <v>3099</v>
      </c>
      <c r="C484" s="245">
        <v>35.75</v>
      </c>
      <c r="D484" s="289">
        <v>35.833333333333336</v>
      </c>
      <c r="E484" s="289">
        <v>35.466666666666669</v>
      </c>
      <c r="F484" s="289">
        <v>35.18333333333333</v>
      </c>
      <c r="G484" s="289">
        <v>34.816666666666663</v>
      </c>
      <c r="H484" s="289">
        <v>36.116666666666674</v>
      </c>
      <c r="I484" s="289">
        <v>36.483333333333334</v>
      </c>
      <c r="J484" s="289">
        <v>36.76666666666668</v>
      </c>
      <c r="K484" s="289">
        <v>36.200000000000003</v>
      </c>
      <c r="L484" s="289">
        <v>35.549999999999997</v>
      </c>
      <c r="M484" s="289">
        <v>13.6564</v>
      </c>
    </row>
    <row r="485" spans="1:13">
      <c r="A485" s="268">
        <v>475</v>
      </c>
      <c r="B485" s="245" t="s">
        <v>195</v>
      </c>
      <c r="C485" s="245">
        <v>4187.8</v>
      </c>
      <c r="D485" s="289">
        <v>4176.8</v>
      </c>
      <c r="E485" s="289">
        <v>4151.1000000000004</v>
      </c>
      <c r="F485" s="289">
        <v>4114.4000000000005</v>
      </c>
      <c r="G485" s="289">
        <v>4088.7000000000007</v>
      </c>
      <c r="H485" s="289">
        <v>4213.5</v>
      </c>
      <c r="I485" s="289">
        <v>4239.1999999999989</v>
      </c>
      <c r="J485" s="289">
        <v>4275.8999999999996</v>
      </c>
      <c r="K485" s="289">
        <v>4202.5</v>
      </c>
      <c r="L485" s="289">
        <v>4140.1000000000004</v>
      </c>
      <c r="M485" s="289">
        <v>4.9073099999999998</v>
      </c>
    </row>
    <row r="486" spans="1:13">
      <c r="A486" s="268">
        <v>476</v>
      </c>
      <c r="B486" s="245" t="s">
        <v>196</v>
      </c>
      <c r="C486" s="289">
        <v>30.45</v>
      </c>
      <c r="D486" s="289">
        <v>30.5</v>
      </c>
      <c r="E486" s="289">
        <v>30.1</v>
      </c>
      <c r="F486" s="289">
        <v>29.75</v>
      </c>
      <c r="G486" s="289">
        <v>29.35</v>
      </c>
      <c r="H486" s="289">
        <v>30.85</v>
      </c>
      <c r="I486" s="289">
        <v>31.25</v>
      </c>
      <c r="J486" s="289">
        <v>31.6</v>
      </c>
      <c r="K486" s="289">
        <v>30.9</v>
      </c>
      <c r="L486" s="289">
        <v>30.15</v>
      </c>
      <c r="M486" s="289">
        <v>69.003469999999993</v>
      </c>
    </row>
    <row r="487" spans="1:13">
      <c r="A487" s="268">
        <v>477</v>
      </c>
      <c r="B487" s="245" t="s">
        <v>197</v>
      </c>
      <c r="C487" s="289">
        <v>493.4</v>
      </c>
      <c r="D487" s="289">
        <v>496.15000000000003</v>
      </c>
      <c r="E487" s="289">
        <v>488.25000000000006</v>
      </c>
      <c r="F487" s="289">
        <v>483.1</v>
      </c>
      <c r="G487" s="289">
        <v>475.20000000000005</v>
      </c>
      <c r="H487" s="289">
        <v>501.30000000000007</v>
      </c>
      <c r="I487" s="289">
        <v>509.20000000000005</v>
      </c>
      <c r="J487" s="289">
        <v>514.35000000000014</v>
      </c>
      <c r="K487" s="289">
        <v>504.05</v>
      </c>
      <c r="L487" s="289">
        <v>491</v>
      </c>
      <c r="M487" s="289">
        <v>34.265450000000001</v>
      </c>
    </row>
    <row r="488" spans="1:13">
      <c r="A488" s="268">
        <v>478</v>
      </c>
      <c r="B488" s="245" t="s">
        <v>560</v>
      </c>
      <c r="C488" s="289">
        <v>1707.4</v>
      </c>
      <c r="D488" s="289">
        <v>1716.1333333333332</v>
      </c>
      <c r="E488" s="289">
        <v>1684.2666666666664</v>
      </c>
      <c r="F488" s="289">
        <v>1661.1333333333332</v>
      </c>
      <c r="G488" s="289">
        <v>1629.2666666666664</v>
      </c>
      <c r="H488" s="289">
        <v>1739.2666666666664</v>
      </c>
      <c r="I488" s="289">
        <v>1771.1333333333332</v>
      </c>
      <c r="J488" s="289">
        <v>1794.2666666666664</v>
      </c>
      <c r="K488" s="289">
        <v>1748</v>
      </c>
      <c r="L488" s="289">
        <v>1693</v>
      </c>
      <c r="M488" s="289">
        <v>0.16370999999999999</v>
      </c>
    </row>
    <row r="489" spans="1:13">
      <c r="A489" s="268">
        <v>479</v>
      </c>
      <c r="B489" s="245" t="s">
        <v>561</v>
      </c>
      <c r="C489" s="289">
        <v>30.2</v>
      </c>
      <c r="D489" s="289">
        <v>30.216666666666669</v>
      </c>
      <c r="E489" s="289">
        <v>29.983333333333338</v>
      </c>
      <c r="F489" s="289">
        <v>29.766666666666669</v>
      </c>
      <c r="G489" s="289">
        <v>29.533333333333339</v>
      </c>
      <c r="H489" s="289">
        <v>30.433333333333337</v>
      </c>
      <c r="I489" s="289">
        <v>30.666666666666671</v>
      </c>
      <c r="J489" s="289">
        <v>30.883333333333336</v>
      </c>
      <c r="K489" s="289">
        <v>30.45</v>
      </c>
      <c r="L489" s="289">
        <v>30</v>
      </c>
      <c r="M489" s="289">
        <v>13.461830000000001</v>
      </c>
    </row>
    <row r="490" spans="1:13">
      <c r="A490" s="268">
        <v>480</v>
      </c>
      <c r="B490" s="245" t="s">
        <v>285</v>
      </c>
      <c r="C490" s="289">
        <v>352.35</v>
      </c>
      <c r="D490" s="289">
        <v>343.23333333333335</v>
      </c>
      <c r="E490" s="289">
        <v>334.11666666666667</v>
      </c>
      <c r="F490" s="289">
        <v>315.88333333333333</v>
      </c>
      <c r="G490" s="289">
        <v>306.76666666666665</v>
      </c>
      <c r="H490" s="289">
        <v>361.4666666666667</v>
      </c>
      <c r="I490" s="289">
        <v>370.58333333333337</v>
      </c>
      <c r="J490" s="289">
        <v>388.81666666666672</v>
      </c>
      <c r="K490" s="289">
        <v>352.35</v>
      </c>
      <c r="L490" s="289">
        <v>325</v>
      </c>
      <c r="M490" s="289">
        <v>21.805070000000001</v>
      </c>
    </row>
    <row r="491" spans="1:13">
      <c r="A491" s="268">
        <v>481</v>
      </c>
      <c r="B491" s="245" t="s">
        <v>563</v>
      </c>
      <c r="C491" s="289">
        <v>750.1</v>
      </c>
      <c r="D491" s="289">
        <v>754.30000000000007</v>
      </c>
      <c r="E491" s="289">
        <v>741.70000000000016</v>
      </c>
      <c r="F491" s="289">
        <v>733.30000000000007</v>
      </c>
      <c r="G491" s="289">
        <v>720.70000000000016</v>
      </c>
      <c r="H491" s="289">
        <v>762.70000000000016</v>
      </c>
      <c r="I491" s="289">
        <v>775.30000000000007</v>
      </c>
      <c r="J491" s="289">
        <v>783.70000000000016</v>
      </c>
      <c r="K491" s="289">
        <v>766.9</v>
      </c>
      <c r="L491" s="289">
        <v>745.9</v>
      </c>
      <c r="M491" s="289">
        <v>1.1299399999999999</v>
      </c>
    </row>
    <row r="492" spans="1:13">
      <c r="A492" s="268">
        <v>482</v>
      </c>
      <c r="B492" s="245" t="s">
        <v>564</v>
      </c>
      <c r="C492" s="289">
        <v>1355.9</v>
      </c>
      <c r="D492" s="289">
        <v>1364.9666666666667</v>
      </c>
      <c r="E492" s="289">
        <v>1340.9333333333334</v>
      </c>
      <c r="F492" s="289">
        <v>1325.9666666666667</v>
      </c>
      <c r="G492" s="289">
        <v>1301.9333333333334</v>
      </c>
      <c r="H492" s="289">
        <v>1379.9333333333334</v>
      </c>
      <c r="I492" s="289">
        <v>1403.9666666666667</v>
      </c>
      <c r="J492" s="289">
        <v>1418.9333333333334</v>
      </c>
      <c r="K492" s="289">
        <v>1389</v>
      </c>
      <c r="L492" s="289">
        <v>1350</v>
      </c>
      <c r="M492" s="289">
        <v>0.99128000000000005</v>
      </c>
    </row>
    <row r="493" spans="1:13">
      <c r="A493" s="268">
        <v>483</v>
      </c>
      <c r="B493" s="245" t="s">
        <v>2781</v>
      </c>
      <c r="C493" s="289">
        <v>983.1</v>
      </c>
      <c r="D493" s="289">
        <v>981.33333333333337</v>
      </c>
      <c r="E493" s="289">
        <v>942.66666666666674</v>
      </c>
      <c r="F493" s="289">
        <v>902.23333333333335</v>
      </c>
      <c r="G493" s="289">
        <v>863.56666666666672</v>
      </c>
      <c r="H493" s="289">
        <v>1021.7666666666668</v>
      </c>
      <c r="I493" s="289">
        <v>1060.4333333333334</v>
      </c>
      <c r="J493" s="289">
        <v>1100.8666666666668</v>
      </c>
      <c r="K493" s="289">
        <v>1020</v>
      </c>
      <c r="L493" s="289">
        <v>940.9</v>
      </c>
      <c r="M493" s="289">
        <v>0.15293000000000001</v>
      </c>
    </row>
    <row r="494" spans="1:13">
      <c r="A494" s="268">
        <v>484</v>
      </c>
      <c r="B494" s="245" t="s">
        <v>284</v>
      </c>
      <c r="C494" s="289">
        <v>173.05</v>
      </c>
      <c r="D494" s="289">
        <v>173</v>
      </c>
      <c r="E494" s="289">
        <v>171.2</v>
      </c>
      <c r="F494" s="289">
        <v>169.35</v>
      </c>
      <c r="G494" s="289">
        <v>167.54999999999998</v>
      </c>
      <c r="H494" s="289">
        <v>174.85</v>
      </c>
      <c r="I494" s="289">
        <v>176.65</v>
      </c>
      <c r="J494" s="289">
        <v>178.5</v>
      </c>
      <c r="K494" s="289">
        <v>174.8</v>
      </c>
      <c r="L494" s="289">
        <v>171.15</v>
      </c>
      <c r="M494" s="289">
        <v>24.380669999999999</v>
      </c>
    </row>
    <row r="495" spans="1:13">
      <c r="A495" s="268">
        <v>485</v>
      </c>
      <c r="B495" s="245" t="s">
        <v>565</v>
      </c>
      <c r="C495" s="289">
        <v>1053.6500000000001</v>
      </c>
      <c r="D495" s="289">
        <v>1041.05</v>
      </c>
      <c r="E495" s="289">
        <v>1007.5999999999999</v>
      </c>
      <c r="F495" s="289">
        <v>961.55</v>
      </c>
      <c r="G495" s="289">
        <v>928.09999999999991</v>
      </c>
      <c r="H495" s="289">
        <v>1087.0999999999999</v>
      </c>
      <c r="I495" s="289">
        <v>1120.5500000000002</v>
      </c>
      <c r="J495" s="289">
        <v>1166.5999999999999</v>
      </c>
      <c r="K495" s="289">
        <v>1074.5</v>
      </c>
      <c r="L495" s="289">
        <v>995</v>
      </c>
      <c r="M495" s="289">
        <v>10.133760000000001</v>
      </c>
    </row>
    <row r="496" spans="1:13">
      <c r="A496" s="268">
        <v>486</v>
      </c>
      <c r="B496" s="245" t="s">
        <v>556</v>
      </c>
      <c r="C496" s="289">
        <v>284.8</v>
      </c>
      <c r="D496" s="289">
        <v>285.34999999999997</v>
      </c>
      <c r="E496" s="289">
        <v>280.89999999999992</v>
      </c>
      <c r="F496" s="289">
        <v>276.99999999999994</v>
      </c>
      <c r="G496" s="289">
        <v>272.5499999999999</v>
      </c>
      <c r="H496" s="289">
        <v>289.24999999999994</v>
      </c>
      <c r="I496" s="289">
        <v>293.7</v>
      </c>
      <c r="J496" s="289">
        <v>297.59999999999997</v>
      </c>
      <c r="K496" s="289">
        <v>289.8</v>
      </c>
      <c r="L496" s="289">
        <v>281.45</v>
      </c>
      <c r="M496" s="289">
        <v>12.942830000000001</v>
      </c>
    </row>
    <row r="497" spans="1:13">
      <c r="A497" s="268">
        <v>487</v>
      </c>
      <c r="B497" s="245" t="s">
        <v>555</v>
      </c>
      <c r="C497" s="289">
        <v>2066.5500000000002</v>
      </c>
      <c r="D497" s="289">
        <v>2083.5166666666669</v>
      </c>
      <c r="E497" s="289">
        <v>1923.0333333333338</v>
      </c>
      <c r="F497" s="289">
        <v>1779.5166666666669</v>
      </c>
      <c r="G497" s="289">
        <v>1619.0333333333338</v>
      </c>
      <c r="H497" s="289">
        <v>2227.0333333333338</v>
      </c>
      <c r="I497" s="289">
        <v>2387.5166666666664</v>
      </c>
      <c r="J497" s="289">
        <v>2531.0333333333338</v>
      </c>
      <c r="K497" s="289">
        <v>2244</v>
      </c>
      <c r="L497" s="289">
        <v>1940</v>
      </c>
      <c r="M497" s="289">
        <v>2.1858599999999999</v>
      </c>
    </row>
    <row r="498" spans="1:13">
      <c r="A498" s="268">
        <v>488</v>
      </c>
      <c r="B498" s="245" t="s">
        <v>199</v>
      </c>
      <c r="C498" s="289">
        <v>659.3</v>
      </c>
      <c r="D498" s="289">
        <v>665.88333333333333</v>
      </c>
      <c r="E498" s="289">
        <v>649.76666666666665</v>
      </c>
      <c r="F498" s="289">
        <v>640.23333333333335</v>
      </c>
      <c r="G498" s="289">
        <v>624.11666666666667</v>
      </c>
      <c r="H498" s="289">
        <v>675.41666666666663</v>
      </c>
      <c r="I498" s="289">
        <v>691.53333333333319</v>
      </c>
      <c r="J498" s="289">
        <v>701.06666666666661</v>
      </c>
      <c r="K498" s="289">
        <v>682</v>
      </c>
      <c r="L498" s="289">
        <v>656.35</v>
      </c>
      <c r="M498" s="289">
        <v>35.902819999999998</v>
      </c>
    </row>
    <row r="499" spans="1:13">
      <c r="A499" s="268">
        <v>489</v>
      </c>
      <c r="B499" s="245" t="s">
        <v>557</v>
      </c>
      <c r="C499" s="289">
        <v>164.65</v>
      </c>
      <c r="D499" s="289">
        <v>166.76666666666665</v>
      </c>
      <c r="E499" s="289">
        <v>161.7833333333333</v>
      </c>
      <c r="F499" s="289">
        <v>158.91666666666666</v>
      </c>
      <c r="G499" s="289">
        <v>153.93333333333331</v>
      </c>
      <c r="H499" s="289">
        <v>169.6333333333333</v>
      </c>
      <c r="I499" s="289">
        <v>174.61666666666665</v>
      </c>
      <c r="J499" s="289">
        <v>177.48333333333329</v>
      </c>
      <c r="K499" s="289">
        <v>171.75</v>
      </c>
      <c r="L499" s="289">
        <v>163.9</v>
      </c>
      <c r="M499" s="289">
        <v>7.6805899999999996</v>
      </c>
    </row>
    <row r="500" spans="1:13">
      <c r="A500" s="268">
        <v>490</v>
      </c>
      <c r="B500" s="245" t="s">
        <v>558</v>
      </c>
      <c r="C500" s="289">
        <v>3463.15</v>
      </c>
      <c r="D500" s="289">
        <v>3460.6666666666665</v>
      </c>
      <c r="E500" s="289">
        <v>3421.333333333333</v>
      </c>
      <c r="F500" s="289">
        <v>3379.5166666666664</v>
      </c>
      <c r="G500" s="289">
        <v>3340.1833333333329</v>
      </c>
      <c r="H500" s="289">
        <v>3502.4833333333331</v>
      </c>
      <c r="I500" s="289">
        <v>3541.8166666666662</v>
      </c>
      <c r="J500" s="289">
        <v>3583.6333333333332</v>
      </c>
      <c r="K500" s="289">
        <v>3500</v>
      </c>
      <c r="L500" s="289">
        <v>3418.85</v>
      </c>
      <c r="M500" s="289">
        <v>9.9879999999999997E-2</v>
      </c>
    </row>
    <row r="501" spans="1:13">
      <c r="A501" s="268">
        <v>491</v>
      </c>
      <c r="B501" s="245" t="s">
        <v>562</v>
      </c>
      <c r="C501" s="289">
        <v>766.05</v>
      </c>
      <c r="D501" s="289">
        <v>764.5</v>
      </c>
      <c r="E501" s="289">
        <v>753.05</v>
      </c>
      <c r="F501" s="289">
        <v>740.05</v>
      </c>
      <c r="G501" s="289">
        <v>728.59999999999991</v>
      </c>
      <c r="H501" s="289">
        <v>777.5</v>
      </c>
      <c r="I501" s="289">
        <v>788.95</v>
      </c>
      <c r="J501" s="289">
        <v>801.95</v>
      </c>
      <c r="K501" s="289">
        <v>775.95</v>
      </c>
      <c r="L501" s="289">
        <v>751.5</v>
      </c>
      <c r="M501" s="289">
        <v>1.46316</v>
      </c>
    </row>
    <row r="502" spans="1:13">
      <c r="A502" s="268">
        <v>492</v>
      </c>
      <c r="B502" s="245" t="s">
        <v>566</v>
      </c>
      <c r="C502" s="289">
        <v>7016.4</v>
      </c>
      <c r="D502" s="289">
        <v>7017.4666666666672</v>
      </c>
      <c r="E502" s="289">
        <v>7009.9333333333343</v>
      </c>
      <c r="F502" s="289">
        <v>7003.4666666666672</v>
      </c>
      <c r="G502" s="289">
        <v>6995.9333333333343</v>
      </c>
      <c r="H502" s="289">
        <v>7023.9333333333343</v>
      </c>
      <c r="I502" s="289">
        <v>7031.4666666666672</v>
      </c>
      <c r="J502" s="289">
        <v>7037.9333333333343</v>
      </c>
      <c r="K502" s="289">
        <v>7025</v>
      </c>
      <c r="L502" s="289">
        <v>7011</v>
      </c>
      <c r="M502" s="289">
        <v>0.33931</v>
      </c>
    </row>
    <row r="503" spans="1:13">
      <c r="A503" s="268">
        <v>493</v>
      </c>
      <c r="B503" s="245" t="s">
        <v>567</v>
      </c>
      <c r="C503" s="289">
        <v>115.9</v>
      </c>
      <c r="D503" s="289">
        <v>116.53333333333335</v>
      </c>
      <c r="E503" s="289">
        <v>114.86666666666669</v>
      </c>
      <c r="F503" s="289">
        <v>113.83333333333334</v>
      </c>
      <c r="G503" s="289">
        <v>112.16666666666669</v>
      </c>
      <c r="H503" s="289">
        <v>117.56666666666669</v>
      </c>
      <c r="I503" s="289">
        <v>119.23333333333335</v>
      </c>
      <c r="J503" s="289">
        <v>120.26666666666669</v>
      </c>
      <c r="K503" s="289">
        <v>118.2</v>
      </c>
      <c r="L503" s="289">
        <v>115.5</v>
      </c>
      <c r="M503" s="289">
        <v>4.6216400000000002</v>
      </c>
    </row>
    <row r="504" spans="1:13">
      <c r="A504" s="268">
        <v>494</v>
      </c>
      <c r="B504" s="245" t="s">
        <v>568</v>
      </c>
      <c r="C504" s="289">
        <v>49.1</v>
      </c>
      <c r="D504" s="289">
        <v>49.483333333333327</v>
      </c>
      <c r="E504" s="289">
        <v>48.416666666666657</v>
      </c>
      <c r="F504" s="289">
        <v>47.733333333333327</v>
      </c>
      <c r="G504" s="289">
        <v>46.666666666666657</v>
      </c>
      <c r="H504" s="289">
        <v>50.166666666666657</v>
      </c>
      <c r="I504" s="289">
        <v>51.233333333333334</v>
      </c>
      <c r="J504" s="289">
        <v>51.916666666666657</v>
      </c>
      <c r="K504" s="289">
        <v>50.55</v>
      </c>
      <c r="L504" s="289">
        <v>48.8</v>
      </c>
      <c r="M504" s="289">
        <v>5.93832</v>
      </c>
    </row>
    <row r="505" spans="1:13">
      <c r="A505" s="268">
        <v>495</v>
      </c>
      <c r="B505" s="245" t="s">
        <v>2852</v>
      </c>
      <c r="C505" s="289">
        <v>370.1</v>
      </c>
      <c r="D505" s="289">
        <v>369.95</v>
      </c>
      <c r="E505" s="289">
        <v>365.4</v>
      </c>
      <c r="F505" s="289">
        <v>360.7</v>
      </c>
      <c r="G505" s="289">
        <v>356.15</v>
      </c>
      <c r="H505" s="289">
        <v>374.65</v>
      </c>
      <c r="I505" s="289">
        <v>379.20000000000005</v>
      </c>
      <c r="J505" s="289">
        <v>383.9</v>
      </c>
      <c r="K505" s="289">
        <v>374.5</v>
      </c>
      <c r="L505" s="289">
        <v>365.25</v>
      </c>
      <c r="M505" s="289">
        <v>1.1051500000000001</v>
      </c>
    </row>
    <row r="506" spans="1:13">
      <c r="A506" s="268">
        <v>496</v>
      </c>
      <c r="B506" s="245" t="s">
        <v>569</v>
      </c>
      <c r="C506" s="289">
        <v>2173.15</v>
      </c>
      <c r="D506" s="289">
        <v>2132.35</v>
      </c>
      <c r="E506" s="289">
        <v>2054.7999999999997</v>
      </c>
      <c r="F506" s="289">
        <v>1936.4499999999998</v>
      </c>
      <c r="G506" s="289">
        <v>1858.8999999999996</v>
      </c>
      <c r="H506" s="289">
        <v>2250.6999999999998</v>
      </c>
      <c r="I506" s="289">
        <v>2328.25</v>
      </c>
      <c r="J506" s="289">
        <v>2446.6</v>
      </c>
      <c r="K506" s="289">
        <v>2209.9</v>
      </c>
      <c r="L506" s="289">
        <v>2014</v>
      </c>
      <c r="M506" s="289">
        <v>2.3608899999999999</v>
      </c>
    </row>
    <row r="507" spans="1:13">
      <c r="A507" s="268">
        <v>497</v>
      </c>
      <c r="B507" s="245" t="s">
        <v>200</v>
      </c>
      <c r="C507" s="289">
        <v>273.35000000000002</v>
      </c>
      <c r="D507" s="289">
        <v>275</v>
      </c>
      <c r="E507" s="289">
        <v>271.05</v>
      </c>
      <c r="F507" s="289">
        <v>268.75</v>
      </c>
      <c r="G507" s="289">
        <v>264.8</v>
      </c>
      <c r="H507" s="289">
        <v>277.3</v>
      </c>
      <c r="I507" s="289">
        <v>281.25000000000006</v>
      </c>
      <c r="J507" s="289">
        <v>283.55</v>
      </c>
      <c r="K507" s="289">
        <v>278.95</v>
      </c>
      <c r="L507" s="289">
        <v>272.7</v>
      </c>
      <c r="M507" s="289">
        <v>79.841309999999993</v>
      </c>
    </row>
    <row r="508" spans="1:13">
      <c r="A508" s="268">
        <v>498</v>
      </c>
      <c r="B508" s="245" t="s">
        <v>570</v>
      </c>
      <c r="C508" s="289">
        <v>322.25</v>
      </c>
      <c r="D508" s="289">
        <v>323.08333333333331</v>
      </c>
      <c r="E508" s="289">
        <v>316.16666666666663</v>
      </c>
      <c r="F508" s="289">
        <v>310.08333333333331</v>
      </c>
      <c r="G508" s="289">
        <v>303.16666666666663</v>
      </c>
      <c r="H508" s="289">
        <v>329.16666666666663</v>
      </c>
      <c r="I508" s="289">
        <v>336.08333333333326</v>
      </c>
      <c r="J508" s="289">
        <v>342.16666666666663</v>
      </c>
      <c r="K508" s="289">
        <v>330</v>
      </c>
      <c r="L508" s="289">
        <v>317</v>
      </c>
      <c r="M508" s="289">
        <v>12.309240000000001</v>
      </c>
    </row>
    <row r="509" spans="1:13">
      <c r="A509" s="268">
        <v>499</v>
      </c>
      <c r="B509" s="245" t="s">
        <v>202</v>
      </c>
      <c r="C509" s="289">
        <v>192.05</v>
      </c>
      <c r="D509" s="289">
        <v>195.06666666666669</v>
      </c>
      <c r="E509" s="289">
        <v>186.13333333333338</v>
      </c>
      <c r="F509" s="289">
        <v>180.2166666666667</v>
      </c>
      <c r="G509" s="289">
        <v>171.28333333333339</v>
      </c>
      <c r="H509" s="289">
        <v>200.98333333333338</v>
      </c>
      <c r="I509" s="289">
        <v>209.91666666666671</v>
      </c>
      <c r="J509" s="289">
        <v>215.83333333333337</v>
      </c>
      <c r="K509" s="289">
        <v>204</v>
      </c>
      <c r="L509" s="289">
        <v>189.15</v>
      </c>
      <c r="M509" s="289">
        <v>822.96209999999996</v>
      </c>
    </row>
    <row r="510" spans="1:13">
      <c r="A510" s="268">
        <v>500</v>
      </c>
      <c r="B510" s="245" t="s">
        <v>571</v>
      </c>
      <c r="C510" s="289">
        <v>179.55</v>
      </c>
      <c r="D510" s="289">
        <v>180.9</v>
      </c>
      <c r="E510" s="289">
        <v>177.25</v>
      </c>
      <c r="F510" s="289">
        <v>174.95</v>
      </c>
      <c r="G510" s="289">
        <v>171.29999999999998</v>
      </c>
      <c r="H510" s="289">
        <v>183.20000000000002</v>
      </c>
      <c r="I510" s="289">
        <v>186.85000000000005</v>
      </c>
      <c r="J510" s="289">
        <v>189.15000000000003</v>
      </c>
      <c r="K510" s="289">
        <v>184.55</v>
      </c>
      <c r="L510" s="289">
        <v>178.6</v>
      </c>
      <c r="M510" s="289">
        <v>2.7265199999999998</v>
      </c>
    </row>
    <row r="511" spans="1:13">
      <c r="A511" s="268">
        <v>501</v>
      </c>
      <c r="B511" s="245" t="s">
        <v>572</v>
      </c>
      <c r="C511" s="289">
        <v>1621.25</v>
      </c>
      <c r="D511" s="289">
        <v>1625.0833333333333</v>
      </c>
      <c r="E511" s="289">
        <v>1611.1666666666665</v>
      </c>
      <c r="F511" s="289">
        <v>1601.0833333333333</v>
      </c>
      <c r="G511" s="289">
        <v>1587.1666666666665</v>
      </c>
      <c r="H511" s="289">
        <v>1635.1666666666665</v>
      </c>
      <c r="I511" s="289">
        <v>1649.083333333333</v>
      </c>
      <c r="J511" s="289">
        <v>1659.1666666666665</v>
      </c>
      <c r="K511" s="289">
        <v>1639</v>
      </c>
      <c r="L511" s="289">
        <v>1615</v>
      </c>
      <c r="M511" s="289">
        <v>0.13203000000000001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G24" sqref="G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44067</v>
      </c>
    </row>
    <row r="7" spans="1:15">
      <c r="A7"/>
    </row>
    <row r="8" spans="1:15" ht="28.5" customHeight="1">
      <c r="A8" s="564" t="s">
        <v>16</v>
      </c>
      <c r="B8" s="565" t="s">
        <v>18</v>
      </c>
      <c r="C8" s="563" t="s">
        <v>19</v>
      </c>
      <c r="D8" s="563" t="s">
        <v>20</v>
      </c>
      <c r="E8" s="563" t="s">
        <v>21</v>
      </c>
      <c r="F8" s="563"/>
      <c r="G8" s="563"/>
      <c r="H8" s="563" t="s">
        <v>22</v>
      </c>
      <c r="I8" s="563"/>
      <c r="J8" s="563"/>
      <c r="K8" s="274"/>
      <c r="L8" s="282"/>
      <c r="M8" s="282"/>
    </row>
    <row r="9" spans="1:15" ht="36" customHeight="1">
      <c r="A9" s="558"/>
      <c r="B9" s="560"/>
      <c r="C9" s="566" t="s">
        <v>23</v>
      </c>
      <c r="D9" s="566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11371.6</v>
      </c>
      <c r="D10" s="303">
        <v>11384.1</v>
      </c>
      <c r="E10" s="303">
        <v>11349.7</v>
      </c>
      <c r="F10" s="303">
        <v>11327.800000000001</v>
      </c>
      <c r="G10" s="303">
        <v>11293.400000000001</v>
      </c>
      <c r="H10" s="303">
        <v>11406</v>
      </c>
      <c r="I10" s="303">
        <v>11440.399999999998</v>
      </c>
      <c r="J10" s="303">
        <v>11462.3</v>
      </c>
      <c r="K10" s="302">
        <v>11418.5</v>
      </c>
      <c r="L10" s="302">
        <v>11362.2</v>
      </c>
      <c r="M10" s="307"/>
    </row>
    <row r="11" spans="1:15">
      <c r="A11" s="301">
        <v>2</v>
      </c>
      <c r="B11" s="277" t="s">
        <v>220</v>
      </c>
      <c r="C11" s="304">
        <v>22299.599999999999</v>
      </c>
      <c r="D11" s="279">
        <v>22269.566666666666</v>
      </c>
      <c r="E11" s="279">
        <v>22195.083333333332</v>
      </c>
      <c r="F11" s="279">
        <v>22090.566666666666</v>
      </c>
      <c r="G11" s="279">
        <v>22016.083333333332</v>
      </c>
      <c r="H11" s="279">
        <v>22374.083333333332</v>
      </c>
      <c r="I11" s="279">
        <v>22448.566666666669</v>
      </c>
      <c r="J11" s="279">
        <v>22553.083333333332</v>
      </c>
      <c r="K11" s="304">
        <v>22344.05</v>
      </c>
      <c r="L11" s="304">
        <v>22165.05</v>
      </c>
      <c r="M11" s="307"/>
    </row>
    <row r="12" spans="1:15">
      <c r="A12" s="301">
        <v>3</v>
      </c>
      <c r="B12" s="285" t="s">
        <v>221</v>
      </c>
      <c r="C12" s="304">
        <v>1568.95</v>
      </c>
      <c r="D12" s="279">
        <v>1570.1166666666668</v>
      </c>
      <c r="E12" s="279">
        <v>1554.6833333333336</v>
      </c>
      <c r="F12" s="279">
        <v>1540.4166666666667</v>
      </c>
      <c r="G12" s="279">
        <v>1524.9833333333336</v>
      </c>
      <c r="H12" s="279">
        <v>1584.3833333333337</v>
      </c>
      <c r="I12" s="279">
        <v>1599.8166666666671</v>
      </c>
      <c r="J12" s="279">
        <v>1614.0833333333337</v>
      </c>
      <c r="K12" s="304">
        <v>1585.55</v>
      </c>
      <c r="L12" s="304">
        <v>1555.85</v>
      </c>
      <c r="M12" s="307"/>
    </row>
    <row r="13" spans="1:15">
      <c r="A13" s="301">
        <v>4</v>
      </c>
      <c r="B13" s="277" t="s">
        <v>222</v>
      </c>
      <c r="C13" s="304">
        <v>3260.75</v>
      </c>
      <c r="D13" s="279">
        <v>3268.6</v>
      </c>
      <c r="E13" s="279">
        <v>3248.85</v>
      </c>
      <c r="F13" s="279">
        <v>3236.95</v>
      </c>
      <c r="G13" s="279">
        <v>3217.2</v>
      </c>
      <c r="H13" s="279">
        <v>3280.5</v>
      </c>
      <c r="I13" s="279">
        <v>3300.25</v>
      </c>
      <c r="J13" s="279">
        <v>3312.15</v>
      </c>
      <c r="K13" s="304">
        <v>3288.35</v>
      </c>
      <c r="L13" s="304">
        <v>3256.7</v>
      </c>
      <c r="M13" s="307"/>
    </row>
    <row r="14" spans="1:15">
      <c r="A14" s="301">
        <v>5</v>
      </c>
      <c r="B14" s="277" t="s">
        <v>223</v>
      </c>
      <c r="C14" s="304">
        <v>18065.3</v>
      </c>
      <c r="D14" s="279">
        <v>18131.933333333334</v>
      </c>
      <c r="E14" s="279">
        <v>17981.316666666669</v>
      </c>
      <c r="F14" s="279">
        <v>17897.333333333336</v>
      </c>
      <c r="G14" s="279">
        <v>17746.716666666671</v>
      </c>
      <c r="H14" s="279">
        <v>18215.916666666668</v>
      </c>
      <c r="I14" s="279">
        <v>18366.533333333336</v>
      </c>
      <c r="J14" s="279">
        <v>18450.516666666666</v>
      </c>
      <c r="K14" s="304">
        <v>18282.55</v>
      </c>
      <c r="L14" s="304">
        <v>18047.95</v>
      </c>
      <c r="M14" s="307"/>
    </row>
    <row r="15" spans="1:15">
      <c r="A15" s="301">
        <v>6</v>
      </c>
      <c r="B15" s="277" t="s">
        <v>224</v>
      </c>
      <c r="C15" s="304">
        <v>2675.4</v>
      </c>
      <c r="D15" s="279">
        <v>2683.7166666666667</v>
      </c>
      <c r="E15" s="279">
        <v>2661.6333333333332</v>
      </c>
      <c r="F15" s="279">
        <v>2647.8666666666663</v>
      </c>
      <c r="G15" s="279">
        <v>2625.7833333333328</v>
      </c>
      <c r="H15" s="279">
        <v>2697.4833333333336</v>
      </c>
      <c r="I15" s="279">
        <v>2719.5666666666666</v>
      </c>
      <c r="J15" s="279">
        <v>2733.3333333333339</v>
      </c>
      <c r="K15" s="304">
        <v>2705.8</v>
      </c>
      <c r="L15" s="304">
        <v>2669.95</v>
      </c>
      <c r="M15" s="307"/>
    </row>
    <row r="16" spans="1:15">
      <c r="A16" s="301">
        <v>7</v>
      </c>
      <c r="B16" s="277" t="s">
        <v>225</v>
      </c>
      <c r="C16" s="304">
        <v>4711.05</v>
      </c>
      <c r="D16" s="279">
        <v>4726.5166666666664</v>
      </c>
      <c r="E16" s="279">
        <v>4689.833333333333</v>
      </c>
      <c r="F16" s="279">
        <v>4668.6166666666668</v>
      </c>
      <c r="G16" s="279">
        <v>4631.9333333333334</v>
      </c>
      <c r="H16" s="279">
        <v>4747.7333333333327</v>
      </c>
      <c r="I16" s="279">
        <v>4784.416666666667</v>
      </c>
      <c r="J16" s="279">
        <v>4805.6333333333323</v>
      </c>
      <c r="K16" s="304">
        <v>4763.2</v>
      </c>
      <c r="L16" s="304">
        <v>4705.3</v>
      </c>
      <c r="M16" s="307"/>
    </row>
    <row r="17" spans="1:13">
      <c r="A17" s="301">
        <v>8</v>
      </c>
      <c r="B17" s="277" t="s">
        <v>803</v>
      </c>
      <c r="C17" s="277">
        <v>1176.0999999999999</v>
      </c>
      <c r="D17" s="279">
        <v>1175.7333333333333</v>
      </c>
      <c r="E17" s="279">
        <v>1122.4666666666667</v>
      </c>
      <c r="F17" s="279">
        <v>1068.8333333333333</v>
      </c>
      <c r="G17" s="279">
        <v>1015.5666666666666</v>
      </c>
      <c r="H17" s="279">
        <v>1229.3666666666668</v>
      </c>
      <c r="I17" s="279">
        <v>1282.6333333333337</v>
      </c>
      <c r="J17" s="279">
        <v>1336.2666666666669</v>
      </c>
      <c r="K17" s="277">
        <v>1229</v>
      </c>
      <c r="L17" s="277">
        <v>1122.0999999999999</v>
      </c>
      <c r="M17" s="277">
        <v>26.733499999999999</v>
      </c>
    </row>
    <row r="18" spans="1:13">
      <c r="A18" s="301">
        <v>9</v>
      </c>
      <c r="B18" s="277" t="s">
        <v>295</v>
      </c>
      <c r="C18" s="277">
        <v>16840.25</v>
      </c>
      <c r="D18" s="279">
        <v>16892.850000000002</v>
      </c>
      <c r="E18" s="279">
        <v>16721.700000000004</v>
      </c>
      <c r="F18" s="279">
        <v>16603.150000000001</v>
      </c>
      <c r="G18" s="279">
        <v>16432.000000000004</v>
      </c>
      <c r="H18" s="279">
        <v>17011.400000000005</v>
      </c>
      <c r="I18" s="279">
        <v>17182.550000000007</v>
      </c>
      <c r="J18" s="279">
        <v>17301.100000000006</v>
      </c>
      <c r="K18" s="277">
        <v>17064</v>
      </c>
      <c r="L18" s="277">
        <v>16774.3</v>
      </c>
      <c r="M18" s="277">
        <v>0.10502</v>
      </c>
    </row>
    <row r="19" spans="1:13">
      <c r="A19" s="301">
        <v>10</v>
      </c>
      <c r="B19" s="277" t="s">
        <v>227</v>
      </c>
      <c r="C19" s="277">
        <v>62.8</v>
      </c>
      <c r="D19" s="279">
        <v>63.29999999999999</v>
      </c>
      <c r="E19" s="279">
        <v>61.999999999999986</v>
      </c>
      <c r="F19" s="279">
        <v>61.199999999999996</v>
      </c>
      <c r="G19" s="279">
        <v>59.899999999999991</v>
      </c>
      <c r="H19" s="279">
        <v>64.09999999999998</v>
      </c>
      <c r="I19" s="279">
        <v>65.399999999999977</v>
      </c>
      <c r="J19" s="279">
        <v>66.199999999999974</v>
      </c>
      <c r="K19" s="277">
        <v>64.599999999999994</v>
      </c>
      <c r="L19" s="277">
        <v>62.5</v>
      </c>
      <c r="M19" s="277">
        <v>20.308579999999999</v>
      </c>
    </row>
    <row r="20" spans="1:13">
      <c r="A20" s="301">
        <v>11</v>
      </c>
      <c r="B20" s="277" t="s">
        <v>228</v>
      </c>
      <c r="C20" s="277">
        <v>146.44999999999999</v>
      </c>
      <c r="D20" s="279">
        <v>148.11666666666667</v>
      </c>
      <c r="E20" s="279">
        <v>141.33333333333334</v>
      </c>
      <c r="F20" s="279">
        <v>136.21666666666667</v>
      </c>
      <c r="G20" s="279">
        <v>129.43333333333334</v>
      </c>
      <c r="H20" s="279">
        <v>153.23333333333335</v>
      </c>
      <c r="I20" s="279">
        <v>160.01666666666665</v>
      </c>
      <c r="J20" s="279">
        <v>165.13333333333335</v>
      </c>
      <c r="K20" s="277">
        <v>154.9</v>
      </c>
      <c r="L20" s="277">
        <v>143</v>
      </c>
      <c r="M20" s="277">
        <v>60.884799999999998</v>
      </c>
    </row>
    <row r="21" spans="1:13">
      <c r="A21" s="301">
        <v>12</v>
      </c>
      <c r="B21" s="277" t="s">
        <v>38</v>
      </c>
      <c r="C21" s="277">
        <v>1422.1</v>
      </c>
      <c r="D21" s="279">
        <v>1424.7</v>
      </c>
      <c r="E21" s="279">
        <v>1414.4</v>
      </c>
      <c r="F21" s="279">
        <v>1406.7</v>
      </c>
      <c r="G21" s="279">
        <v>1396.4</v>
      </c>
      <c r="H21" s="279">
        <v>1432.4</v>
      </c>
      <c r="I21" s="279">
        <v>1442.6999999999998</v>
      </c>
      <c r="J21" s="279">
        <v>1450.4</v>
      </c>
      <c r="K21" s="277">
        <v>1435</v>
      </c>
      <c r="L21" s="277">
        <v>1417</v>
      </c>
      <c r="M21" s="277">
        <v>4.0421399999999998</v>
      </c>
    </row>
    <row r="22" spans="1:13">
      <c r="A22" s="301">
        <v>13</v>
      </c>
      <c r="B22" s="277" t="s">
        <v>296</v>
      </c>
      <c r="C22" s="277">
        <v>165.45</v>
      </c>
      <c r="D22" s="279">
        <v>166.98333333333332</v>
      </c>
      <c r="E22" s="279">
        <v>162.96666666666664</v>
      </c>
      <c r="F22" s="279">
        <v>160.48333333333332</v>
      </c>
      <c r="G22" s="279">
        <v>156.46666666666664</v>
      </c>
      <c r="H22" s="279">
        <v>169.46666666666664</v>
      </c>
      <c r="I22" s="279">
        <v>173.48333333333335</v>
      </c>
      <c r="J22" s="279">
        <v>175.96666666666664</v>
      </c>
      <c r="K22" s="277">
        <v>171</v>
      </c>
      <c r="L22" s="277">
        <v>164.5</v>
      </c>
      <c r="M22" s="277">
        <v>19.65466</v>
      </c>
    </row>
    <row r="23" spans="1:13">
      <c r="A23" s="301">
        <v>14</v>
      </c>
      <c r="B23" s="277" t="s">
        <v>41</v>
      </c>
      <c r="C23" s="277">
        <v>354.35</v>
      </c>
      <c r="D23" s="279">
        <v>355.56666666666666</v>
      </c>
      <c r="E23" s="279">
        <v>351.7833333333333</v>
      </c>
      <c r="F23" s="279">
        <v>349.21666666666664</v>
      </c>
      <c r="G23" s="279">
        <v>345.43333333333328</v>
      </c>
      <c r="H23" s="279">
        <v>358.13333333333333</v>
      </c>
      <c r="I23" s="279">
        <v>361.91666666666674</v>
      </c>
      <c r="J23" s="279">
        <v>364.48333333333335</v>
      </c>
      <c r="K23" s="277">
        <v>359.35</v>
      </c>
      <c r="L23" s="277">
        <v>353</v>
      </c>
      <c r="M23" s="277">
        <v>13.422689999999999</v>
      </c>
    </row>
    <row r="24" spans="1:13">
      <c r="A24" s="301">
        <v>15</v>
      </c>
      <c r="B24" s="277" t="s">
        <v>43</v>
      </c>
      <c r="C24" s="277">
        <v>39.15</v>
      </c>
      <c r="D24" s="279">
        <v>39.166666666666664</v>
      </c>
      <c r="E24" s="279">
        <v>38.383333333333326</v>
      </c>
      <c r="F24" s="279">
        <v>37.61666666666666</v>
      </c>
      <c r="G24" s="279">
        <v>36.833333333333321</v>
      </c>
      <c r="H24" s="279">
        <v>39.93333333333333</v>
      </c>
      <c r="I24" s="279">
        <v>40.716666666666676</v>
      </c>
      <c r="J24" s="279">
        <v>41.483333333333334</v>
      </c>
      <c r="K24" s="277">
        <v>39.950000000000003</v>
      </c>
      <c r="L24" s="277">
        <v>38.4</v>
      </c>
      <c r="M24" s="277">
        <v>118.64048</v>
      </c>
    </row>
    <row r="25" spans="1:13">
      <c r="A25" s="301">
        <v>16</v>
      </c>
      <c r="B25" s="277" t="s">
        <v>298</v>
      </c>
      <c r="C25" s="277">
        <v>272.10000000000002</v>
      </c>
      <c r="D25" s="279">
        <v>275.4666666666667</v>
      </c>
      <c r="E25" s="279">
        <v>266.63333333333338</v>
      </c>
      <c r="F25" s="279">
        <v>261.16666666666669</v>
      </c>
      <c r="G25" s="279">
        <v>252.33333333333337</v>
      </c>
      <c r="H25" s="279">
        <v>280.93333333333339</v>
      </c>
      <c r="I25" s="279">
        <v>289.76666666666665</v>
      </c>
      <c r="J25" s="279">
        <v>295.23333333333341</v>
      </c>
      <c r="K25" s="277">
        <v>284.3</v>
      </c>
      <c r="L25" s="277">
        <v>270</v>
      </c>
      <c r="M25" s="277">
        <v>19.724589999999999</v>
      </c>
    </row>
    <row r="26" spans="1:13">
      <c r="A26" s="301">
        <v>17</v>
      </c>
      <c r="B26" s="277" t="s">
        <v>229</v>
      </c>
      <c r="C26" s="277">
        <v>1622.25</v>
      </c>
      <c r="D26" s="279">
        <v>1627.1333333333332</v>
      </c>
      <c r="E26" s="279">
        <v>1607.2666666666664</v>
      </c>
      <c r="F26" s="279">
        <v>1592.2833333333333</v>
      </c>
      <c r="G26" s="279">
        <v>1572.4166666666665</v>
      </c>
      <c r="H26" s="279">
        <v>1642.1166666666663</v>
      </c>
      <c r="I26" s="279">
        <v>1661.9833333333331</v>
      </c>
      <c r="J26" s="279">
        <v>1676.9666666666662</v>
      </c>
      <c r="K26" s="277">
        <v>1647</v>
      </c>
      <c r="L26" s="277">
        <v>1612.15</v>
      </c>
      <c r="M26" s="277">
        <v>1.28956</v>
      </c>
    </row>
    <row r="27" spans="1:13">
      <c r="A27" s="301">
        <v>18</v>
      </c>
      <c r="B27" s="277" t="s">
        <v>230</v>
      </c>
      <c r="C27" s="277">
        <v>2844.3</v>
      </c>
      <c r="D27" s="279">
        <v>2853</v>
      </c>
      <c r="E27" s="279">
        <v>2817.3</v>
      </c>
      <c r="F27" s="279">
        <v>2790.3</v>
      </c>
      <c r="G27" s="279">
        <v>2754.6000000000004</v>
      </c>
      <c r="H27" s="279">
        <v>2880</v>
      </c>
      <c r="I27" s="279">
        <v>2915.7</v>
      </c>
      <c r="J27" s="279">
        <v>2942.7</v>
      </c>
      <c r="K27" s="277">
        <v>2888.7</v>
      </c>
      <c r="L27" s="277">
        <v>2826</v>
      </c>
      <c r="M27" s="277">
        <v>3.0375899999999998</v>
      </c>
    </row>
    <row r="28" spans="1:13">
      <c r="A28" s="301">
        <v>19</v>
      </c>
      <c r="B28" s="277" t="s">
        <v>45</v>
      </c>
      <c r="C28" s="277">
        <v>740.6</v>
      </c>
      <c r="D28" s="279">
        <v>742.44999999999993</v>
      </c>
      <c r="E28" s="279">
        <v>733.49999999999989</v>
      </c>
      <c r="F28" s="279">
        <v>726.4</v>
      </c>
      <c r="G28" s="279">
        <v>717.44999999999993</v>
      </c>
      <c r="H28" s="279">
        <v>749.54999999999984</v>
      </c>
      <c r="I28" s="279">
        <v>758.49999999999989</v>
      </c>
      <c r="J28" s="279">
        <v>765.5999999999998</v>
      </c>
      <c r="K28" s="277">
        <v>751.4</v>
      </c>
      <c r="L28" s="277">
        <v>735.35</v>
      </c>
      <c r="M28" s="277">
        <v>7.5367699999999997</v>
      </c>
    </row>
    <row r="29" spans="1:13">
      <c r="A29" s="301">
        <v>20</v>
      </c>
      <c r="B29" s="277" t="s">
        <v>46</v>
      </c>
      <c r="C29" s="277">
        <v>225.95</v>
      </c>
      <c r="D29" s="279">
        <v>226.35</v>
      </c>
      <c r="E29" s="279">
        <v>224</v>
      </c>
      <c r="F29" s="279">
        <v>222.05</v>
      </c>
      <c r="G29" s="279">
        <v>219.70000000000002</v>
      </c>
      <c r="H29" s="279">
        <v>228.29999999999998</v>
      </c>
      <c r="I29" s="279">
        <v>230.64999999999995</v>
      </c>
      <c r="J29" s="279">
        <v>232.59999999999997</v>
      </c>
      <c r="K29" s="277">
        <v>228.7</v>
      </c>
      <c r="L29" s="277">
        <v>224.4</v>
      </c>
      <c r="M29" s="277">
        <v>17.003499999999999</v>
      </c>
    </row>
    <row r="30" spans="1:13">
      <c r="A30" s="301">
        <v>21</v>
      </c>
      <c r="B30" s="277" t="s">
        <v>47</v>
      </c>
      <c r="C30" s="277">
        <v>1677.5</v>
      </c>
      <c r="D30" s="279">
        <v>1697.3833333333332</v>
      </c>
      <c r="E30" s="279">
        <v>1645.7666666666664</v>
      </c>
      <c r="F30" s="279">
        <v>1614.0333333333333</v>
      </c>
      <c r="G30" s="279">
        <v>1562.4166666666665</v>
      </c>
      <c r="H30" s="279">
        <v>1729.1166666666663</v>
      </c>
      <c r="I30" s="279">
        <v>1780.7333333333331</v>
      </c>
      <c r="J30" s="279">
        <v>1812.4666666666662</v>
      </c>
      <c r="K30" s="277">
        <v>1749</v>
      </c>
      <c r="L30" s="277">
        <v>1665.65</v>
      </c>
      <c r="M30" s="277">
        <v>10.91794</v>
      </c>
    </row>
    <row r="31" spans="1:13">
      <c r="A31" s="301">
        <v>22</v>
      </c>
      <c r="B31" s="277" t="s">
        <v>48</v>
      </c>
      <c r="C31" s="277">
        <v>131.25</v>
      </c>
      <c r="D31" s="279">
        <v>131.21666666666667</v>
      </c>
      <c r="E31" s="279">
        <v>129.53333333333333</v>
      </c>
      <c r="F31" s="279">
        <v>127.81666666666666</v>
      </c>
      <c r="G31" s="279">
        <v>126.13333333333333</v>
      </c>
      <c r="H31" s="279">
        <v>132.93333333333334</v>
      </c>
      <c r="I31" s="279">
        <v>134.61666666666667</v>
      </c>
      <c r="J31" s="279">
        <v>136.33333333333334</v>
      </c>
      <c r="K31" s="277">
        <v>132.9</v>
      </c>
      <c r="L31" s="277">
        <v>129.5</v>
      </c>
      <c r="M31" s="277">
        <v>93.543499999999995</v>
      </c>
    </row>
    <row r="32" spans="1:13">
      <c r="A32" s="301">
        <v>23</v>
      </c>
      <c r="B32" s="277" t="s">
        <v>49</v>
      </c>
      <c r="C32" s="277">
        <v>69.349999999999994</v>
      </c>
      <c r="D32" s="279">
        <v>70.266666666666666</v>
      </c>
      <c r="E32" s="279">
        <v>67.983333333333334</v>
      </c>
      <c r="F32" s="279">
        <v>66.616666666666674</v>
      </c>
      <c r="G32" s="279">
        <v>64.333333333333343</v>
      </c>
      <c r="H32" s="279">
        <v>71.633333333333326</v>
      </c>
      <c r="I32" s="279">
        <v>73.916666666666657</v>
      </c>
      <c r="J32" s="279">
        <v>75.283333333333317</v>
      </c>
      <c r="K32" s="277">
        <v>72.55</v>
      </c>
      <c r="L32" s="277">
        <v>68.900000000000006</v>
      </c>
      <c r="M32" s="277">
        <v>506.63132000000002</v>
      </c>
    </row>
    <row r="33" spans="1:13">
      <c r="A33" s="301">
        <v>24</v>
      </c>
      <c r="B33" s="277" t="s">
        <v>51</v>
      </c>
      <c r="C33" s="277">
        <v>1958</v>
      </c>
      <c r="D33" s="279">
        <v>1937.3333333333333</v>
      </c>
      <c r="E33" s="279">
        <v>1901.4166666666665</v>
      </c>
      <c r="F33" s="279">
        <v>1844.8333333333333</v>
      </c>
      <c r="G33" s="279">
        <v>1808.9166666666665</v>
      </c>
      <c r="H33" s="279">
        <v>1993.9166666666665</v>
      </c>
      <c r="I33" s="279">
        <v>2029.833333333333</v>
      </c>
      <c r="J33" s="279">
        <v>2086.4166666666665</v>
      </c>
      <c r="K33" s="277">
        <v>1973.25</v>
      </c>
      <c r="L33" s="277">
        <v>1880.75</v>
      </c>
      <c r="M33" s="277">
        <v>56.883049999999997</v>
      </c>
    </row>
    <row r="34" spans="1:13">
      <c r="A34" s="301">
        <v>25</v>
      </c>
      <c r="B34" s="277" t="s">
        <v>226</v>
      </c>
      <c r="C34" s="277">
        <v>723.4</v>
      </c>
      <c r="D34" s="279">
        <v>726.4666666666667</v>
      </c>
      <c r="E34" s="279">
        <v>716.93333333333339</v>
      </c>
      <c r="F34" s="279">
        <v>710.4666666666667</v>
      </c>
      <c r="G34" s="279">
        <v>700.93333333333339</v>
      </c>
      <c r="H34" s="279">
        <v>732.93333333333339</v>
      </c>
      <c r="I34" s="279">
        <v>742.4666666666667</v>
      </c>
      <c r="J34" s="279">
        <v>748.93333333333339</v>
      </c>
      <c r="K34" s="277">
        <v>736</v>
      </c>
      <c r="L34" s="277">
        <v>720</v>
      </c>
      <c r="M34" s="277">
        <v>1.77858</v>
      </c>
    </row>
    <row r="35" spans="1:13">
      <c r="A35" s="301">
        <v>26</v>
      </c>
      <c r="B35" s="277" t="s">
        <v>53</v>
      </c>
      <c r="C35" s="277">
        <v>856.15</v>
      </c>
      <c r="D35" s="279">
        <v>859.08333333333337</v>
      </c>
      <c r="E35" s="279">
        <v>848.16666666666674</v>
      </c>
      <c r="F35" s="279">
        <v>840.18333333333339</v>
      </c>
      <c r="G35" s="279">
        <v>829.26666666666677</v>
      </c>
      <c r="H35" s="279">
        <v>867.06666666666672</v>
      </c>
      <c r="I35" s="279">
        <v>877.98333333333346</v>
      </c>
      <c r="J35" s="279">
        <v>885.9666666666667</v>
      </c>
      <c r="K35" s="277">
        <v>870</v>
      </c>
      <c r="L35" s="277">
        <v>851.1</v>
      </c>
      <c r="M35" s="277">
        <v>22.92116</v>
      </c>
    </row>
    <row r="36" spans="1:13">
      <c r="A36" s="301">
        <v>27</v>
      </c>
      <c r="B36" s="277" t="s">
        <v>55</v>
      </c>
      <c r="C36" s="277">
        <v>440.45</v>
      </c>
      <c r="D36" s="279">
        <v>440.51666666666665</v>
      </c>
      <c r="E36" s="279">
        <v>436.18333333333328</v>
      </c>
      <c r="F36" s="279">
        <v>431.91666666666663</v>
      </c>
      <c r="G36" s="279">
        <v>427.58333333333326</v>
      </c>
      <c r="H36" s="279">
        <v>444.7833333333333</v>
      </c>
      <c r="I36" s="279">
        <v>449.11666666666667</v>
      </c>
      <c r="J36" s="279">
        <v>453.38333333333333</v>
      </c>
      <c r="K36" s="277">
        <v>444.85</v>
      </c>
      <c r="L36" s="277">
        <v>436.25</v>
      </c>
      <c r="M36" s="277">
        <v>250.88216</v>
      </c>
    </row>
    <row r="37" spans="1:13">
      <c r="A37" s="301">
        <v>28</v>
      </c>
      <c r="B37" s="277" t="s">
        <v>56</v>
      </c>
      <c r="C37" s="277">
        <v>3053.15</v>
      </c>
      <c r="D37" s="279">
        <v>3055.3833333333332</v>
      </c>
      <c r="E37" s="279">
        <v>3035.7666666666664</v>
      </c>
      <c r="F37" s="279">
        <v>3018.3833333333332</v>
      </c>
      <c r="G37" s="279">
        <v>2998.7666666666664</v>
      </c>
      <c r="H37" s="279">
        <v>3072.7666666666664</v>
      </c>
      <c r="I37" s="279">
        <v>3092.3833333333332</v>
      </c>
      <c r="J37" s="279">
        <v>3109.7666666666664</v>
      </c>
      <c r="K37" s="277">
        <v>3075</v>
      </c>
      <c r="L37" s="277">
        <v>3038</v>
      </c>
      <c r="M37" s="277">
        <v>3.95723</v>
      </c>
    </row>
    <row r="38" spans="1:13">
      <c r="A38" s="301">
        <v>29</v>
      </c>
      <c r="B38" s="277" t="s">
        <v>58</v>
      </c>
      <c r="C38" s="277">
        <v>6282.4</v>
      </c>
      <c r="D38" s="279">
        <v>6302.8166666666666</v>
      </c>
      <c r="E38" s="279">
        <v>6239.6333333333332</v>
      </c>
      <c r="F38" s="279">
        <v>6196.8666666666668</v>
      </c>
      <c r="G38" s="279">
        <v>6133.6833333333334</v>
      </c>
      <c r="H38" s="279">
        <v>6345.583333333333</v>
      </c>
      <c r="I38" s="279">
        <v>6408.7666666666655</v>
      </c>
      <c r="J38" s="279">
        <v>6451.5333333333328</v>
      </c>
      <c r="K38" s="277">
        <v>6366</v>
      </c>
      <c r="L38" s="277">
        <v>6260.05</v>
      </c>
      <c r="M38" s="277">
        <v>3.0324</v>
      </c>
    </row>
    <row r="39" spans="1:13">
      <c r="A39" s="301">
        <v>30</v>
      </c>
      <c r="B39" s="277" t="s">
        <v>232</v>
      </c>
      <c r="C39" s="277">
        <v>2648.7</v>
      </c>
      <c r="D39" s="279">
        <v>2655.5833333333335</v>
      </c>
      <c r="E39" s="279">
        <v>2618.166666666667</v>
      </c>
      <c r="F39" s="279">
        <v>2587.6333333333337</v>
      </c>
      <c r="G39" s="279">
        <v>2550.2166666666672</v>
      </c>
      <c r="H39" s="279">
        <v>2686.1166666666668</v>
      </c>
      <c r="I39" s="279">
        <v>2723.5333333333338</v>
      </c>
      <c r="J39" s="279">
        <v>2754.0666666666666</v>
      </c>
      <c r="K39" s="277">
        <v>2693</v>
      </c>
      <c r="L39" s="277">
        <v>2625.05</v>
      </c>
      <c r="M39" s="277">
        <v>1.72465</v>
      </c>
    </row>
    <row r="40" spans="1:13">
      <c r="A40" s="301">
        <v>31</v>
      </c>
      <c r="B40" s="277" t="s">
        <v>59</v>
      </c>
      <c r="C40" s="277">
        <v>3389.3</v>
      </c>
      <c r="D40" s="279">
        <v>3403.1</v>
      </c>
      <c r="E40" s="279">
        <v>3366.2</v>
      </c>
      <c r="F40" s="279">
        <v>3343.1</v>
      </c>
      <c r="G40" s="279">
        <v>3306.2</v>
      </c>
      <c r="H40" s="279">
        <v>3426.2</v>
      </c>
      <c r="I40" s="279">
        <v>3463.1000000000004</v>
      </c>
      <c r="J40" s="279">
        <v>3486.2</v>
      </c>
      <c r="K40" s="277">
        <v>3440</v>
      </c>
      <c r="L40" s="277">
        <v>3380</v>
      </c>
      <c r="M40" s="277">
        <v>26.273810000000001</v>
      </c>
    </row>
    <row r="41" spans="1:13">
      <c r="A41" s="301">
        <v>32</v>
      </c>
      <c r="B41" s="277" t="s">
        <v>60</v>
      </c>
      <c r="C41" s="277">
        <v>1367.1</v>
      </c>
      <c r="D41" s="279">
        <v>1381.1000000000001</v>
      </c>
      <c r="E41" s="279">
        <v>1347.2000000000003</v>
      </c>
      <c r="F41" s="279">
        <v>1327.3000000000002</v>
      </c>
      <c r="G41" s="279">
        <v>1293.4000000000003</v>
      </c>
      <c r="H41" s="279">
        <v>1401.0000000000002</v>
      </c>
      <c r="I41" s="279">
        <v>1434.9000000000003</v>
      </c>
      <c r="J41" s="279">
        <v>1454.8000000000002</v>
      </c>
      <c r="K41" s="277">
        <v>1415</v>
      </c>
      <c r="L41" s="277">
        <v>1361.2</v>
      </c>
      <c r="M41" s="277">
        <v>4.8856900000000003</v>
      </c>
    </row>
    <row r="42" spans="1:13">
      <c r="A42" s="301">
        <v>33</v>
      </c>
      <c r="B42" s="277" t="s">
        <v>233</v>
      </c>
      <c r="C42" s="277">
        <v>292.10000000000002</v>
      </c>
      <c r="D42" s="279">
        <v>293.53333333333336</v>
      </c>
      <c r="E42" s="279">
        <v>289.16666666666674</v>
      </c>
      <c r="F42" s="279">
        <v>286.23333333333341</v>
      </c>
      <c r="G42" s="279">
        <v>281.86666666666679</v>
      </c>
      <c r="H42" s="279">
        <v>296.4666666666667</v>
      </c>
      <c r="I42" s="279">
        <v>300.83333333333337</v>
      </c>
      <c r="J42" s="279">
        <v>303.76666666666665</v>
      </c>
      <c r="K42" s="277">
        <v>297.89999999999998</v>
      </c>
      <c r="L42" s="277">
        <v>290.60000000000002</v>
      </c>
      <c r="M42" s="277">
        <v>183.85471999999999</v>
      </c>
    </row>
    <row r="43" spans="1:13">
      <c r="A43" s="301">
        <v>34</v>
      </c>
      <c r="B43" s="277" t="s">
        <v>61</v>
      </c>
      <c r="C43" s="277">
        <v>48.35</v>
      </c>
      <c r="D43" s="279">
        <v>48.300000000000004</v>
      </c>
      <c r="E43" s="279">
        <v>47.750000000000007</v>
      </c>
      <c r="F43" s="279">
        <v>47.150000000000006</v>
      </c>
      <c r="G43" s="279">
        <v>46.600000000000009</v>
      </c>
      <c r="H43" s="279">
        <v>48.900000000000006</v>
      </c>
      <c r="I43" s="279">
        <v>49.45</v>
      </c>
      <c r="J43" s="279">
        <v>50.050000000000004</v>
      </c>
      <c r="K43" s="277">
        <v>48.85</v>
      </c>
      <c r="L43" s="277">
        <v>47.7</v>
      </c>
      <c r="M43" s="277">
        <v>229.11875000000001</v>
      </c>
    </row>
    <row r="44" spans="1:13">
      <c r="A44" s="301">
        <v>35</v>
      </c>
      <c r="B44" s="277" t="s">
        <v>62</v>
      </c>
      <c r="C44" s="277">
        <v>48.2</v>
      </c>
      <c r="D44" s="279">
        <v>48.4</v>
      </c>
      <c r="E44" s="279">
        <v>47.8</v>
      </c>
      <c r="F44" s="279">
        <v>47.4</v>
      </c>
      <c r="G44" s="279">
        <v>46.8</v>
      </c>
      <c r="H44" s="279">
        <v>48.8</v>
      </c>
      <c r="I44" s="279">
        <v>49.400000000000006</v>
      </c>
      <c r="J44" s="279">
        <v>49.8</v>
      </c>
      <c r="K44" s="277">
        <v>49</v>
      </c>
      <c r="L44" s="277">
        <v>48</v>
      </c>
      <c r="M44" s="277">
        <v>24.154430000000001</v>
      </c>
    </row>
    <row r="45" spans="1:13">
      <c r="A45" s="301">
        <v>36</v>
      </c>
      <c r="B45" s="277" t="s">
        <v>63</v>
      </c>
      <c r="C45" s="277">
        <v>1306.3499999999999</v>
      </c>
      <c r="D45" s="279">
        <v>1307.0333333333335</v>
      </c>
      <c r="E45" s="279">
        <v>1289.366666666667</v>
      </c>
      <c r="F45" s="279">
        <v>1272.3833333333334</v>
      </c>
      <c r="G45" s="279">
        <v>1254.7166666666669</v>
      </c>
      <c r="H45" s="279">
        <v>1324.0166666666671</v>
      </c>
      <c r="I45" s="279">
        <v>1341.6833333333336</v>
      </c>
      <c r="J45" s="279">
        <v>1358.6666666666672</v>
      </c>
      <c r="K45" s="277">
        <v>1324.7</v>
      </c>
      <c r="L45" s="277">
        <v>1290.05</v>
      </c>
      <c r="M45" s="277">
        <v>16.699449999999999</v>
      </c>
    </row>
    <row r="46" spans="1:13">
      <c r="A46" s="301">
        <v>37</v>
      </c>
      <c r="B46" s="277" t="s">
        <v>234</v>
      </c>
      <c r="C46" s="277">
        <v>1462.7</v>
      </c>
      <c r="D46" s="279">
        <v>1472.2</v>
      </c>
      <c r="E46" s="279">
        <v>1435.65</v>
      </c>
      <c r="F46" s="279">
        <v>1408.6000000000001</v>
      </c>
      <c r="G46" s="279">
        <v>1372.0500000000002</v>
      </c>
      <c r="H46" s="279">
        <v>1499.25</v>
      </c>
      <c r="I46" s="279">
        <v>1535.7999999999997</v>
      </c>
      <c r="J46" s="279">
        <v>1562.85</v>
      </c>
      <c r="K46" s="277">
        <v>1508.75</v>
      </c>
      <c r="L46" s="277">
        <v>1445.15</v>
      </c>
      <c r="M46" s="277">
        <v>3.06548</v>
      </c>
    </row>
    <row r="47" spans="1:13">
      <c r="A47" s="301">
        <v>38</v>
      </c>
      <c r="B47" s="277" t="s">
        <v>65</v>
      </c>
      <c r="C47" s="277">
        <v>112.1</v>
      </c>
      <c r="D47" s="279">
        <v>112.13333333333333</v>
      </c>
      <c r="E47" s="279">
        <v>110.76666666666665</v>
      </c>
      <c r="F47" s="279">
        <v>109.43333333333332</v>
      </c>
      <c r="G47" s="279">
        <v>108.06666666666665</v>
      </c>
      <c r="H47" s="279">
        <v>113.46666666666665</v>
      </c>
      <c r="I47" s="279">
        <v>114.83333333333333</v>
      </c>
      <c r="J47" s="279">
        <v>116.16666666666666</v>
      </c>
      <c r="K47" s="277">
        <v>113.5</v>
      </c>
      <c r="L47" s="277">
        <v>110.8</v>
      </c>
      <c r="M47" s="277">
        <v>98.504769999999994</v>
      </c>
    </row>
    <row r="48" spans="1:13">
      <c r="A48" s="301">
        <v>39</v>
      </c>
      <c r="B48" s="277" t="s">
        <v>66</v>
      </c>
      <c r="C48" s="277">
        <v>566.79999999999995</v>
      </c>
      <c r="D48" s="279">
        <v>564.33333333333337</v>
      </c>
      <c r="E48" s="279">
        <v>558.81666666666672</v>
      </c>
      <c r="F48" s="279">
        <v>550.83333333333337</v>
      </c>
      <c r="G48" s="279">
        <v>545.31666666666672</v>
      </c>
      <c r="H48" s="279">
        <v>572.31666666666672</v>
      </c>
      <c r="I48" s="279">
        <v>577.83333333333337</v>
      </c>
      <c r="J48" s="279">
        <v>585.81666666666672</v>
      </c>
      <c r="K48" s="277">
        <v>569.85</v>
      </c>
      <c r="L48" s="277">
        <v>556.35</v>
      </c>
      <c r="M48" s="277">
        <v>20.90202</v>
      </c>
    </row>
    <row r="49" spans="1:13">
      <c r="A49" s="301">
        <v>40</v>
      </c>
      <c r="B49" s="277" t="s">
        <v>67</v>
      </c>
      <c r="C49" s="277">
        <v>489.8</v>
      </c>
      <c r="D49" s="279">
        <v>492.05</v>
      </c>
      <c r="E49" s="279">
        <v>486.3</v>
      </c>
      <c r="F49" s="279">
        <v>482.8</v>
      </c>
      <c r="G49" s="279">
        <v>477.05</v>
      </c>
      <c r="H49" s="279">
        <v>495.55</v>
      </c>
      <c r="I49" s="279">
        <v>501.3</v>
      </c>
      <c r="J49" s="279">
        <v>504.8</v>
      </c>
      <c r="K49" s="277">
        <v>497.8</v>
      </c>
      <c r="L49" s="277">
        <v>488.55</v>
      </c>
      <c r="M49" s="277">
        <v>27.035509999999999</v>
      </c>
    </row>
    <row r="50" spans="1:13">
      <c r="A50" s="301">
        <v>41</v>
      </c>
      <c r="B50" s="277" t="s">
        <v>69</v>
      </c>
      <c r="C50" s="277">
        <v>520.25</v>
      </c>
      <c r="D50" s="279">
        <v>522.01666666666665</v>
      </c>
      <c r="E50" s="279">
        <v>514.23333333333335</v>
      </c>
      <c r="F50" s="279">
        <v>508.2166666666667</v>
      </c>
      <c r="G50" s="279">
        <v>500.43333333333339</v>
      </c>
      <c r="H50" s="279">
        <v>528.0333333333333</v>
      </c>
      <c r="I50" s="279">
        <v>535.81666666666661</v>
      </c>
      <c r="J50" s="279">
        <v>541.83333333333326</v>
      </c>
      <c r="K50" s="277">
        <v>529.79999999999995</v>
      </c>
      <c r="L50" s="277">
        <v>516</v>
      </c>
      <c r="M50" s="277">
        <v>218.35588000000001</v>
      </c>
    </row>
    <row r="51" spans="1:13">
      <c r="A51" s="301">
        <v>42</v>
      </c>
      <c r="B51" s="277" t="s">
        <v>70</v>
      </c>
      <c r="C51" s="277">
        <v>40.65</v>
      </c>
      <c r="D51" s="279">
        <v>40.6</v>
      </c>
      <c r="E51" s="279">
        <v>39.25</v>
      </c>
      <c r="F51" s="279">
        <v>37.85</v>
      </c>
      <c r="G51" s="279">
        <v>36.5</v>
      </c>
      <c r="H51" s="279">
        <v>42</v>
      </c>
      <c r="I51" s="279">
        <v>43.350000000000009</v>
      </c>
      <c r="J51" s="279">
        <v>44.75</v>
      </c>
      <c r="K51" s="277">
        <v>41.95</v>
      </c>
      <c r="L51" s="277">
        <v>39.200000000000003</v>
      </c>
      <c r="M51" s="277">
        <v>1798.8349900000001</v>
      </c>
    </row>
    <row r="52" spans="1:13">
      <c r="A52" s="301">
        <v>43</v>
      </c>
      <c r="B52" s="277" t="s">
        <v>71</v>
      </c>
      <c r="C52" s="277">
        <v>394.05</v>
      </c>
      <c r="D52" s="279">
        <v>394.91666666666669</v>
      </c>
      <c r="E52" s="279">
        <v>391.68333333333339</v>
      </c>
      <c r="F52" s="279">
        <v>389.31666666666672</v>
      </c>
      <c r="G52" s="279">
        <v>386.08333333333343</v>
      </c>
      <c r="H52" s="279">
        <v>397.28333333333336</v>
      </c>
      <c r="I52" s="279">
        <v>400.51666666666659</v>
      </c>
      <c r="J52" s="279">
        <v>402.88333333333333</v>
      </c>
      <c r="K52" s="277">
        <v>398.15</v>
      </c>
      <c r="L52" s="277">
        <v>392.55</v>
      </c>
      <c r="M52" s="277">
        <v>22.33107</v>
      </c>
    </row>
    <row r="53" spans="1:13">
      <c r="A53" s="301">
        <v>44</v>
      </c>
      <c r="B53" s="277" t="s">
        <v>72</v>
      </c>
      <c r="C53" s="277">
        <v>14196.75</v>
      </c>
      <c r="D53" s="279">
        <v>14109.433333333334</v>
      </c>
      <c r="E53" s="279">
        <v>13838.866666666669</v>
      </c>
      <c r="F53" s="279">
        <v>13480.983333333334</v>
      </c>
      <c r="G53" s="279">
        <v>13210.416666666668</v>
      </c>
      <c r="H53" s="279">
        <v>14467.316666666669</v>
      </c>
      <c r="I53" s="279">
        <v>14737.883333333335</v>
      </c>
      <c r="J53" s="279">
        <v>15095.76666666667</v>
      </c>
      <c r="K53" s="277">
        <v>14380</v>
      </c>
      <c r="L53" s="277">
        <v>13751.55</v>
      </c>
      <c r="M53" s="277">
        <v>0.85026000000000002</v>
      </c>
    </row>
    <row r="54" spans="1:13">
      <c r="A54" s="301">
        <v>45</v>
      </c>
      <c r="B54" s="277" t="s">
        <v>74</v>
      </c>
      <c r="C54" s="277">
        <v>410.1</v>
      </c>
      <c r="D54" s="279">
        <v>412.45</v>
      </c>
      <c r="E54" s="279">
        <v>405.9</v>
      </c>
      <c r="F54" s="279">
        <v>401.7</v>
      </c>
      <c r="G54" s="279">
        <v>395.15</v>
      </c>
      <c r="H54" s="279">
        <v>416.65</v>
      </c>
      <c r="I54" s="279">
        <v>423.20000000000005</v>
      </c>
      <c r="J54" s="279">
        <v>427.4</v>
      </c>
      <c r="K54" s="277">
        <v>419</v>
      </c>
      <c r="L54" s="277">
        <v>408.25</v>
      </c>
      <c r="M54" s="277">
        <v>85.64067</v>
      </c>
    </row>
    <row r="55" spans="1:13">
      <c r="A55" s="301">
        <v>46</v>
      </c>
      <c r="B55" s="277" t="s">
        <v>75</v>
      </c>
      <c r="C55" s="277">
        <v>3882.75</v>
      </c>
      <c r="D55" s="279">
        <v>3886.6</v>
      </c>
      <c r="E55" s="279">
        <v>3861.2</v>
      </c>
      <c r="F55" s="279">
        <v>3839.65</v>
      </c>
      <c r="G55" s="279">
        <v>3814.25</v>
      </c>
      <c r="H55" s="279">
        <v>3908.1499999999996</v>
      </c>
      <c r="I55" s="279">
        <v>3933.55</v>
      </c>
      <c r="J55" s="279">
        <v>3955.0999999999995</v>
      </c>
      <c r="K55" s="277">
        <v>3912</v>
      </c>
      <c r="L55" s="277">
        <v>3865.05</v>
      </c>
      <c r="M55" s="277">
        <v>4.0100699999999998</v>
      </c>
    </row>
    <row r="56" spans="1:13">
      <c r="A56" s="301">
        <v>47</v>
      </c>
      <c r="B56" s="277" t="s">
        <v>76</v>
      </c>
      <c r="C56" s="277">
        <v>400.65</v>
      </c>
      <c r="D56" s="279">
        <v>400.33333333333331</v>
      </c>
      <c r="E56" s="279">
        <v>396.66666666666663</v>
      </c>
      <c r="F56" s="279">
        <v>392.68333333333334</v>
      </c>
      <c r="G56" s="279">
        <v>389.01666666666665</v>
      </c>
      <c r="H56" s="279">
        <v>404.31666666666661</v>
      </c>
      <c r="I56" s="279">
        <v>407.98333333333323</v>
      </c>
      <c r="J56" s="279">
        <v>411.96666666666658</v>
      </c>
      <c r="K56" s="277">
        <v>404</v>
      </c>
      <c r="L56" s="277">
        <v>396.35</v>
      </c>
      <c r="M56" s="277">
        <v>37.225560000000002</v>
      </c>
    </row>
    <row r="57" spans="1:13">
      <c r="A57" s="301">
        <v>48</v>
      </c>
      <c r="B57" s="277" t="s">
        <v>77</v>
      </c>
      <c r="C57" s="277">
        <v>104.3</v>
      </c>
      <c r="D57" s="279">
        <v>104.84999999999998</v>
      </c>
      <c r="E57" s="279">
        <v>103.34999999999997</v>
      </c>
      <c r="F57" s="279">
        <v>102.39999999999999</v>
      </c>
      <c r="G57" s="279">
        <v>100.89999999999998</v>
      </c>
      <c r="H57" s="279">
        <v>105.79999999999995</v>
      </c>
      <c r="I57" s="279">
        <v>107.29999999999998</v>
      </c>
      <c r="J57" s="279">
        <v>108.24999999999994</v>
      </c>
      <c r="K57" s="277">
        <v>106.35</v>
      </c>
      <c r="L57" s="277">
        <v>103.9</v>
      </c>
      <c r="M57" s="277">
        <v>48.103169999999999</v>
      </c>
    </row>
    <row r="58" spans="1:13">
      <c r="A58" s="301">
        <v>49</v>
      </c>
      <c r="B58" s="277" t="s">
        <v>78</v>
      </c>
      <c r="C58" s="277">
        <v>123.2</v>
      </c>
      <c r="D58" s="279">
        <v>123.56666666666666</v>
      </c>
      <c r="E58" s="279">
        <v>122.63333333333333</v>
      </c>
      <c r="F58" s="279">
        <v>122.06666666666666</v>
      </c>
      <c r="G58" s="279">
        <v>121.13333333333333</v>
      </c>
      <c r="H58" s="279">
        <v>124.13333333333333</v>
      </c>
      <c r="I58" s="279">
        <v>125.06666666666666</v>
      </c>
      <c r="J58" s="279">
        <v>125.63333333333333</v>
      </c>
      <c r="K58" s="277">
        <v>124.5</v>
      </c>
      <c r="L58" s="277">
        <v>123</v>
      </c>
      <c r="M58" s="277">
        <v>5.9754300000000002</v>
      </c>
    </row>
    <row r="59" spans="1:13">
      <c r="A59" s="301">
        <v>50</v>
      </c>
      <c r="B59" s="277" t="s">
        <v>81</v>
      </c>
      <c r="C59" s="277">
        <v>636.54999999999995</v>
      </c>
      <c r="D59" s="279">
        <v>639.51666666666665</v>
      </c>
      <c r="E59" s="279">
        <v>630.0333333333333</v>
      </c>
      <c r="F59" s="279">
        <v>623.51666666666665</v>
      </c>
      <c r="G59" s="279">
        <v>614.0333333333333</v>
      </c>
      <c r="H59" s="279">
        <v>646.0333333333333</v>
      </c>
      <c r="I59" s="279">
        <v>655.51666666666665</v>
      </c>
      <c r="J59" s="279">
        <v>662.0333333333333</v>
      </c>
      <c r="K59" s="277">
        <v>649</v>
      </c>
      <c r="L59" s="277">
        <v>633</v>
      </c>
      <c r="M59" s="277">
        <v>6.4056600000000001</v>
      </c>
    </row>
    <row r="60" spans="1:13">
      <c r="A60" s="301">
        <v>51</v>
      </c>
      <c r="B60" s="277" t="s">
        <v>82</v>
      </c>
      <c r="C60" s="277">
        <v>227.35</v>
      </c>
      <c r="D60" s="279">
        <v>227.18333333333331</v>
      </c>
      <c r="E60" s="279">
        <v>223.36666666666662</v>
      </c>
      <c r="F60" s="279">
        <v>219.3833333333333</v>
      </c>
      <c r="G60" s="279">
        <v>215.56666666666661</v>
      </c>
      <c r="H60" s="279">
        <v>231.16666666666663</v>
      </c>
      <c r="I60" s="279">
        <v>234.98333333333329</v>
      </c>
      <c r="J60" s="279">
        <v>238.96666666666664</v>
      </c>
      <c r="K60" s="277">
        <v>231</v>
      </c>
      <c r="L60" s="277">
        <v>223.2</v>
      </c>
      <c r="M60" s="277">
        <v>86.074190000000002</v>
      </c>
    </row>
    <row r="61" spans="1:13">
      <c r="A61" s="301">
        <v>52</v>
      </c>
      <c r="B61" s="277" t="s">
        <v>83</v>
      </c>
      <c r="C61" s="277">
        <v>760.75</v>
      </c>
      <c r="D61" s="279">
        <v>763.46666666666658</v>
      </c>
      <c r="E61" s="279">
        <v>756.33333333333314</v>
      </c>
      <c r="F61" s="279">
        <v>751.91666666666652</v>
      </c>
      <c r="G61" s="279">
        <v>744.78333333333308</v>
      </c>
      <c r="H61" s="279">
        <v>767.88333333333321</v>
      </c>
      <c r="I61" s="279">
        <v>775.01666666666665</v>
      </c>
      <c r="J61" s="279">
        <v>779.43333333333328</v>
      </c>
      <c r="K61" s="277">
        <v>770.6</v>
      </c>
      <c r="L61" s="277">
        <v>759.05</v>
      </c>
      <c r="M61" s="277">
        <v>47.009889999999999</v>
      </c>
    </row>
    <row r="62" spans="1:13">
      <c r="A62" s="301">
        <v>53</v>
      </c>
      <c r="B62" s="277" t="s">
        <v>84</v>
      </c>
      <c r="C62" s="277">
        <v>139.5</v>
      </c>
      <c r="D62" s="279">
        <v>140.1</v>
      </c>
      <c r="E62" s="279">
        <v>138.39999999999998</v>
      </c>
      <c r="F62" s="279">
        <v>137.29999999999998</v>
      </c>
      <c r="G62" s="279">
        <v>135.59999999999997</v>
      </c>
      <c r="H62" s="279">
        <v>141.19999999999999</v>
      </c>
      <c r="I62" s="279">
        <v>142.89999999999998</v>
      </c>
      <c r="J62" s="279">
        <v>144</v>
      </c>
      <c r="K62" s="277">
        <v>141.80000000000001</v>
      </c>
      <c r="L62" s="277">
        <v>139</v>
      </c>
      <c r="M62" s="277">
        <v>181.04029</v>
      </c>
    </row>
    <row r="63" spans="1:13">
      <c r="A63" s="301">
        <v>54</v>
      </c>
      <c r="B63" s="277" t="s">
        <v>3785</v>
      </c>
      <c r="C63" s="277">
        <v>1984.6</v>
      </c>
      <c r="D63" s="279">
        <v>1992.7166666666665</v>
      </c>
      <c r="E63" s="279">
        <v>1966.0333333333328</v>
      </c>
      <c r="F63" s="279">
        <v>1947.4666666666665</v>
      </c>
      <c r="G63" s="279">
        <v>1920.7833333333328</v>
      </c>
      <c r="H63" s="279">
        <v>2011.2833333333328</v>
      </c>
      <c r="I63" s="279">
        <v>2037.9666666666667</v>
      </c>
      <c r="J63" s="279">
        <v>2056.5333333333328</v>
      </c>
      <c r="K63" s="277">
        <v>2019.4</v>
      </c>
      <c r="L63" s="277">
        <v>1974.15</v>
      </c>
      <c r="M63" s="277">
        <v>1.2659800000000001</v>
      </c>
    </row>
    <row r="64" spans="1:13">
      <c r="A64" s="301">
        <v>55</v>
      </c>
      <c r="B64" s="277" t="s">
        <v>85</v>
      </c>
      <c r="C64" s="277">
        <v>1410.65</v>
      </c>
      <c r="D64" s="279">
        <v>1418.5833333333333</v>
      </c>
      <c r="E64" s="279">
        <v>1397.1666666666665</v>
      </c>
      <c r="F64" s="279">
        <v>1383.6833333333332</v>
      </c>
      <c r="G64" s="279">
        <v>1362.2666666666664</v>
      </c>
      <c r="H64" s="279">
        <v>1432.0666666666666</v>
      </c>
      <c r="I64" s="279">
        <v>1453.4833333333331</v>
      </c>
      <c r="J64" s="279">
        <v>1466.9666666666667</v>
      </c>
      <c r="K64" s="277">
        <v>1440</v>
      </c>
      <c r="L64" s="277">
        <v>1405.1</v>
      </c>
      <c r="M64" s="277">
        <v>6.7597399999999999</v>
      </c>
    </row>
    <row r="65" spans="1:13">
      <c r="A65" s="301">
        <v>56</v>
      </c>
      <c r="B65" s="277" t="s">
        <v>86</v>
      </c>
      <c r="C65" s="277">
        <v>394.15</v>
      </c>
      <c r="D65" s="279">
        <v>394.95</v>
      </c>
      <c r="E65" s="279">
        <v>391.4</v>
      </c>
      <c r="F65" s="279">
        <v>388.65</v>
      </c>
      <c r="G65" s="279">
        <v>385.09999999999997</v>
      </c>
      <c r="H65" s="279">
        <v>397.7</v>
      </c>
      <c r="I65" s="279">
        <v>401.25000000000006</v>
      </c>
      <c r="J65" s="279">
        <v>404</v>
      </c>
      <c r="K65" s="277">
        <v>398.5</v>
      </c>
      <c r="L65" s="277">
        <v>392.2</v>
      </c>
      <c r="M65" s="277">
        <v>13.76379</v>
      </c>
    </row>
    <row r="66" spans="1:13">
      <c r="A66" s="301">
        <v>57</v>
      </c>
      <c r="B66" s="277" t="s">
        <v>236</v>
      </c>
      <c r="C66" s="277">
        <v>795.95</v>
      </c>
      <c r="D66" s="279">
        <v>786.73333333333323</v>
      </c>
      <c r="E66" s="279">
        <v>771.46666666666647</v>
      </c>
      <c r="F66" s="279">
        <v>746.98333333333323</v>
      </c>
      <c r="G66" s="279">
        <v>731.71666666666647</v>
      </c>
      <c r="H66" s="279">
        <v>811.21666666666647</v>
      </c>
      <c r="I66" s="279">
        <v>826.48333333333312</v>
      </c>
      <c r="J66" s="279">
        <v>850.96666666666647</v>
      </c>
      <c r="K66" s="277">
        <v>802</v>
      </c>
      <c r="L66" s="277">
        <v>762.25</v>
      </c>
      <c r="M66" s="277">
        <v>8.9796899999999997</v>
      </c>
    </row>
    <row r="67" spans="1:13">
      <c r="A67" s="301">
        <v>58</v>
      </c>
      <c r="B67" s="277" t="s">
        <v>237</v>
      </c>
      <c r="C67" s="277">
        <v>264</v>
      </c>
      <c r="D67" s="279">
        <v>264.05</v>
      </c>
      <c r="E67" s="279">
        <v>261.3</v>
      </c>
      <c r="F67" s="279">
        <v>258.60000000000002</v>
      </c>
      <c r="G67" s="279">
        <v>255.85000000000002</v>
      </c>
      <c r="H67" s="279">
        <v>266.75</v>
      </c>
      <c r="I67" s="279">
        <v>269.5</v>
      </c>
      <c r="J67" s="279">
        <v>272.2</v>
      </c>
      <c r="K67" s="277">
        <v>266.8</v>
      </c>
      <c r="L67" s="277">
        <v>261.35000000000002</v>
      </c>
      <c r="M67" s="277">
        <v>3.2709000000000001</v>
      </c>
    </row>
    <row r="68" spans="1:13">
      <c r="A68" s="301">
        <v>59</v>
      </c>
      <c r="B68" s="277" t="s">
        <v>235</v>
      </c>
      <c r="C68" s="277">
        <v>129.30000000000001</v>
      </c>
      <c r="D68" s="279">
        <v>128.73333333333335</v>
      </c>
      <c r="E68" s="279">
        <v>125.31666666666669</v>
      </c>
      <c r="F68" s="279">
        <v>121.33333333333334</v>
      </c>
      <c r="G68" s="279">
        <v>117.91666666666669</v>
      </c>
      <c r="H68" s="279">
        <v>132.7166666666667</v>
      </c>
      <c r="I68" s="279">
        <v>136.13333333333333</v>
      </c>
      <c r="J68" s="279">
        <v>140.1166666666667</v>
      </c>
      <c r="K68" s="277">
        <v>132.15</v>
      </c>
      <c r="L68" s="277">
        <v>124.75</v>
      </c>
      <c r="M68" s="277">
        <v>64.870099999999994</v>
      </c>
    </row>
    <row r="69" spans="1:13">
      <c r="A69" s="301">
        <v>60</v>
      </c>
      <c r="B69" s="277" t="s">
        <v>87</v>
      </c>
      <c r="C69" s="277">
        <v>465.4</v>
      </c>
      <c r="D69" s="279">
        <v>464.05</v>
      </c>
      <c r="E69" s="279">
        <v>459.3</v>
      </c>
      <c r="F69" s="279">
        <v>453.2</v>
      </c>
      <c r="G69" s="279">
        <v>448.45</v>
      </c>
      <c r="H69" s="279">
        <v>470.15000000000003</v>
      </c>
      <c r="I69" s="279">
        <v>474.90000000000003</v>
      </c>
      <c r="J69" s="279">
        <v>481.00000000000006</v>
      </c>
      <c r="K69" s="277">
        <v>468.8</v>
      </c>
      <c r="L69" s="277">
        <v>457.95</v>
      </c>
      <c r="M69" s="277">
        <v>9.8809799999999992</v>
      </c>
    </row>
    <row r="70" spans="1:13">
      <c r="A70" s="301">
        <v>61</v>
      </c>
      <c r="B70" s="277" t="s">
        <v>88</v>
      </c>
      <c r="C70" s="277">
        <v>491.95</v>
      </c>
      <c r="D70" s="279">
        <v>493.81666666666666</v>
      </c>
      <c r="E70" s="279">
        <v>489.13333333333333</v>
      </c>
      <c r="F70" s="279">
        <v>486.31666666666666</v>
      </c>
      <c r="G70" s="279">
        <v>481.63333333333333</v>
      </c>
      <c r="H70" s="279">
        <v>496.63333333333333</v>
      </c>
      <c r="I70" s="279">
        <v>501.31666666666661</v>
      </c>
      <c r="J70" s="279">
        <v>504.13333333333333</v>
      </c>
      <c r="K70" s="277">
        <v>498.5</v>
      </c>
      <c r="L70" s="277">
        <v>491</v>
      </c>
      <c r="M70" s="277">
        <v>19.115110000000001</v>
      </c>
    </row>
    <row r="71" spans="1:13">
      <c r="A71" s="301">
        <v>62</v>
      </c>
      <c r="B71" s="277" t="s">
        <v>238</v>
      </c>
      <c r="C71" s="277">
        <v>774.25</v>
      </c>
      <c r="D71" s="279">
        <v>777.76666666666677</v>
      </c>
      <c r="E71" s="279">
        <v>767.63333333333355</v>
      </c>
      <c r="F71" s="279">
        <v>761.01666666666677</v>
      </c>
      <c r="G71" s="279">
        <v>750.88333333333355</v>
      </c>
      <c r="H71" s="279">
        <v>784.38333333333355</v>
      </c>
      <c r="I71" s="279">
        <v>794.51666666666677</v>
      </c>
      <c r="J71" s="279">
        <v>801.13333333333355</v>
      </c>
      <c r="K71" s="277">
        <v>787.9</v>
      </c>
      <c r="L71" s="277">
        <v>771.15</v>
      </c>
      <c r="M71" s="277">
        <v>1.0260499999999999</v>
      </c>
    </row>
    <row r="72" spans="1:13">
      <c r="A72" s="301">
        <v>63</v>
      </c>
      <c r="B72" s="277" t="s">
        <v>91</v>
      </c>
      <c r="C72" s="277">
        <v>3247.35</v>
      </c>
      <c r="D72" s="279">
        <v>3268.3333333333335</v>
      </c>
      <c r="E72" s="279">
        <v>3201.666666666667</v>
      </c>
      <c r="F72" s="279">
        <v>3155.9833333333336</v>
      </c>
      <c r="G72" s="279">
        <v>3089.3166666666671</v>
      </c>
      <c r="H72" s="279">
        <v>3314.0166666666669</v>
      </c>
      <c r="I72" s="279">
        <v>3380.6833333333338</v>
      </c>
      <c r="J72" s="279">
        <v>3426.3666666666668</v>
      </c>
      <c r="K72" s="277">
        <v>3335</v>
      </c>
      <c r="L72" s="277">
        <v>3222.65</v>
      </c>
      <c r="M72" s="277">
        <v>38.514809999999997</v>
      </c>
    </row>
    <row r="73" spans="1:13">
      <c r="A73" s="301">
        <v>64</v>
      </c>
      <c r="B73" s="277" t="s">
        <v>93</v>
      </c>
      <c r="C73" s="277">
        <v>161.69999999999999</v>
      </c>
      <c r="D73" s="279">
        <v>162.06666666666666</v>
      </c>
      <c r="E73" s="279">
        <v>160.13333333333333</v>
      </c>
      <c r="F73" s="279">
        <v>158.56666666666666</v>
      </c>
      <c r="G73" s="279">
        <v>156.63333333333333</v>
      </c>
      <c r="H73" s="279">
        <v>163.63333333333333</v>
      </c>
      <c r="I73" s="279">
        <v>165.56666666666666</v>
      </c>
      <c r="J73" s="279">
        <v>167.13333333333333</v>
      </c>
      <c r="K73" s="277">
        <v>164</v>
      </c>
      <c r="L73" s="277">
        <v>160.5</v>
      </c>
      <c r="M73" s="277">
        <v>104.2433</v>
      </c>
    </row>
    <row r="74" spans="1:13">
      <c r="A74" s="301">
        <v>65</v>
      </c>
      <c r="B74" s="277" t="s">
        <v>231</v>
      </c>
      <c r="C74" s="277">
        <v>2259.4499999999998</v>
      </c>
      <c r="D74" s="279">
        <v>2270.6</v>
      </c>
      <c r="E74" s="279">
        <v>2241.1999999999998</v>
      </c>
      <c r="F74" s="279">
        <v>2222.9499999999998</v>
      </c>
      <c r="G74" s="279">
        <v>2193.5499999999997</v>
      </c>
      <c r="H74" s="279">
        <v>2288.85</v>
      </c>
      <c r="I74" s="279">
        <v>2318.2500000000005</v>
      </c>
      <c r="J74" s="279">
        <v>2336.5</v>
      </c>
      <c r="K74" s="277">
        <v>2300</v>
      </c>
      <c r="L74" s="277">
        <v>2252.35</v>
      </c>
      <c r="M74" s="277">
        <v>3.2627899999999999</v>
      </c>
    </row>
    <row r="75" spans="1:13">
      <c r="A75" s="301">
        <v>66</v>
      </c>
      <c r="B75" s="277" t="s">
        <v>94</v>
      </c>
      <c r="C75" s="277">
        <v>4489.75</v>
      </c>
      <c r="D75" s="279">
        <v>4494.45</v>
      </c>
      <c r="E75" s="279">
        <v>4468.8999999999996</v>
      </c>
      <c r="F75" s="279">
        <v>4448.05</v>
      </c>
      <c r="G75" s="279">
        <v>4422.5</v>
      </c>
      <c r="H75" s="279">
        <v>4515.2999999999993</v>
      </c>
      <c r="I75" s="279">
        <v>4540.8500000000004</v>
      </c>
      <c r="J75" s="279">
        <v>4561.6999999999989</v>
      </c>
      <c r="K75" s="277">
        <v>4520</v>
      </c>
      <c r="L75" s="277">
        <v>4473.6000000000004</v>
      </c>
      <c r="M75" s="277">
        <v>4.8770199999999999</v>
      </c>
    </row>
    <row r="76" spans="1:13">
      <c r="A76" s="301">
        <v>67</v>
      </c>
      <c r="B76" s="277" t="s">
        <v>239</v>
      </c>
      <c r="C76" s="277">
        <v>79.150000000000006</v>
      </c>
      <c r="D76" s="279">
        <v>77.88333333333334</v>
      </c>
      <c r="E76" s="279">
        <v>76.26666666666668</v>
      </c>
      <c r="F76" s="279">
        <v>73.38333333333334</v>
      </c>
      <c r="G76" s="279">
        <v>71.76666666666668</v>
      </c>
      <c r="H76" s="279">
        <v>80.76666666666668</v>
      </c>
      <c r="I76" s="279">
        <v>82.383333333333326</v>
      </c>
      <c r="J76" s="279">
        <v>85.26666666666668</v>
      </c>
      <c r="K76" s="277">
        <v>79.5</v>
      </c>
      <c r="L76" s="277">
        <v>75</v>
      </c>
      <c r="M76" s="277">
        <v>20.364460000000001</v>
      </c>
    </row>
    <row r="77" spans="1:13">
      <c r="A77" s="301">
        <v>68</v>
      </c>
      <c r="B77" s="277" t="s">
        <v>95</v>
      </c>
      <c r="C77" s="277">
        <v>21702.400000000001</v>
      </c>
      <c r="D77" s="279">
        <v>21675.466666666667</v>
      </c>
      <c r="E77" s="279">
        <v>21506.933333333334</v>
      </c>
      <c r="F77" s="279">
        <v>21311.466666666667</v>
      </c>
      <c r="G77" s="279">
        <v>21142.933333333334</v>
      </c>
      <c r="H77" s="279">
        <v>21870.933333333334</v>
      </c>
      <c r="I77" s="279">
        <v>22039.466666666667</v>
      </c>
      <c r="J77" s="279">
        <v>22234.933333333334</v>
      </c>
      <c r="K77" s="277">
        <v>21844</v>
      </c>
      <c r="L77" s="277">
        <v>21480</v>
      </c>
      <c r="M77" s="277">
        <v>2.6131799999999998</v>
      </c>
    </row>
    <row r="78" spans="1:13">
      <c r="A78" s="301">
        <v>69</v>
      </c>
      <c r="B78" s="277" t="s">
        <v>240</v>
      </c>
      <c r="C78" s="277">
        <v>357.2</v>
      </c>
      <c r="D78" s="279">
        <v>358.13333333333338</v>
      </c>
      <c r="E78" s="279">
        <v>353.31666666666678</v>
      </c>
      <c r="F78" s="279">
        <v>349.43333333333339</v>
      </c>
      <c r="G78" s="279">
        <v>344.61666666666679</v>
      </c>
      <c r="H78" s="279">
        <v>362.01666666666677</v>
      </c>
      <c r="I78" s="279">
        <v>366.83333333333337</v>
      </c>
      <c r="J78" s="279">
        <v>370.71666666666675</v>
      </c>
      <c r="K78" s="277">
        <v>362.95</v>
      </c>
      <c r="L78" s="277">
        <v>354.25</v>
      </c>
      <c r="M78" s="277">
        <v>8.4427699999999994</v>
      </c>
    </row>
    <row r="79" spans="1:13">
      <c r="A79" s="301">
        <v>70</v>
      </c>
      <c r="B79" s="277" t="s">
        <v>241</v>
      </c>
      <c r="C79" s="277">
        <v>1040.3</v>
      </c>
      <c r="D79" s="279">
        <v>1045.45</v>
      </c>
      <c r="E79" s="279">
        <v>1010.75</v>
      </c>
      <c r="F79" s="279">
        <v>981.19999999999993</v>
      </c>
      <c r="G79" s="279">
        <v>946.49999999999989</v>
      </c>
      <c r="H79" s="279">
        <v>1075</v>
      </c>
      <c r="I79" s="279">
        <v>1109.7000000000003</v>
      </c>
      <c r="J79" s="279">
        <v>1139.2500000000002</v>
      </c>
      <c r="K79" s="277">
        <v>1080.1500000000001</v>
      </c>
      <c r="L79" s="277">
        <v>1015.9</v>
      </c>
      <c r="M79" s="277">
        <v>1.24394</v>
      </c>
    </row>
    <row r="80" spans="1:13">
      <c r="A80" s="301">
        <v>71</v>
      </c>
      <c r="B80" s="277" t="s">
        <v>97</v>
      </c>
      <c r="C80" s="277">
        <v>1127.8</v>
      </c>
      <c r="D80" s="279">
        <v>1136.0666666666666</v>
      </c>
      <c r="E80" s="279">
        <v>1114.2333333333331</v>
      </c>
      <c r="F80" s="279">
        <v>1100.6666666666665</v>
      </c>
      <c r="G80" s="279">
        <v>1078.833333333333</v>
      </c>
      <c r="H80" s="279">
        <v>1149.6333333333332</v>
      </c>
      <c r="I80" s="279">
        <v>1171.4666666666667</v>
      </c>
      <c r="J80" s="279">
        <v>1185.0333333333333</v>
      </c>
      <c r="K80" s="277">
        <v>1157.9000000000001</v>
      </c>
      <c r="L80" s="277">
        <v>1122.5</v>
      </c>
      <c r="M80" s="277">
        <v>14.717280000000001</v>
      </c>
    </row>
    <row r="81" spans="1:13">
      <c r="A81" s="301">
        <v>72</v>
      </c>
      <c r="B81" s="277" t="s">
        <v>98</v>
      </c>
      <c r="C81" s="277">
        <v>170.7</v>
      </c>
      <c r="D81" s="279">
        <v>171.03333333333333</v>
      </c>
      <c r="E81" s="279">
        <v>168.56666666666666</v>
      </c>
      <c r="F81" s="279">
        <v>166.43333333333334</v>
      </c>
      <c r="G81" s="279">
        <v>163.96666666666667</v>
      </c>
      <c r="H81" s="279">
        <v>173.16666666666666</v>
      </c>
      <c r="I81" s="279">
        <v>175.6333333333333</v>
      </c>
      <c r="J81" s="279">
        <v>177.76666666666665</v>
      </c>
      <c r="K81" s="277">
        <v>173.5</v>
      </c>
      <c r="L81" s="277">
        <v>168.9</v>
      </c>
      <c r="M81" s="277">
        <v>42.402169999999998</v>
      </c>
    </row>
    <row r="82" spans="1:13">
      <c r="A82" s="301">
        <v>73</v>
      </c>
      <c r="B82" s="277" t="s">
        <v>99</v>
      </c>
      <c r="C82" s="277">
        <v>55.9</v>
      </c>
      <c r="D82" s="279">
        <v>55.583333333333336</v>
      </c>
      <c r="E82" s="279">
        <v>54.966666666666669</v>
      </c>
      <c r="F82" s="279">
        <v>54.033333333333331</v>
      </c>
      <c r="G82" s="279">
        <v>53.416666666666664</v>
      </c>
      <c r="H82" s="279">
        <v>56.516666666666673</v>
      </c>
      <c r="I82" s="279">
        <v>57.133333333333333</v>
      </c>
      <c r="J82" s="279">
        <v>58.066666666666677</v>
      </c>
      <c r="K82" s="277">
        <v>56.2</v>
      </c>
      <c r="L82" s="277">
        <v>54.65</v>
      </c>
      <c r="M82" s="277">
        <v>448.41516999999999</v>
      </c>
    </row>
    <row r="83" spans="1:13">
      <c r="A83" s="301">
        <v>74</v>
      </c>
      <c r="B83" s="277" t="s">
        <v>370</v>
      </c>
      <c r="C83" s="277">
        <v>137.6</v>
      </c>
      <c r="D83" s="279">
        <v>138.83333333333334</v>
      </c>
      <c r="E83" s="279">
        <v>134.86666666666667</v>
      </c>
      <c r="F83" s="279">
        <v>132.13333333333333</v>
      </c>
      <c r="G83" s="279">
        <v>128.16666666666666</v>
      </c>
      <c r="H83" s="279">
        <v>141.56666666666669</v>
      </c>
      <c r="I83" s="279">
        <v>145.53333333333333</v>
      </c>
      <c r="J83" s="279">
        <v>148.26666666666671</v>
      </c>
      <c r="K83" s="277">
        <v>142.80000000000001</v>
      </c>
      <c r="L83" s="277">
        <v>136.1</v>
      </c>
      <c r="M83" s="277">
        <v>37.482770000000002</v>
      </c>
    </row>
    <row r="84" spans="1:13">
      <c r="A84" s="301">
        <v>75</v>
      </c>
      <c r="B84" s="277" t="s">
        <v>244</v>
      </c>
      <c r="C84" s="277">
        <v>122.35</v>
      </c>
      <c r="D84" s="279">
        <v>124.01666666666665</v>
      </c>
      <c r="E84" s="279">
        <v>111.33333333333331</v>
      </c>
      <c r="F84" s="279">
        <v>100.31666666666666</v>
      </c>
      <c r="G84" s="279">
        <v>87.633333333333326</v>
      </c>
      <c r="H84" s="279">
        <v>135.0333333333333</v>
      </c>
      <c r="I84" s="279">
        <v>147.71666666666664</v>
      </c>
      <c r="J84" s="279">
        <v>158.73333333333329</v>
      </c>
      <c r="K84" s="277">
        <v>136.69999999999999</v>
      </c>
      <c r="L84" s="277">
        <v>113</v>
      </c>
      <c r="M84" s="277">
        <v>299.46602999999999</v>
      </c>
    </row>
    <row r="85" spans="1:13">
      <c r="A85" s="301">
        <v>76</v>
      </c>
      <c r="B85" s="277" t="s">
        <v>100</v>
      </c>
      <c r="C85" s="277">
        <v>101.75</v>
      </c>
      <c r="D85" s="279">
        <v>101.98333333333333</v>
      </c>
      <c r="E85" s="279">
        <v>100.81666666666666</v>
      </c>
      <c r="F85" s="279">
        <v>99.883333333333326</v>
      </c>
      <c r="G85" s="279">
        <v>98.716666666666654</v>
      </c>
      <c r="H85" s="279">
        <v>102.91666666666667</v>
      </c>
      <c r="I85" s="279">
        <v>104.08333333333333</v>
      </c>
      <c r="J85" s="279">
        <v>105.01666666666668</v>
      </c>
      <c r="K85" s="277">
        <v>103.15</v>
      </c>
      <c r="L85" s="277">
        <v>101.05</v>
      </c>
      <c r="M85" s="277">
        <v>123.64688</v>
      </c>
    </row>
    <row r="86" spans="1:13">
      <c r="A86" s="301">
        <v>77</v>
      </c>
      <c r="B86" s="277" t="s">
        <v>245</v>
      </c>
      <c r="C86" s="277">
        <v>145.55000000000001</v>
      </c>
      <c r="D86" s="279">
        <v>145.81666666666669</v>
      </c>
      <c r="E86" s="279">
        <v>144.63333333333338</v>
      </c>
      <c r="F86" s="279">
        <v>143.7166666666667</v>
      </c>
      <c r="G86" s="279">
        <v>142.53333333333339</v>
      </c>
      <c r="H86" s="279">
        <v>146.73333333333338</v>
      </c>
      <c r="I86" s="279">
        <v>147.91666666666671</v>
      </c>
      <c r="J86" s="279">
        <v>148.83333333333337</v>
      </c>
      <c r="K86" s="277">
        <v>147</v>
      </c>
      <c r="L86" s="277">
        <v>144.9</v>
      </c>
      <c r="M86" s="277">
        <v>4.3084800000000003</v>
      </c>
    </row>
    <row r="87" spans="1:13">
      <c r="A87" s="301">
        <v>78</v>
      </c>
      <c r="B87" s="277" t="s">
        <v>101</v>
      </c>
      <c r="C87" s="277">
        <v>492.05</v>
      </c>
      <c r="D87" s="279">
        <v>493</v>
      </c>
      <c r="E87" s="279">
        <v>488.3</v>
      </c>
      <c r="F87" s="279">
        <v>484.55</v>
      </c>
      <c r="G87" s="279">
        <v>479.85</v>
      </c>
      <c r="H87" s="279">
        <v>496.75</v>
      </c>
      <c r="I87" s="279">
        <v>501.45000000000005</v>
      </c>
      <c r="J87" s="279">
        <v>505.2</v>
      </c>
      <c r="K87" s="277">
        <v>497.7</v>
      </c>
      <c r="L87" s="277">
        <v>489.25</v>
      </c>
      <c r="M87" s="277">
        <v>31.477239999999998</v>
      </c>
    </row>
    <row r="88" spans="1:13">
      <c r="A88" s="301">
        <v>79</v>
      </c>
      <c r="B88" s="277" t="s">
        <v>103</v>
      </c>
      <c r="C88" s="277">
        <v>24.3</v>
      </c>
      <c r="D88" s="279">
        <v>23.916666666666668</v>
      </c>
      <c r="E88" s="279">
        <v>22.683333333333337</v>
      </c>
      <c r="F88" s="279">
        <v>21.06666666666667</v>
      </c>
      <c r="G88" s="279">
        <v>19.833333333333339</v>
      </c>
      <c r="H88" s="279">
        <v>25.533333333333335</v>
      </c>
      <c r="I88" s="279">
        <v>26.766666666666662</v>
      </c>
      <c r="J88" s="279">
        <v>28.383333333333333</v>
      </c>
      <c r="K88" s="277">
        <v>25.15</v>
      </c>
      <c r="L88" s="277">
        <v>22.3</v>
      </c>
      <c r="M88" s="277">
        <v>1018.80772</v>
      </c>
    </row>
    <row r="89" spans="1:13">
      <c r="A89" s="301">
        <v>80</v>
      </c>
      <c r="B89" s="277" t="s">
        <v>246</v>
      </c>
      <c r="C89" s="277">
        <v>493.75</v>
      </c>
      <c r="D89" s="279">
        <v>498.5</v>
      </c>
      <c r="E89" s="279">
        <v>481.6</v>
      </c>
      <c r="F89" s="279">
        <v>469.45000000000005</v>
      </c>
      <c r="G89" s="279">
        <v>452.55000000000007</v>
      </c>
      <c r="H89" s="279">
        <v>510.65</v>
      </c>
      <c r="I89" s="279">
        <v>527.54999999999995</v>
      </c>
      <c r="J89" s="279">
        <v>539.69999999999993</v>
      </c>
      <c r="K89" s="277">
        <v>515.4</v>
      </c>
      <c r="L89" s="277">
        <v>486.35</v>
      </c>
      <c r="M89" s="277">
        <v>7.2806800000000003</v>
      </c>
    </row>
    <row r="90" spans="1:13">
      <c r="A90" s="301">
        <v>81</v>
      </c>
      <c r="B90" s="277" t="s">
        <v>104</v>
      </c>
      <c r="C90" s="277">
        <v>683.5</v>
      </c>
      <c r="D90" s="279">
        <v>686.5</v>
      </c>
      <c r="E90" s="279">
        <v>678</v>
      </c>
      <c r="F90" s="279">
        <v>672.5</v>
      </c>
      <c r="G90" s="279">
        <v>664</v>
      </c>
      <c r="H90" s="279">
        <v>692</v>
      </c>
      <c r="I90" s="279">
        <v>700.5</v>
      </c>
      <c r="J90" s="279">
        <v>706</v>
      </c>
      <c r="K90" s="277">
        <v>695</v>
      </c>
      <c r="L90" s="277">
        <v>681</v>
      </c>
      <c r="M90" s="277">
        <v>3.8624200000000002</v>
      </c>
    </row>
    <row r="91" spans="1:13">
      <c r="A91" s="301">
        <v>82</v>
      </c>
      <c r="B91" s="277" t="s">
        <v>247</v>
      </c>
      <c r="C91" s="277">
        <v>412.45</v>
      </c>
      <c r="D91" s="279">
        <v>414.15000000000003</v>
      </c>
      <c r="E91" s="279">
        <v>408.85000000000008</v>
      </c>
      <c r="F91" s="279">
        <v>405.25000000000006</v>
      </c>
      <c r="G91" s="279">
        <v>399.9500000000001</v>
      </c>
      <c r="H91" s="279">
        <v>417.75000000000006</v>
      </c>
      <c r="I91" s="279">
        <v>423.05</v>
      </c>
      <c r="J91" s="279">
        <v>426.65000000000003</v>
      </c>
      <c r="K91" s="277">
        <v>419.45</v>
      </c>
      <c r="L91" s="277">
        <v>410.55</v>
      </c>
      <c r="M91" s="277">
        <v>1.1655899999999999</v>
      </c>
    </row>
    <row r="92" spans="1:13">
      <c r="A92" s="301">
        <v>83</v>
      </c>
      <c r="B92" s="277" t="s">
        <v>248</v>
      </c>
      <c r="C92" s="277">
        <v>858.7</v>
      </c>
      <c r="D92" s="279">
        <v>863.5333333333333</v>
      </c>
      <c r="E92" s="279">
        <v>850.16666666666663</v>
      </c>
      <c r="F92" s="279">
        <v>841.63333333333333</v>
      </c>
      <c r="G92" s="279">
        <v>828.26666666666665</v>
      </c>
      <c r="H92" s="279">
        <v>872.06666666666661</v>
      </c>
      <c r="I92" s="279">
        <v>885.43333333333339</v>
      </c>
      <c r="J92" s="279">
        <v>893.96666666666658</v>
      </c>
      <c r="K92" s="277">
        <v>876.9</v>
      </c>
      <c r="L92" s="277">
        <v>855</v>
      </c>
      <c r="M92" s="277">
        <v>6.8700099999999997</v>
      </c>
    </row>
    <row r="93" spans="1:13">
      <c r="A93" s="301">
        <v>84</v>
      </c>
      <c r="B93" s="277" t="s">
        <v>105</v>
      </c>
      <c r="C93" s="277">
        <v>677.35</v>
      </c>
      <c r="D93" s="279">
        <v>676.41666666666663</v>
      </c>
      <c r="E93" s="279">
        <v>669.83333333333326</v>
      </c>
      <c r="F93" s="279">
        <v>662.31666666666661</v>
      </c>
      <c r="G93" s="279">
        <v>655.73333333333323</v>
      </c>
      <c r="H93" s="279">
        <v>683.93333333333328</v>
      </c>
      <c r="I93" s="279">
        <v>690.51666666666654</v>
      </c>
      <c r="J93" s="279">
        <v>698.0333333333333</v>
      </c>
      <c r="K93" s="277">
        <v>683</v>
      </c>
      <c r="L93" s="277">
        <v>668.9</v>
      </c>
      <c r="M93" s="277">
        <v>39.932929999999999</v>
      </c>
    </row>
    <row r="94" spans="1:13">
      <c r="A94" s="301">
        <v>85</v>
      </c>
      <c r="B94" s="277" t="s">
        <v>250</v>
      </c>
      <c r="C94" s="277">
        <v>209.35</v>
      </c>
      <c r="D94" s="279">
        <v>209.26666666666665</v>
      </c>
      <c r="E94" s="279">
        <v>206.98333333333329</v>
      </c>
      <c r="F94" s="279">
        <v>204.61666666666665</v>
      </c>
      <c r="G94" s="279">
        <v>202.33333333333329</v>
      </c>
      <c r="H94" s="279">
        <v>211.6333333333333</v>
      </c>
      <c r="I94" s="279">
        <v>213.91666666666666</v>
      </c>
      <c r="J94" s="279">
        <v>216.2833333333333</v>
      </c>
      <c r="K94" s="277">
        <v>211.55</v>
      </c>
      <c r="L94" s="277">
        <v>206.9</v>
      </c>
      <c r="M94" s="277">
        <v>12.666700000000001</v>
      </c>
    </row>
    <row r="95" spans="1:13">
      <c r="A95" s="301">
        <v>86</v>
      </c>
      <c r="B95" s="277" t="s">
        <v>386</v>
      </c>
      <c r="C95" s="277">
        <v>321.60000000000002</v>
      </c>
      <c r="D95" s="279">
        <v>320.25</v>
      </c>
      <c r="E95" s="279">
        <v>316.5</v>
      </c>
      <c r="F95" s="279">
        <v>311.39999999999998</v>
      </c>
      <c r="G95" s="279">
        <v>307.64999999999998</v>
      </c>
      <c r="H95" s="279">
        <v>325.35000000000002</v>
      </c>
      <c r="I95" s="279">
        <v>329.1</v>
      </c>
      <c r="J95" s="279">
        <v>334.20000000000005</v>
      </c>
      <c r="K95" s="277">
        <v>324</v>
      </c>
      <c r="L95" s="277">
        <v>315.14999999999998</v>
      </c>
      <c r="M95" s="277">
        <v>7.3998799999999996</v>
      </c>
    </row>
    <row r="96" spans="1:13">
      <c r="A96" s="301">
        <v>87</v>
      </c>
      <c r="B96" s="277" t="s">
        <v>106</v>
      </c>
      <c r="C96" s="277">
        <v>632.65</v>
      </c>
      <c r="D96" s="279">
        <v>635.6</v>
      </c>
      <c r="E96" s="279">
        <v>627.35</v>
      </c>
      <c r="F96" s="279">
        <v>622.04999999999995</v>
      </c>
      <c r="G96" s="279">
        <v>613.79999999999995</v>
      </c>
      <c r="H96" s="279">
        <v>640.90000000000009</v>
      </c>
      <c r="I96" s="279">
        <v>649.15000000000009</v>
      </c>
      <c r="J96" s="279">
        <v>654.45000000000016</v>
      </c>
      <c r="K96" s="277">
        <v>643.85</v>
      </c>
      <c r="L96" s="277">
        <v>630.29999999999995</v>
      </c>
      <c r="M96" s="277">
        <v>12.94195</v>
      </c>
    </row>
    <row r="97" spans="1:13">
      <c r="A97" s="301">
        <v>88</v>
      </c>
      <c r="B97" s="277" t="s">
        <v>108</v>
      </c>
      <c r="C97" s="277">
        <v>705.9</v>
      </c>
      <c r="D97" s="279">
        <v>707.86666666666679</v>
      </c>
      <c r="E97" s="279">
        <v>700.73333333333358</v>
      </c>
      <c r="F97" s="279">
        <v>695.56666666666683</v>
      </c>
      <c r="G97" s="279">
        <v>688.43333333333362</v>
      </c>
      <c r="H97" s="279">
        <v>713.03333333333353</v>
      </c>
      <c r="I97" s="279">
        <v>720.16666666666674</v>
      </c>
      <c r="J97" s="279">
        <v>725.33333333333348</v>
      </c>
      <c r="K97" s="277">
        <v>715</v>
      </c>
      <c r="L97" s="277">
        <v>702.7</v>
      </c>
      <c r="M97" s="277">
        <v>41.646859999999997</v>
      </c>
    </row>
    <row r="98" spans="1:13">
      <c r="A98" s="301">
        <v>89</v>
      </c>
      <c r="B98" s="277" t="s">
        <v>109</v>
      </c>
      <c r="C98" s="277">
        <v>1804.05</v>
      </c>
      <c r="D98" s="279">
        <v>1805.3</v>
      </c>
      <c r="E98" s="279">
        <v>1785.8999999999999</v>
      </c>
      <c r="F98" s="279">
        <v>1767.75</v>
      </c>
      <c r="G98" s="279">
        <v>1748.35</v>
      </c>
      <c r="H98" s="279">
        <v>1823.4499999999998</v>
      </c>
      <c r="I98" s="279">
        <v>1842.85</v>
      </c>
      <c r="J98" s="279">
        <v>1860.9999999999998</v>
      </c>
      <c r="K98" s="277">
        <v>1824.7</v>
      </c>
      <c r="L98" s="277">
        <v>1787.15</v>
      </c>
      <c r="M98" s="277">
        <v>34.662129999999998</v>
      </c>
    </row>
    <row r="99" spans="1:13">
      <c r="A99" s="301">
        <v>90</v>
      </c>
      <c r="B99" s="277" t="s">
        <v>252</v>
      </c>
      <c r="C99" s="277">
        <v>2399.6</v>
      </c>
      <c r="D99" s="279">
        <v>2401.2000000000003</v>
      </c>
      <c r="E99" s="279">
        <v>2387.4000000000005</v>
      </c>
      <c r="F99" s="279">
        <v>2375.2000000000003</v>
      </c>
      <c r="G99" s="279">
        <v>2361.4000000000005</v>
      </c>
      <c r="H99" s="279">
        <v>2413.4000000000005</v>
      </c>
      <c r="I99" s="279">
        <v>2427.2000000000007</v>
      </c>
      <c r="J99" s="279">
        <v>2439.4000000000005</v>
      </c>
      <c r="K99" s="277">
        <v>2415</v>
      </c>
      <c r="L99" s="277">
        <v>2389</v>
      </c>
      <c r="M99" s="277">
        <v>2.6923499999999998</v>
      </c>
    </row>
    <row r="100" spans="1:13">
      <c r="A100" s="301">
        <v>91</v>
      </c>
      <c r="B100" s="277" t="s">
        <v>110</v>
      </c>
      <c r="C100" s="277">
        <v>1085.6500000000001</v>
      </c>
      <c r="D100" s="279">
        <v>1079.6833333333332</v>
      </c>
      <c r="E100" s="279">
        <v>1070.5666666666664</v>
      </c>
      <c r="F100" s="279">
        <v>1055.4833333333331</v>
      </c>
      <c r="G100" s="279">
        <v>1046.3666666666663</v>
      </c>
      <c r="H100" s="279">
        <v>1094.7666666666664</v>
      </c>
      <c r="I100" s="279">
        <v>1103.8833333333332</v>
      </c>
      <c r="J100" s="279">
        <v>1118.9666666666665</v>
      </c>
      <c r="K100" s="277">
        <v>1088.8</v>
      </c>
      <c r="L100" s="277">
        <v>1064.5999999999999</v>
      </c>
      <c r="M100" s="277">
        <v>144.62236999999999</v>
      </c>
    </row>
    <row r="101" spans="1:13">
      <c r="A101" s="301">
        <v>92</v>
      </c>
      <c r="B101" s="277" t="s">
        <v>253</v>
      </c>
      <c r="C101" s="277">
        <v>598.1</v>
      </c>
      <c r="D101" s="279">
        <v>601.05000000000007</v>
      </c>
      <c r="E101" s="279">
        <v>593.20000000000016</v>
      </c>
      <c r="F101" s="279">
        <v>588.30000000000007</v>
      </c>
      <c r="G101" s="279">
        <v>580.45000000000016</v>
      </c>
      <c r="H101" s="279">
        <v>605.95000000000016</v>
      </c>
      <c r="I101" s="279">
        <v>613.80000000000007</v>
      </c>
      <c r="J101" s="279">
        <v>618.70000000000016</v>
      </c>
      <c r="K101" s="277">
        <v>608.9</v>
      </c>
      <c r="L101" s="277">
        <v>596.15</v>
      </c>
      <c r="M101" s="277">
        <v>20.093730000000001</v>
      </c>
    </row>
    <row r="102" spans="1:13">
      <c r="A102" s="301">
        <v>93</v>
      </c>
      <c r="B102" s="277" t="s">
        <v>111</v>
      </c>
      <c r="C102" s="277">
        <v>3033.45</v>
      </c>
      <c r="D102" s="279">
        <v>3013.4166666666665</v>
      </c>
      <c r="E102" s="279">
        <v>2977.083333333333</v>
      </c>
      <c r="F102" s="279">
        <v>2920.7166666666667</v>
      </c>
      <c r="G102" s="279">
        <v>2884.3833333333332</v>
      </c>
      <c r="H102" s="279">
        <v>3069.7833333333328</v>
      </c>
      <c r="I102" s="279">
        <v>3106.1166666666659</v>
      </c>
      <c r="J102" s="279">
        <v>3162.4833333333327</v>
      </c>
      <c r="K102" s="277">
        <v>3049.75</v>
      </c>
      <c r="L102" s="277">
        <v>2957.05</v>
      </c>
      <c r="M102" s="277">
        <v>20.130109999999998</v>
      </c>
    </row>
    <row r="103" spans="1:13">
      <c r="A103" s="301">
        <v>94</v>
      </c>
      <c r="B103" s="277" t="s">
        <v>112</v>
      </c>
      <c r="C103" s="277">
        <v>419.1</v>
      </c>
      <c r="D103" s="279">
        <v>423.08333333333331</v>
      </c>
      <c r="E103" s="279">
        <v>404.16666666666663</v>
      </c>
      <c r="F103" s="279">
        <v>389.23333333333329</v>
      </c>
      <c r="G103" s="279">
        <v>370.31666666666661</v>
      </c>
      <c r="H103" s="279">
        <v>438.01666666666665</v>
      </c>
      <c r="I103" s="279">
        <v>456.93333333333328</v>
      </c>
      <c r="J103" s="279">
        <v>471.86666666666667</v>
      </c>
      <c r="K103" s="277">
        <v>442</v>
      </c>
      <c r="L103" s="277">
        <v>408.15</v>
      </c>
      <c r="M103" s="277">
        <v>36.115470000000002</v>
      </c>
    </row>
    <row r="104" spans="1:13">
      <c r="A104" s="301">
        <v>95</v>
      </c>
      <c r="B104" s="277" t="s">
        <v>114</v>
      </c>
      <c r="C104" s="277">
        <v>196.25</v>
      </c>
      <c r="D104" s="279">
        <v>198.25</v>
      </c>
      <c r="E104" s="279">
        <v>193.35</v>
      </c>
      <c r="F104" s="279">
        <v>190.45</v>
      </c>
      <c r="G104" s="279">
        <v>185.54999999999998</v>
      </c>
      <c r="H104" s="279">
        <v>201.15</v>
      </c>
      <c r="I104" s="279">
        <v>206.04999999999998</v>
      </c>
      <c r="J104" s="279">
        <v>208.95000000000002</v>
      </c>
      <c r="K104" s="277">
        <v>203.15</v>
      </c>
      <c r="L104" s="277">
        <v>195.35</v>
      </c>
      <c r="M104" s="277">
        <v>183.33749</v>
      </c>
    </row>
    <row r="105" spans="1:13">
      <c r="A105" s="301">
        <v>96</v>
      </c>
      <c r="B105" s="277" t="s">
        <v>115</v>
      </c>
      <c r="C105" s="277">
        <v>212.45</v>
      </c>
      <c r="D105" s="279">
        <v>213.88333333333333</v>
      </c>
      <c r="E105" s="279">
        <v>210.56666666666666</v>
      </c>
      <c r="F105" s="279">
        <v>208.68333333333334</v>
      </c>
      <c r="G105" s="279">
        <v>205.36666666666667</v>
      </c>
      <c r="H105" s="279">
        <v>215.76666666666665</v>
      </c>
      <c r="I105" s="279">
        <v>219.08333333333331</v>
      </c>
      <c r="J105" s="279">
        <v>220.96666666666664</v>
      </c>
      <c r="K105" s="277">
        <v>217.2</v>
      </c>
      <c r="L105" s="277">
        <v>212</v>
      </c>
      <c r="M105" s="277">
        <v>63.530589999999997</v>
      </c>
    </row>
    <row r="106" spans="1:13">
      <c r="A106" s="301">
        <v>97</v>
      </c>
      <c r="B106" s="277" t="s">
        <v>116</v>
      </c>
      <c r="C106" s="277">
        <v>2202.0500000000002</v>
      </c>
      <c r="D106" s="279">
        <v>2199.4</v>
      </c>
      <c r="E106" s="279">
        <v>2190.1000000000004</v>
      </c>
      <c r="F106" s="279">
        <v>2178.15</v>
      </c>
      <c r="G106" s="279">
        <v>2168.8500000000004</v>
      </c>
      <c r="H106" s="279">
        <v>2211.3500000000004</v>
      </c>
      <c r="I106" s="279">
        <v>2220.6500000000005</v>
      </c>
      <c r="J106" s="279">
        <v>2232.6000000000004</v>
      </c>
      <c r="K106" s="277">
        <v>2208.6999999999998</v>
      </c>
      <c r="L106" s="277">
        <v>2187.4499999999998</v>
      </c>
      <c r="M106" s="277">
        <v>13.744120000000001</v>
      </c>
    </row>
    <row r="107" spans="1:13">
      <c r="A107" s="301">
        <v>98</v>
      </c>
      <c r="B107" s="277" t="s">
        <v>254</v>
      </c>
      <c r="C107" s="277">
        <v>226.55</v>
      </c>
      <c r="D107" s="279">
        <v>226.61666666666667</v>
      </c>
      <c r="E107" s="279">
        <v>224.23333333333335</v>
      </c>
      <c r="F107" s="279">
        <v>221.91666666666669</v>
      </c>
      <c r="G107" s="279">
        <v>219.53333333333336</v>
      </c>
      <c r="H107" s="279">
        <v>228.93333333333334</v>
      </c>
      <c r="I107" s="279">
        <v>231.31666666666666</v>
      </c>
      <c r="J107" s="279">
        <v>233.63333333333333</v>
      </c>
      <c r="K107" s="277">
        <v>229</v>
      </c>
      <c r="L107" s="277">
        <v>224.3</v>
      </c>
      <c r="M107" s="277">
        <v>13.119059999999999</v>
      </c>
    </row>
    <row r="108" spans="1:13">
      <c r="A108" s="301">
        <v>99</v>
      </c>
      <c r="B108" s="277" t="s">
        <v>255</v>
      </c>
      <c r="C108" s="277">
        <v>37.65</v>
      </c>
      <c r="D108" s="279">
        <v>37.833333333333336</v>
      </c>
      <c r="E108" s="279">
        <v>36.916666666666671</v>
      </c>
      <c r="F108" s="279">
        <v>36.183333333333337</v>
      </c>
      <c r="G108" s="279">
        <v>35.266666666666673</v>
      </c>
      <c r="H108" s="279">
        <v>38.56666666666667</v>
      </c>
      <c r="I108" s="279">
        <v>39.483333333333341</v>
      </c>
      <c r="J108" s="279">
        <v>40.216666666666669</v>
      </c>
      <c r="K108" s="277">
        <v>38.75</v>
      </c>
      <c r="L108" s="277">
        <v>37.1</v>
      </c>
      <c r="M108" s="277">
        <v>29.5259</v>
      </c>
    </row>
    <row r="109" spans="1:13">
      <c r="A109" s="301">
        <v>100</v>
      </c>
      <c r="B109" s="277" t="s">
        <v>117</v>
      </c>
      <c r="C109" s="277">
        <v>203.15</v>
      </c>
      <c r="D109" s="279">
        <v>204.31666666666669</v>
      </c>
      <c r="E109" s="279">
        <v>201.23333333333338</v>
      </c>
      <c r="F109" s="279">
        <v>199.31666666666669</v>
      </c>
      <c r="G109" s="279">
        <v>196.23333333333338</v>
      </c>
      <c r="H109" s="279">
        <v>206.23333333333338</v>
      </c>
      <c r="I109" s="279">
        <v>209.31666666666669</v>
      </c>
      <c r="J109" s="279">
        <v>211.23333333333338</v>
      </c>
      <c r="K109" s="277">
        <v>207.4</v>
      </c>
      <c r="L109" s="277">
        <v>202.4</v>
      </c>
      <c r="M109" s="277">
        <v>62.010089999999998</v>
      </c>
    </row>
    <row r="110" spans="1:13">
      <c r="A110" s="301">
        <v>101</v>
      </c>
      <c r="B110" s="277" t="s">
        <v>258</v>
      </c>
      <c r="C110" s="277">
        <v>180.15</v>
      </c>
      <c r="D110" s="279">
        <v>179.38333333333333</v>
      </c>
      <c r="E110" s="279">
        <v>174.76666666666665</v>
      </c>
      <c r="F110" s="279">
        <v>169.38333333333333</v>
      </c>
      <c r="G110" s="279">
        <v>164.76666666666665</v>
      </c>
      <c r="H110" s="279">
        <v>184.76666666666665</v>
      </c>
      <c r="I110" s="279">
        <v>189.38333333333333</v>
      </c>
      <c r="J110" s="279">
        <v>194.76666666666665</v>
      </c>
      <c r="K110" s="277">
        <v>184</v>
      </c>
      <c r="L110" s="277">
        <v>174</v>
      </c>
      <c r="M110" s="277">
        <v>18.4834</v>
      </c>
    </row>
    <row r="111" spans="1:13">
      <c r="A111" s="301">
        <v>102</v>
      </c>
      <c r="B111" s="277" t="s">
        <v>118</v>
      </c>
      <c r="C111" s="277">
        <v>371.15</v>
      </c>
      <c r="D111" s="279">
        <v>370.40000000000003</v>
      </c>
      <c r="E111" s="279">
        <v>367.80000000000007</v>
      </c>
      <c r="F111" s="279">
        <v>364.45000000000005</v>
      </c>
      <c r="G111" s="279">
        <v>361.85000000000008</v>
      </c>
      <c r="H111" s="279">
        <v>373.75000000000006</v>
      </c>
      <c r="I111" s="279">
        <v>376.35000000000008</v>
      </c>
      <c r="J111" s="279">
        <v>379.70000000000005</v>
      </c>
      <c r="K111" s="277">
        <v>373</v>
      </c>
      <c r="L111" s="277">
        <v>367.05</v>
      </c>
      <c r="M111" s="277">
        <v>341.11142999999998</v>
      </c>
    </row>
    <row r="112" spans="1:13">
      <c r="A112" s="301">
        <v>103</v>
      </c>
      <c r="B112" s="277" t="s">
        <v>256</v>
      </c>
      <c r="C112" s="277">
        <v>1291.45</v>
      </c>
      <c r="D112" s="279">
        <v>1297.8166666666666</v>
      </c>
      <c r="E112" s="279">
        <v>1278.6333333333332</v>
      </c>
      <c r="F112" s="279">
        <v>1265.8166666666666</v>
      </c>
      <c r="G112" s="279">
        <v>1246.6333333333332</v>
      </c>
      <c r="H112" s="279">
        <v>1310.6333333333332</v>
      </c>
      <c r="I112" s="279">
        <v>1329.8166666666666</v>
      </c>
      <c r="J112" s="279">
        <v>1342.6333333333332</v>
      </c>
      <c r="K112" s="277">
        <v>1317</v>
      </c>
      <c r="L112" s="277">
        <v>1285</v>
      </c>
      <c r="M112" s="277">
        <v>5.37676</v>
      </c>
    </row>
    <row r="113" spans="1:13">
      <c r="A113" s="301">
        <v>104</v>
      </c>
      <c r="B113" s="277" t="s">
        <v>119</v>
      </c>
      <c r="C113" s="277">
        <v>447.5</v>
      </c>
      <c r="D113" s="279">
        <v>447.51666666666665</v>
      </c>
      <c r="E113" s="279">
        <v>443.13333333333333</v>
      </c>
      <c r="F113" s="279">
        <v>438.76666666666665</v>
      </c>
      <c r="G113" s="279">
        <v>434.38333333333333</v>
      </c>
      <c r="H113" s="279">
        <v>451.88333333333333</v>
      </c>
      <c r="I113" s="279">
        <v>456.26666666666665</v>
      </c>
      <c r="J113" s="279">
        <v>460.63333333333333</v>
      </c>
      <c r="K113" s="277">
        <v>451.9</v>
      </c>
      <c r="L113" s="277">
        <v>443.15</v>
      </c>
      <c r="M113" s="277">
        <v>18.280740000000002</v>
      </c>
    </row>
    <row r="114" spans="1:13">
      <c r="A114" s="301">
        <v>105</v>
      </c>
      <c r="B114" s="277" t="s">
        <v>257</v>
      </c>
      <c r="C114" s="277">
        <v>43.3</v>
      </c>
      <c r="D114" s="279">
        <v>42.033333333333331</v>
      </c>
      <c r="E114" s="279">
        <v>40.766666666666666</v>
      </c>
      <c r="F114" s="279">
        <v>38.233333333333334</v>
      </c>
      <c r="G114" s="279">
        <v>36.966666666666669</v>
      </c>
      <c r="H114" s="279">
        <v>44.566666666666663</v>
      </c>
      <c r="I114" s="279">
        <v>45.833333333333329</v>
      </c>
      <c r="J114" s="279">
        <v>48.36666666666666</v>
      </c>
      <c r="K114" s="277">
        <v>43.3</v>
      </c>
      <c r="L114" s="277">
        <v>39.5</v>
      </c>
      <c r="M114" s="277">
        <v>163.95875000000001</v>
      </c>
    </row>
    <row r="115" spans="1:13">
      <c r="A115" s="301">
        <v>106</v>
      </c>
      <c r="B115" s="277" t="s">
        <v>120</v>
      </c>
      <c r="C115" s="277">
        <v>8.5</v>
      </c>
      <c r="D115" s="279">
        <v>8.5499999999999989</v>
      </c>
      <c r="E115" s="279">
        <v>8.3999999999999986</v>
      </c>
      <c r="F115" s="279">
        <v>8.2999999999999989</v>
      </c>
      <c r="G115" s="279">
        <v>8.1499999999999986</v>
      </c>
      <c r="H115" s="279">
        <v>8.6499999999999986</v>
      </c>
      <c r="I115" s="279">
        <v>8.8000000000000007</v>
      </c>
      <c r="J115" s="279">
        <v>8.8999999999999986</v>
      </c>
      <c r="K115" s="277">
        <v>8.6999999999999993</v>
      </c>
      <c r="L115" s="277">
        <v>8.4499999999999993</v>
      </c>
      <c r="M115" s="277">
        <v>1015.88516</v>
      </c>
    </row>
    <row r="116" spans="1:13">
      <c r="A116" s="301">
        <v>107</v>
      </c>
      <c r="B116" s="277" t="s">
        <v>121</v>
      </c>
      <c r="C116" s="277">
        <v>30.9</v>
      </c>
      <c r="D116" s="279">
        <v>31.049999999999997</v>
      </c>
      <c r="E116" s="279">
        <v>30.649999999999995</v>
      </c>
      <c r="F116" s="279">
        <v>30.4</v>
      </c>
      <c r="G116" s="279">
        <v>29.999999999999996</v>
      </c>
      <c r="H116" s="279">
        <v>31.299999999999994</v>
      </c>
      <c r="I116" s="279">
        <v>31.7</v>
      </c>
      <c r="J116" s="279">
        <v>31.949999999999992</v>
      </c>
      <c r="K116" s="277">
        <v>31.45</v>
      </c>
      <c r="L116" s="277">
        <v>30.8</v>
      </c>
      <c r="M116" s="277">
        <v>272.63157000000001</v>
      </c>
    </row>
    <row r="117" spans="1:13">
      <c r="A117" s="301">
        <v>108</v>
      </c>
      <c r="B117" s="277" t="s">
        <v>122</v>
      </c>
      <c r="C117" s="277">
        <v>416.1</v>
      </c>
      <c r="D117" s="279">
        <v>416.76666666666665</v>
      </c>
      <c r="E117" s="279">
        <v>411.33333333333331</v>
      </c>
      <c r="F117" s="279">
        <v>406.56666666666666</v>
      </c>
      <c r="G117" s="279">
        <v>401.13333333333333</v>
      </c>
      <c r="H117" s="279">
        <v>421.5333333333333</v>
      </c>
      <c r="I117" s="279">
        <v>426.9666666666667</v>
      </c>
      <c r="J117" s="279">
        <v>431.73333333333329</v>
      </c>
      <c r="K117" s="277">
        <v>422.2</v>
      </c>
      <c r="L117" s="277">
        <v>412</v>
      </c>
      <c r="M117" s="277">
        <v>66.032499999999999</v>
      </c>
    </row>
    <row r="118" spans="1:13">
      <c r="A118" s="301">
        <v>109</v>
      </c>
      <c r="B118" s="277" t="s">
        <v>260</v>
      </c>
      <c r="C118" s="277">
        <v>100.85</v>
      </c>
      <c r="D118" s="279">
        <v>102.43333333333334</v>
      </c>
      <c r="E118" s="279">
        <v>98.416666666666671</v>
      </c>
      <c r="F118" s="279">
        <v>95.983333333333334</v>
      </c>
      <c r="G118" s="279">
        <v>91.966666666666669</v>
      </c>
      <c r="H118" s="279">
        <v>104.86666666666667</v>
      </c>
      <c r="I118" s="279">
        <v>108.88333333333333</v>
      </c>
      <c r="J118" s="279">
        <v>111.31666666666668</v>
      </c>
      <c r="K118" s="277">
        <v>106.45</v>
      </c>
      <c r="L118" s="277">
        <v>100</v>
      </c>
      <c r="M118" s="277">
        <v>55.139879999999998</v>
      </c>
    </row>
    <row r="119" spans="1:13">
      <c r="A119" s="301">
        <v>110</v>
      </c>
      <c r="B119" s="277" t="s">
        <v>123</v>
      </c>
      <c r="C119" s="277">
        <v>1173.45</v>
      </c>
      <c r="D119" s="279">
        <v>1186.9166666666667</v>
      </c>
      <c r="E119" s="279">
        <v>1151.2833333333335</v>
      </c>
      <c r="F119" s="279">
        <v>1129.1166666666668</v>
      </c>
      <c r="G119" s="279">
        <v>1093.4833333333336</v>
      </c>
      <c r="H119" s="279">
        <v>1209.0833333333335</v>
      </c>
      <c r="I119" s="279">
        <v>1244.7166666666667</v>
      </c>
      <c r="J119" s="279">
        <v>1266.8833333333334</v>
      </c>
      <c r="K119" s="277">
        <v>1222.55</v>
      </c>
      <c r="L119" s="277">
        <v>1164.75</v>
      </c>
      <c r="M119" s="277">
        <v>20.233709999999999</v>
      </c>
    </row>
    <row r="120" spans="1:13">
      <c r="A120" s="301">
        <v>111</v>
      </c>
      <c r="B120" s="277" t="s">
        <v>124</v>
      </c>
      <c r="C120" s="277">
        <v>513.54999999999995</v>
      </c>
      <c r="D120" s="279">
        <v>515.81666666666661</v>
      </c>
      <c r="E120" s="279">
        <v>510.23333333333323</v>
      </c>
      <c r="F120" s="279">
        <v>506.91666666666663</v>
      </c>
      <c r="G120" s="279">
        <v>501.33333333333326</v>
      </c>
      <c r="H120" s="279">
        <v>519.13333333333321</v>
      </c>
      <c r="I120" s="279">
        <v>524.7166666666667</v>
      </c>
      <c r="J120" s="279">
        <v>528.03333333333319</v>
      </c>
      <c r="K120" s="277">
        <v>521.4</v>
      </c>
      <c r="L120" s="277">
        <v>512.5</v>
      </c>
      <c r="M120" s="277">
        <v>64.110240000000005</v>
      </c>
    </row>
    <row r="121" spans="1:13">
      <c r="A121" s="301">
        <v>112</v>
      </c>
      <c r="B121" s="277" t="s">
        <v>125</v>
      </c>
      <c r="C121" s="277">
        <v>199.5</v>
      </c>
      <c r="D121" s="279">
        <v>199.45000000000002</v>
      </c>
      <c r="E121" s="279">
        <v>197.55000000000004</v>
      </c>
      <c r="F121" s="279">
        <v>195.60000000000002</v>
      </c>
      <c r="G121" s="279">
        <v>193.70000000000005</v>
      </c>
      <c r="H121" s="279">
        <v>201.40000000000003</v>
      </c>
      <c r="I121" s="279">
        <v>203.3</v>
      </c>
      <c r="J121" s="279">
        <v>205.25000000000003</v>
      </c>
      <c r="K121" s="277">
        <v>201.35</v>
      </c>
      <c r="L121" s="277">
        <v>197.5</v>
      </c>
      <c r="M121" s="277">
        <v>46.794980000000002</v>
      </c>
    </row>
    <row r="122" spans="1:13">
      <c r="A122" s="301">
        <v>113</v>
      </c>
      <c r="B122" s="277" t="s">
        <v>126</v>
      </c>
      <c r="C122" s="277">
        <v>948.8</v>
      </c>
      <c r="D122" s="279">
        <v>952.93333333333339</v>
      </c>
      <c r="E122" s="279">
        <v>942.41666666666674</v>
      </c>
      <c r="F122" s="279">
        <v>936.0333333333333</v>
      </c>
      <c r="G122" s="279">
        <v>925.51666666666665</v>
      </c>
      <c r="H122" s="279">
        <v>959.31666666666683</v>
      </c>
      <c r="I122" s="279">
        <v>969.83333333333348</v>
      </c>
      <c r="J122" s="279">
        <v>976.21666666666692</v>
      </c>
      <c r="K122" s="277">
        <v>963.45</v>
      </c>
      <c r="L122" s="277">
        <v>946.55</v>
      </c>
      <c r="M122" s="277">
        <v>65.137839999999997</v>
      </c>
    </row>
    <row r="123" spans="1:13">
      <c r="A123" s="301">
        <v>114</v>
      </c>
      <c r="B123" s="277" t="s">
        <v>127</v>
      </c>
      <c r="C123" s="277">
        <v>88.85</v>
      </c>
      <c r="D123" s="279">
        <v>89.3</v>
      </c>
      <c r="E123" s="279">
        <v>88.149999999999991</v>
      </c>
      <c r="F123" s="279">
        <v>87.449999999999989</v>
      </c>
      <c r="G123" s="279">
        <v>86.299999999999983</v>
      </c>
      <c r="H123" s="279">
        <v>90</v>
      </c>
      <c r="I123" s="279">
        <v>91.15</v>
      </c>
      <c r="J123" s="279">
        <v>91.850000000000009</v>
      </c>
      <c r="K123" s="277">
        <v>90.45</v>
      </c>
      <c r="L123" s="277">
        <v>88.6</v>
      </c>
      <c r="M123" s="277">
        <v>190.35208</v>
      </c>
    </row>
    <row r="124" spans="1:13">
      <c r="A124" s="301">
        <v>115</v>
      </c>
      <c r="B124" s="277" t="s">
        <v>262</v>
      </c>
      <c r="C124" s="277">
        <v>2004.65</v>
      </c>
      <c r="D124" s="279">
        <v>2017.7166666666665</v>
      </c>
      <c r="E124" s="279">
        <v>1986.9833333333331</v>
      </c>
      <c r="F124" s="279">
        <v>1969.3166666666666</v>
      </c>
      <c r="G124" s="279">
        <v>1938.5833333333333</v>
      </c>
      <c r="H124" s="279">
        <v>2035.383333333333</v>
      </c>
      <c r="I124" s="279">
        <v>2066.1166666666659</v>
      </c>
      <c r="J124" s="279">
        <v>2083.7833333333328</v>
      </c>
      <c r="K124" s="277">
        <v>2048.4499999999998</v>
      </c>
      <c r="L124" s="277">
        <v>2000.05</v>
      </c>
      <c r="M124" s="277">
        <v>2.09226</v>
      </c>
    </row>
    <row r="125" spans="1:13">
      <c r="A125" s="301">
        <v>116</v>
      </c>
      <c r="B125" s="277" t="s">
        <v>2932</v>
      </c>
      <c r="C125" s="277">
        <v>1341.8</v>
      </c>
      <c r="D125" s="279">
        <v>1345.3999999999999</v>
      </c>
      <c r="E125" s="279">
        <v>1331.8999999999996</v>
      </c>
      <c r="F125" s="279">
        <v>1321.9999999999998</v>
      </c>
      <c r="G125" s="279">
        <v>1308.4999999999995</v>
      </c>
      <c r="H125" s="279">
        <v>1355.2999999999997</v>
      </c>
      <c r="I125" s="279">
        <v>1368.8000000000002</v>
      </c>
      <c r="J125" s="279">
        <v>1378.6999999999998</v>
      </c>
      <c r="K125" s="277">
        <v>1358.9</v>
      </c>
      <c r="L125" s="277">
        <v>1335.5</v>
      </c>
      <c r="M125" s="277">
        <v>4.2762599999999997</v>
      </c>
    </row>
    <row r="126" spans="1:13">
      <c r="A126" s="301">
        <v>117</v>
      </c>
      <c r="B126" s="277" t="s">
        <v>128</v>
      </c>
      <c r="C126" s="277">
        <v>196.8</v>
      </c>
      <c r="D126" s="279">
        <v>197.43333333333331</v>
      </c>
      <c r="E126" s="279">
        <v>195.66666666666663</v>
      </c>
      <c r="F126" s="279">
        <v>194.53333333333333</v>
      </c>
      <c r="G126" s="279">
        <v>192.76666666666665</v>
      </c>
      <c r="H126" s="279">
        <v>198.56666666666661</v>
      </c>
      <c r="I126" s="279">
        <v>200.33333333333331</v>
      </c>
      <c r="J126" s="279">
        <v>201.46666666666658</v>
      </c>
      <c r="K126" s="277">
        <v>199.2</v>
      </c>
      <c r="L126" s="277">
        <v>196.3</v>
      </c>
      <c r="M126" s="277">
        <v>172.34085999999999</v>
      </c>
    </row>
    <row r="127" spans="1:13">
      <c r="A127" s="301">
        <v>118</v>
      </c>
      <c r="B127" s="277" t="s">
        <v>129</v>
      </c>
      <c r="C127" s="277">
        <v>223.6</v>
      </c>
      <c r="D127" s="279">
        <v>228.03333333333333</v>
      </c>
      <c r="E127" s="279">
        <v>217.66666666666666</v>
      </c>
      <c r="F127" s="279">
        <v>211.73333333333332</v>
      </c>
      <c r="G127" s="279">
        <v>201.36666666666665</v>
      </c>
      <c r="H127" s="279">
        <v>233.96666666666667</v>
      </c>
      <c r="I127" s="279">
        <v>244.33333333333334</v>
      </c>
      <c r="J127" s="279">
        <v>250.26666666666668</v>
      </c>
      <c r="K127" s="277">
        <v>238.4</v>
      </c>
      <c r="L127" s="277">
        <v>222.1</v>
      </c>
      <c r="M127" s="277">
        <v>161.90047999999999</v>
      </c>
    </row>
    <row r="128" spans="1:13">
      <c r="A128" s="301">
        <v>119</v>
      </c>
      <c r="B128" s="277" t="s">
        <v>263</v>
      </c>
      <c r="C128" s="277">
        <v>57.8</v>
      </c>
      <c r="D128" s="279">
        <v>57.733333333333327</v>
      </c>
      <c r="E128" s="279">
        <v>56.666666666666657</v>
      </c>
      <c r="F128" s="279">
        <v>55.533333333333331</v>
      </c>
      <c r="G128" s="279">
        <v>54.466666666666661</v>
      </c>
      <c r="H128" s="279">
        <v>58.866666666666653</v>
      </c>
      <c r="I128" s="279">
        <v>59.93333333333333</v>
      </c>
      <c r="J128" s="279">
        <v>61.066666666666649</v>
      </c>
      <c r="K128" s="277">
        <v>58.8</v>
      </c>
      <c r="L128" s="277">
        <v>56.6</v>
      </c>
      <c r="M128" s="277">
        <v>47.857080000000003</v>
      </c>
    </row>
    <row r="129" spans="1:13">
      <c r="A129" s="301">
        <v>120</v>
      </c>
      <c r="B129" s="277" t="s">
        <v>130</v>
      </c>
      <c r="C129" s="277">
        <v>281.89999999999998</v>
      </c>
      <c r="D129" s="279">
        <v>283.41666666666669</v>
      </c>
      <c r="E129" s="279">
        <v>278.83333333333337</v>
      </c>
      <c r="F129" s="279">
        <v>275.76666666666671</v>
      </c>
      <c r="G129" s="279">
        <v>271.18333333333339</v>
      </c>
      <c r="H129" s="279">
        <v>286.48333333333335</v>
      </c>
      <c r="I129" s="279">
        <v>291.06666666666672</v>
      </c>
      <c r="J129" s="279">
        <v>294.13333333333333</v>
      </c>
      <c r="K129" s="277">
        <v>288</v>
      </c>
      <c r="L129" s="277">
        <v>280.35000000000002</v>
      </c>
      <c r="M129" s="277">
        <v>108.84179</v>
      </c>
    </row>
    <row r="130" spans="1:13">
      <c r="A130" s="301">
        <v>121</v>
      </c>
      <c r="B130" s="277" t="s">
        <v>264</v>
      </c>
      <c r="C130" s="277">
        <v>828.05</v>
      </c>
      <c r="D130" s="279">
        <v>819.11666666666667</v>
      </c>
      <c r="E130" s="279">
        <v>803.93333333333339</v>
      </c>
      <c r="F130" s="279">
        <v>779.81666666666672</v>
      </c>
      <c r="G130" s="279">
        <v>764.63333333333344</v>
      </c>
      <c r="H130" s="279">
        <v>843.23333333333335</v>
      </c>
      <c r="I130" s="279">
        <v>858.41666666666652</v>
      </c>
      <c r="J130" s="279">
        <v>882.5333333333333</v>
      </c>
      <c r="K130" s="277">
        <v>834.3</v>
      </c>
      <c r="L130" s="277">
        <v>795</v>
      </c>
      <c r="M130" s="277">
        <v>21.382079999999998</v>
      </c>
    </row>
    <row r="131" spans="1:13">
      <c r="A131" s="301">
        <v>122</v>
      </c>
      <c r="B131" s="277" t="s">
        <v>131</v>
      </c>
      <c r="C131" s="277">
        <v>1978.05</v>
      </c>
      <c r="D131" s="279">
        <v>1981.05</v>
      </c>
      <c r="E131" s="279">
        <v>1961.1</v>
      </c>
      <c r="F131" s="279">
        <v>1944.1499999999999</v>
      </c>
      <c r="G131" s="279">
        <v>1924.1999999999998</v>
      </c>
      <c r="H131" s="279">
        <v>1998</v>
      </c>
      <c r="I131" s="279">
        <v>2017.9500000000003</v>
      </c>
      <c r="J131" s="279">
        <v>2034.9</v>
      </c>
      <c r="K131" s="277">
        <v>2001</v>
      </c>
      <c r="L131" s="277">
        <v>1964.1</v>
      </c>
      <c r="M131" s="277">
        <v>7.5042</v>
      </c>
    </row>
    <row r="132" spans="1:13">
      <c r="A132" s="301">
        <v>123</v>
      </c>
      <c r="B132" s="277" t="s">
        <v>133</v>
      </c>
      <c r="C132" s="277">
        <v>1339.4</v>
      </c>
      <c r="D132" s="279">
        <v>1340.8166666666666</v>
      </c>
      <c r="E132" s="279">
        <v>1329.6333333333332</v>
      </c>
      <c r="F132" s="279">
        <v>1319.8666666666666</v>
      </c>
      <c r="G132" s="279">
        <v>1308.6833333333332</v>
      </c>
      <c r="H132" s="279">
        <v>1350.5833333333333</v>
      </c>
      <c r="I132" s="279">
        <v>1361.7666666666667</v>
      </c>
      <c r="J132" s="279">
        <v>1371.5333333333333</v>
      </c>
      <c r="K132" s="277">
        <v>1352</v>
      </c>
      <c r="L132" s="277">
        <v>1331.05</v>
      </c>
      <c r="M132" s="277">
        <v>24.85266</v>
      </c>
    </row>
    <row r="133" spans="1:13">
      <c r="A133" s="301">
        <v>124</v>
      </c>
      <c r="B133" s="277" t="s">
        <v>134</v>
      </c>
      <c r="C133" s="277">
        <v>67.75</v>
      </c>
      <c r="D133" s="279">
        <v>68.45</v>
      </c>
      <c r="E133" s="279">
        <v>66.75</v>
      </c>
      <c r="F133" s="279">
        <v>65.75</v>
      </c>
      <c r="G133" s="279">
        <v>64.05</v>
      </c>
      <c r="H133" s="279">
        <v>69.45</v>
      </c>
      <c r="I133" s="279">
        <v>71.15000000000002</v>
      </c>
      <c r="J133" s="279">
        <v>72.150000000000006</v>
      </c>
      <c r="K133" s="277">
        <v>70.150000000000006</v>
      </c>
      <c r="L133" s="277">
        <v>67.45</v>
      </c>
      <c r="M133" s="277">
        <v>168.42464000000001</v>
      </c>
    </row>
    <row r="134" spans="1:13">
      <c r="A134" s="301">
        <v>125</v>
      </c>
      <c r="B134" s="277" t="s">
        <v>358</v>
      </c>
      <c r="C134" s="277">
        <v>1844.75</v>
      </c>
      <c r="D134" s="279">
        <v>1844.9166666666667</v>
      </c>
      <c r="E134" s="279">
        <v>1824.8333333333335</v>
      </c>
      <c r="F134" s="279">
        <v>1804.9166666666667</v>
      </c>
      <c r="G134" s="279">
        <v>1784.8333333333335</v>
      </c>
      <c r="H134" s="279">
        <v>1864.8333333333335</v>
      </c>
      <c r="I134" s="279">
        <v>1884.916666666667</v>
      </c>
      <c r="J134" s="279">
        <v>1904.8333333333335</v>
      </c>
      <c r="K134" s="277">
        <v>1865</v>
      </c>
      <c r="L134" s="277">
        <v>1825</v>
      </c>
      <c r="M134" s="277">
        <v>1.4079900000000001</v>
      </c>
    </row>
    <row r="135" spans="1:13">
      <c r="A135" s="301">
        <v>126</v>
      </c>
      <c r="B135" s="277" t="s">
        <v>135</v>
      </c>
      <c r="C135" s="277">
        <v>276.75</v>
      </c>
      <c r="D135" s="279">
        <v>278.55</v>
      </c>
      <c r="E135" s="279">
        <v>274.20000000000005</v>
      </c>
      <c r="F135" s="279">
        <v>271.65000000000003</v>
      </c>
      <c r="G135" s="279">
        <v>267.30000000000007</v>
      </c>
      <c r="H135" s="279">
        <v>281.10000000000002</v>
      </c>
      <c r="I135" s="279">
        <v>285.45000000000005</v>
      </c>
      <c r="J135" s="279">
        <v>288</v>
      </c>
      <c r="K135" s="277">
        <v>282.89999999999998</v>
      </c>
      <c r="L135" s="277">
        <v>276</v>
      </c>
      <c r="M135" s="277">
        <v>24.126909999999999</v>
      </c>
    </row>
    <row r="136" spans="1:13">
      <c r="A136" s="301">
        <v>127</v>
      </c>
      <c r="B136" s="277" t="s">
        <v>136</v>
      </c>
      <c r="C136" s="277">
        <v>994.15</v>
      </c>
      <c r="D136" s="279">
        <v>998.7166666666667</v>
      </c>
      <c r="E136" s="279">
        <v>987.43333333333339</v>
      </c>
      <c r="F136" s="279">
        <v>980.7166666666667</v>
      </c>
      <c r="G136" s="279">
        <v>969.43333333333339</v>
      </c>
      <c r="H136" s="279">
        <v>1005.4333333333334</v>
      </c>
      <c r="I136" s="279">
        <v>1016.7166666666667</v>
      </c>
      <c r="J136" s="279">
        <v>1023.4333333333334</v>
      </c>
      <c r="K136" s="277">
        <v>1010</v>
      </c>
      <c r="L136" s="277">
        <v>992</v>
      </c>
      <c r="M136" s="277">
        <v>28.0688</v>
      </c>
    </row>
    <row r="137" spans="1:13">
      <c r="A137" s="301">
        <v>128</v>
      </c>
      <c r="B137" s="277" t="s">
        <v>266</v>
      </c>
      <c r="C137" s="277">
        <v>2367.5500000000002</v>
      </c>
      <c r="D137" s="279">
        <v>2373.1833333333334</v>
      </c>
      <c r="E137" s="279">
        <v>2351.3666666666668</v>
      </c>
      <c r="F137" s="279">
        <v>2335.1833333333334</v>
      </c>
      <c r="G137" s="279">
        <v>2313.3666666666668</v>
      </c>
      <c r="H137" s="279">
        <v>2389.3666666666668</v>
      </c>
      <c r="I137" s="279">
        <v>2411.1833333333334</v>
      </c>
      <c r="J137" s="279">
        <v>2427.3666666666668</v>
      </c>
      <c r="K137" s="277">
        <v>2395</v>
      </c>
      <c r="L137" s="277">
        <v>2357</v>
      </c>
      <c r="M137" s="277">
        <v>0.47908000000000001</v>
      </c>
    </row>
    <row r="138" spans="1:13">
      <c r="A138" s="301">
        <v>129</v>
      </c>
      <c r="B138" s="277" t="s">
        <v>265</v>
      </c>
      <c r="C138" s="277">
        <v>1604.55</v>
      </c>
      <c r="D138" s="279">
        <v>1596.9333333333334</v>
      </c>
      <c r="E138" s="279">
        <v>1581.1666666666667</v>
      </c>
      <c r="F138" s="279">
        <v>1557.7833333333333</v>
      </c>
      <c r="G138" s="279">
        <v>1542.0166666666667</v>
      </c>
      <c r="H138" s="279">
        <v>1620.3166666666668</v>
      </c>
      <c r="I138" s="279">
        <v>1636.0833333333333</v>
      </c>
      <c r="J138" s="279">
        <v>1659.4666666666669</v>
      </c>
      <c r="K138" s="277">
        <v>1612.7</v>
      </c>
      <c r="L138" s="277">
        <v>1573.55</v>
      </c>
      <c r="M138" s="277">
        <v>0.93949000000000005</v>
      </c>
    </row>
    <row r="139" spans="1:13">
      <c r="A139" s="301">
        <v>130</v>
      </c>
      <c r="B139" s="277" t="s">
        <v>137</v>
      </c>
      <c r="C139" s="277">
        <v>981.4</v>
      </c>
      <c r="D139" s="279">
        <v>987.80000000000007</v>
      </c>
      <c r="E139" s="279">
        <v>971.60000000000014</v>
      </c>
      <c r="F139" s="279">
        <v>961.80000000000007</v>
      </c>
      <c r="G139" s="279">
        <v>945.60000000000014</v>
      </c>
      <c r="H139" s="279">
        <v>997.60000000000014</v>
      </c>
      <c r="I139" s="279">
        <v>1013.8000000000002</v>
      </c>
      <c r="J139" s="279">
        <v>1023.6000000000001</v>
      </c>
      <c r="K139" s="277">
        <v>1004</v>
      </c>
      <c r="L139" s="277">
        <v>978</v>
      </c>
      <c r="M139" s="277">
        <v>41.438749999999999</v>
      </c>
    </row>
    <row r="140" spans="1:13">
      <c r="A140" s="301">
        <v>131</v>
      </c>
      <c r="B140" s="277" t="s">
        <v>138</v>
      </c>
      <c r="C140" s="277">
        <v>609.79999999999995</v>
      </c>
      <c r="D140" s="279">
        <v>612.91666666666663</v>
      </c>
      <c r="E140" s="279">
        <v>604.88333333333321</v>
      </c>
      <c r="F140" s="279">
        <v>599.96666666666658</v>
      </c>
      <c r="G140" s="279">
        <v>591.93333333333317</v>
      </c>
      <c r="H140" s="279">
        <v>617.83333333333326</v>
      </c>
      <c r="I140" s="279">
        <v>625.86666666666679</v>
      </c>
      <c r="J140" s="279">
        <v>630.7833333333333</v>
      </c>
      <c r="K140" s="277">
        <v>620.95000000000005</v>
      </c>
      <c r="L140" s="277">
        <v>608</v>
      </c>
      <c r="M140" s="277">
        <v>41.914430000000003</v>
      </c>
    </row>
    <row r="141" spans="1:13">
      <c r="A141" s="301">
        <v>132</v>
      </c>
      <c r="B141" s="277" t="s">
        <v>139</v>
      </c>
      <c r="C141" s="277">
        <v>133.25</v>
      </c>
      <c r="D141" s="279">
        <v>134.26666666666665</v>
      </c>
      <c r="E141" s="279">
        <v>131.83333333333331</v>
      </c>
      <c r="F141" s="279">
        <v>130.41666666666666</v>
      </c>
      <c r="G141" s="279">
        <v>127.98333333333332</v>
      </c>
      <c r="H141" s="279">
        <v>135.68333333333331</v>
      </c>
      <c r="I141" s="279">
        <v>138.11666666666665</v>
      </c>
      <c r="J141" s="279">
        <v>139.5333333333333</v>
      </c>
      <c r="K141" s="277">
        <v>136.69999999999999</v>
      </c>
      <c r="L141" s="277">
        <v>132.85</v>
      </c>
      <c r="M141" s="277">
        <v>93.779830000000004</v>
      </c>
    </row>
    <row r="142" spans="1:13">
      <c r="A142" s="301">
        <v>133</v>
      </c>
      <c r="B142" s="277" t="s">
        <v>140</v>
      </c>
      <c r="C142" s="277">
        <v>158.55000000000001</v>
      </c>
      <c r="D142" s="279">
        <v>158.96666666666667</v>
      </c>
      <c r="E142" s="279">
        <v>156.98333333333335</v>
      </c>
      <c r="F142" s="279">
        <v>155.41666666666669</v>
      </c>
      <c r="G142" s="279">
        <v>153.43333333333337</v>
      </c>
      <c r="H142" s="279">
        <v>160.53333333333333</v>
      </c>
      <c r="I142" s="279">
        <v>162.51666666666662</v>
      </c>
      <c r="J142" s="279">
        <v>164.08333333333331</v>
      </c>
      <c r="K142" s="277">
        <v>160.94999999999999</v>
      </c>
      <c r="L142" s="277">
        <v>157.4</v>
      </c>
      <c r="M142" s="277">
        <v>39.130780000000001</v>
      </c>
    </row>
    <row r="143" spans="1:13">
      <c r="A143" s="301">
        <v>134</v>
      </c>
      <c r="B143" s="277" t="s">
        <v>141</v>
      </c>
      <c r="C143" s="277">
        <v>376.2</v>
      </c>
      <c r="D143" s="279">
        <v>375.43333333333334</v>
      </c>
      <c r="E143" s="279">
        <v>373.06666666666666</v>
      </c>
      <c r="F143" s="279">
        <v>369.93333333333334</v>
      </c>
      <c r="G143" s="279">
        <v>367.56666666666666</v>
      </c>
      <c r="H143" s="279">
        <v>378.56666666666666</v>
      </c>
      <c r="I143" s="279">
        <v>380.93333333333334</v>
      </c>
      <c r="J143" s="279">
        <v>384.06666666666666</v>
      </c>
      <c r="K143" s="277">
        <v>377.8</v>
      </c>
      <c r="L143" s="277">
        <v>372.3</v>
      </c>
      <c r="M143" s="277">
        <v>14.79968</v>
      </c>
    </row>
    <row r="144" spans="1:13">
      <c r="A144" s="301">
        <v>135</v>
      </c>
      <c r="B144" s="277" t="s">
        <v>142</v>
      </c>
      <c r="C144" s="277">
        <v>6973</v>
      </c>
      <c r="D144" s="279">
        <v>6996.333333333333</v>
      </c>
      <c r="E144" s="279">
        <v>6927.6666666666661</v>
      </c>
      <c r="F144" s="279">
        <v>6882.333333333333</v>
      </c>
      <c r="G144" s="279">
        <v>6813.6666666666661</v>
      </c>
      <c r="H144" s="279">
        <v>7041.6666666666661</v>
      </c>
      <c r="I144" s="279">
        <v>7110.3333333333321</v>
      </c>
      <c r="J144" s="279">
        <v>7155.6666666666661</v>
      </c>
      <c r="K144" s="277">
        <v>7065</v>
      </c>
      <c r="L144" s="277">
        <v>6951</v>
      </c>
      <c r="M144" s="277">
        <v>9.7183600000000006</v>
      </c>
    </row>
    <row r="145" spans="1:13">
      <c r="A145" s="301">
        <v>136</v>
      </c>
      <c r="B145" s="277" t="s">
        <v>143</v>
      </c>
      <c r="C145" s="277">
        <v>584.35</v>
      </c>
      <c r="D145" s="279">
        <v>585.93333333333328</v>
      </c>
      <c r="E145" s="279">
        <v>580.96666666666658</v>
      </c>
      <c r="F145" s="279">
        <v>577.58333333333326</v>
      </c>
      <c r="G145" s="279">
        <v>572.61666666666656</v>
      </c>
      <c r="H145" s="279">
        <v>589.31666666666661</v>
      </c>
      <c r="I145" s="279">
        <v>594.2833333333333</v>
      </c>
      <c r="J145" s="279">
        <v>597.66666666666663</v>
      </c>
      <c r="K145" s="277">
        <v>590.9</v>
      </c>
      <c r="L145" s="277">
        <v>582.54999999999995</v>
      </c>
      <c r="M145" s="277">
        <v>20.120450000000002</v>
      </c>
    </row>
    <row r="146" spans="1:13">
      <c r="A146" s="301">
        <v>137</v>
      </c>
      <c r="B146" s="277" t="s">
        <v>144</v>
      </c>
      <c r="C146" s="277">
        <v>557.35</v>
      </c>
      <c r="D146" s="279">
        <v>553.9</v>
      </c>
      <c r="E146" s="279">
        <v>538.79999999999995</v>
      </c>
      <c r="F146" s="279">
        <v>520.25</v>
      </c>
      <c r="G146" s="279">
        <v>505.15</v>
      </c>
      <c r="H146" s="279">
        <v>572.44999999999993</v>
      </c>
      <c r="I146" s="279">
        <v>587.55000000000007</v>
      </c>
      <c r="J146" s="279">
        <v>606.09999999999991</v>
      </c>
      <c r="K146" s="277">
        <v>569</v>
      </c>
      <c r="L146" s="277">
        <v>535.35</v>
      </c>
      <c r="M146" s="277">
        <v>31.710049999999999</v>
      </c>
    </row>
    <row r="147" spans="1:13">
      <c r="A147" s="301">
        <v>138</v>
      </c>
      <c r="B147" s="277" t="s">
        <v>145</v>
      </c>
      <c r="C147" s="277">
        <v>1043.0999999999999</v>
      </c>
      <c r="D147" s="279">
        <v>1039.8833333333332</v>
      </c>
      <c r="E147" s="279">
        <v>1023.7666666666664</v>
      </c>
      <c r="F147" s="279">
        <v>1004.4333333333332</v>
      </c>
      <c r="G147" s="279">
        <v>988.31666666666638</v>
      </c>
      <c r="H147" s="279">
        <v>1059.2166666666665</v>
      </c>
      <c r="I147" s="279">
        <v>1075.3333333333333</v>
      </c>
      <c r="J147" s="279">
        <v>1094.6666666666665</v>
      </c>
      <c r="K147" s="277">
        <v>1056</v>
      </c>
      <c r="L147" s="277">
        <v>1020.55</v>
      </c>
      <c r="M147" s="277">
        <v>27.60772</v>
      </c>
    </row>
    <row r="148" spans="1:13">
      <c r="A148" s="301">
        <v>139</v>
      </c>
      <c r="B148" s="277" t="s">
        <v>146</v>
      </c>
      <c r="C148" s="277">
        <v>1162.55</v>
      </c>
      <c r="D148" s="279">
        <v>1176.4833333333333</v>
      </c>
      <c r="E148" s="279">
        <v>1144.1666666666667</v>
      </c>
      <c r="F148" s="279">
        <v>1125.7833333333333</v>
      </c>
      <c r="G148" s="279">
        <v>1093.4666666666667</v>
      </c>
      <c r="H148" s="279">
        <v>1194.8666666666668</v>
      </c>
      <c r="I148" s="279">
        <v>1227.1833333333334</v>
      </c>
      <c r="J148" s="279">
        <v>1245.5666666666668</v>
      </c>
      <c r="K148" s="277">
        <v>1208.8</v>
      </c>
      <c r="L148" s="277">
        <v>1158.0999999999999</v>
      </c>
      <c r="M148" s="277">
        <v>19.17605</v>
      </c>
    </row>
    <row r="149" spans="1:13">
      <c r="A149" s="301">
        <v>140</v>
      </c>
      <c r="B149" s="277" t="s">
        <v>147</v>
      </c>
      <c r="C149" s="277">
        <v>117.55</v>
      </c>
      <c r="D149" s="279">
        <v>118.75</v>
      </c>
      <c r="E149" s="279">
        <v>115.65</v>
      </c>
      <c r="F149" s="279">
        <v>113.75</v>
      </c>
      <c r="G149" s="279">
        <v>110.65</v>
      </c>
      <c r="H149" s="279">
        <v>120.65</v>
      </c>
      <c r="I149" s="279">
        <v>123.75</v>
      </c>
      <c r="J149" s="279">
        <v>125.65</v>
      </c>
      <c r="K149" s="277">
        <v>121.85</v>
      </c>
      <c r="L149" s="277">
        <v>116.85</v>
      </c>
      <c r="M149" s="277">
        <v>178.58789999999999</v>
      </c>
    </row>
    <row r="150" spans="1:13">
      <c r="A150" s="301">
        <v>141</v>
      </c>
      <c r="B150" s="277" t="s">
        <v>268</v>
      </c>
      <c r="C150" s="277">
        <v>1199</v>
      </c>
      <c r="D150" s="279">
        <v>1203.2333333333333</v>
      </c>
      <c r="E150" s="279">
        <v>1190.7666666666667</v>
      </c>
      <c r="F150" s="279">
        <v>1182.5333333333333</v>
      </c>
      <c r="G150" s="279">
        <v>1170.0666666666666</v>
      </c>
      <c r="H150" s="279">
        <v>1211.4666666666667</v>
      </c>
      <c r="I150" s="279">
        <v>1223.9333333333334</v>
      </c>
      <c r="J150" s="279">
        <v>1232.1666666666667</v>
      </c>
      <c r="K150" s="277">
        <v>1215.7</v>
      </c>
      <c r="L150" s="277">
        <v>1195</v>
      </c>
      <c r="M150" s="277">
        <v>0.78785000000000005</v>
      </c>
    </row>
    <row r="151" spans="1:13">
      <c r="A151" s="301">
        <v>142</v>
      </c>
      <c r="B151" s="277" t="s">
        <v>148</v>
      </c>
      <c r="C151" s="277">
        <v>59627.15</v>
      </c>
      <c r="D151" s="279">
        <v>59700.75</v>
      </c>
      <c r="E151" s="279">
        <v>59251.5</v>
      </c>
      <c r="F151" s="279">
        <v>58875.85</v>
      </c>
      <c r="G151" s="279">
        <v>58426.6</v>
      </c>
      <c r="H151" s="279">
        <v>60076.4</v>
      </c>
      <c r="I151" s="279">
        <v>60525.65</v>
      </c>
      <c r="J151" s="279">
        <v>60901.3</v>
      </c>
      <c r="K151" s="277">
        <v>60150</v>
      </c>
      <c r="L151" s="277">
        <v>59325.1</v>
      </c>
      <c r="M151" s="277">
        <v>0.31492999999999999</v>
      </c>
    </row>
    <row r="152" spans="1:13">
      <c r="A152" s="301">
        <v>143</v>
      </c>
      <c r="B152" s="277" t="s">
        <v>267</v>
      </c>
      <c r="C152" s="277">
        <v>34.450000000000003</v>
      </c>
      <c r="D152" s="279">
        <v>34.699999999999996</v>
      </c>
      <c r="E152" s="279">
        <v>34.149999999999991</v>
      </c>
      <c r="F152" s="279">
        <v>33.849999999999994</v>
      </c>
      <c r="G152" s="279">
        <v>33.29999999999999</v>
      </c>
      <c r="H152" s="279">
        <v>34.999999999999993</v>
      </c>
      <c r="I152" s="279">
        <v>35.54999999999999</v>
      </c>
      <c r="J152" s="279">
        <v>35.849999999999994</v>
      </c>
      <c r="K152" s="277">
        <v>35.25</v>
      </c>
      <c r="L152" s="277">
        <v>34.4</v>
      </c>
      <c r="M152" s="277">
        <v>13.663539999999999</v>
      </c>
    </row>
    <row r="153" spans="1:13">
      <c r="A153" s="301">
        <v>144</v>
      </c>
      <c r="B153" s="277" t="s">
        <v>149</v>
      </c>
      <c r="C153" s="277">
        <v>1182</v>
      </c>
      <c r="D153" s="279">
        <v>1190.3</v>
      </c>
      <c r="E153" s="279">
        <v>1169.6999999999998</v>
      </c>
      <c r="F153" s="279">
        <v>1157.3999999999999</v>
      </c>
      <c r="G153" s="279">
        <v>1136.7999999999997</v>
      </c>
      <c r="H153" s="279">
        <v>1202.5999999999999</v>
      </c>
      <c r="I153" s="279">
        <v>1223.1999999999998</v>
      </c>
      <c r="J153" s="279">
        <v>1235.5</v>
      </c>
      <c r="K153" s="277">
        <v>1210.9000000000001</v>
      </c>
      <c r="L153" s="277">
        <v>1178</v>
      </c>
      <c r="M153" s="277">
        <v>26.456900000000001</v>
      </c>
    </row>
    <row r="154" spans="1:13">
      <c r="A154" s="301">
        <v>145</v>
      </c>
      <c r="B154" s="277" t="s">
        <v>3162</v>
      </c>
      <c r="C154" s="277">
        <v>268.7</v>
      </c>
      <c r="D154" s="279">
        <v>269.86666666666667</v>
      </c>
      <c r="E154" s="279">
        <v>265.73333333333335</v>
      </c>
      <c r="F154" s="279">
        <v>262.76666666666665</v>
      </c>
      <c r="G154" s="279">
        <v>258.63333333333333</v>
      </c>
      <c r="H154" s="279">
        <v>272.83333333333337</v>
      </c>
      <c r="I154" s="279">
        <v>276.9666666666667</v>
      </c>
      <c r="J154" s="279">
        <v>279.93333333333339</v>
      </c>
      <c r="K154" s="277">
        <v>274</v>
      </c>
      <c r="L154" s="277">
        <v>266.89999999999998</v>
      </c>
      <c r="M154" s="277">
        <v>6.0412299999999997</v>
      </c>
    </row>
    <row r="155" spans="1:13">
      <c r="A155" s="301">
        <v>146</v>
      </c>
      <c r="B155" s="277" t="s">
        <v>269</v>
      </c>
      <c r="C155" s="277">
        <v>847.5</v>
      </c>
      <c r="D155" s="279">
        <v>848.66666666666663</v>
      </c>
      <c r="E155" s="279">
        <v>839.33333333333326</v>
      </c>
      <c r="F155" s="279">
        <v>831.16666666666663</v>
      </c>
      <c r="G155" s="279">
        <v>821.83333333333326</v>
      </c>
      <c r="H155" s="279">
        <v>856.83333333333326</v>
      </c>
      <c r="I155" s="279">
        <v>866.16666666666652</v>
      </c>
      <c r="J155" s="279">
        <v>874.33333333333326</v>
      </c>
      <c r="K155" s="277">
        <v>858</v>
      </c>
      <c r="L155" s="277">
        <v>840.5</v>
      </c>
      <c r="M155" s="277">
        <v>4.8389899999999999</v>
      </c>
    </row>
    <row r="156" spans="1:13">
      <c r="A156" s="301">
        <v>147</v>
      </c>
      <c r="B156" s="277" t="s">
        <v>150</v>
      </c>
      <c r="C156" s="277">
        <v>38.049999999999997</v>
      </c>
      <c r="D156" s="279">
        <v>38.6</v>
      </c>
      <c r="E156" s="279">
        <v>37.200000000000003</v>
      </c>
      <c r="F156" s="279">
        <v>36.35</v>
      </c>
      <c r="G156" s="279">
        <v>34.950000000000003</v>
      </c>
      <c r="H156" s="279">
        <v>39.450000000000003</v>
      </c>
      <c r="I156" s="279">
        <v>40.849999999999994</v>
      </c>
      <c r="J156" s="279">
        <v>41.7</v>
      </c>
      <c r="K156" s="277">
        <v>40</v>
      </c>
      <c r="L156" s="277">
        <v>37.75</v>
      </c>
      <c r="M156" s="277">
        <v>122.97197</v>
      </c>
    </row>
    <row r="157" spans="1:13">
      <c r="A157" s="301">
        <v>148</v>
      </c>
      <c r="B157" s="277" t="s">
        <v>261</v>
      </c>
      <c r="C157" s="277">
        <v>3239.3</v>
      </c>
      <c r="D157" s="279">
        <v>3259.7999999999997</v>
      </c>
      <c r="E157" s="279">
        <v>3199.4999999999995</v>
      </c>
      <c r="F157" s="279">
        <v>3159.7</v>
      </c>
      <c r="G157" s="279">
        <v>3099.3999999999996</v>
      </c>
      <c r="H157" s="279">
        <v>3299.5999999999995</v>
      </c>
      <c r="I157" s="279">
        <v>3359.8999999999996</v>
      </c>
      <c r="J157" s="279">
        <v>3399.6999999999994</v>
      </c>
      <c r="K157" s="277">
        <v>3320.1</v>
      </c>
      <c r="L157" s="277">
        <v>3220</v>
      </c>
      <c r="M157" s="277">
        <v>3.83507</v>
      </c>
    </row>
    <row r="158" spans="1:13">
      <c r="A158" s="301">
        <v>149</v>
      </c>
      <c r="B158" s="277" t="s">
        <v>153</v>
      </c>
      <c r="C158" s="277">
        <v>16561.95</v>
      </c>
      <c r="D158" s="279">
        <v>16500.649999999998</v>
      </c>
      <c r="E158" s="279">
        <v>16311.299999999996</v>
      </c>
      <c r="F158" s="279">
        <v>16060.649999999998</v>
      </c>
      <c r="G158" s="279">
        <v>15871.299999999996</v>
      </c>
      <c r="H158" s="279">
        <v>16751.299999999996</v>
      </c>
      <c r="I158" s="279">
        <v>16940.649999999994</v>
      </c>
      <c r="J158" s="279">
        <v>17191.299999999996</v>
      </c>
      <c r="K158" s="277">
        <v>16690</v>
      </c>
      <c r="L158" s="277">
        <v>16250</v>
      </c>
      <c r="M158" s="277">
        <v>1.4415100000000001</v>
      </c>
    </row>
    <row r="159" spans="1:13">
      <c r="A159" s="301">
        <v>150</v>
      </c>
      <c r="B159" s="277" t="s">
        <v>270</v>
      </c>
      <c r="C159" s="277">
        <v>23.25</v>
      </c>
      <c r="D159" s="279">
        <v>23.616666666666664</v>
      </c>
      <c r="E159" s="279">
        <v>22.733333333333327</v>
      </c>
      <c r="F159" s="279">
        <v>22.216666666666665</v>
      </c>
      <c r="G159" s="279">
        <v>21.333333333333329</v>
      </c>
      <c r="H159" s="279">
        <v>24.133333333333326</v>
      </c>
      <c r="I159" s="279">
        <v>25.016666666666659</v>
      </c>
      <c r="J159" s="279">
        <v>25.533333333333324</v>
      </c>
      <c r="K159" s="277">
        <v>24.5</v>
      </c>
      <c r="L159" s="277">
        <v>23.1</v>
      </c>
      <c r="M159" s="277">
        <v>149.63946999999999</v>
      </c>
    </row>
    <row r="160" spans="1:13">
      <c r="A160" s="301">
        <v>151</v>
      </c>
      <c r="B160" s="277" t="s">
        <v>155</v>
      </c>
      <c r="C160" s="277">
        <v>96.1</v>
      </c>
      <c r="D160" s="279">
        <v>96.783333333333346</v>
      </c>
      <c r="E160" s="279">
        <v>94.916666666666686</v>
      </c>
      <c r="F160" s="279">
        <v>93.733333333333334</v>
      </c>
      <c r="G160" s="279">
        <v>91.866666666666674</v>
      </c>
      <c r="H160" s="279">
        <v>97.966666666666697</v>
      </c>
      <c r="I160" s="279">
        <v>99.833333333333343</v>
      </c>
      <c r="J160" s="279">
        <v>101.01666666666671</v>
      </c>
      <c r="K160" s="277">
        <v>98.65</v>
      </c>
      <c r="L160" s="277">
        <v>95.6</v>
      </c>
      <c r="M160" s="277">
        <v>44.745510000000003</v>
      </c>
    </row>
    <row r="161" spans="1:13">
      <c r="A161" s="301">
        <v>152</v>
      </c>
      <c r="B161" s="277" t="s">
        <v>156</v>
      </c>
      <c r="C161" s="277">
        <v>105.95</v>
      </c>
      <c r="D161" s="279">
        <v>105.13333333333333</v>
      </c>
      <c r="E161" s="279">
        <v>102.41666666666666</v>
      </c>
      <c r="F161" s="279">
        <v>98.883333333333326</v>
      </c>
      <c r="G161" s="279">
        <v>96.166666666666657</v>
      </c>
      <c r="H161" s="279">
        <v>108.66666666666666</v>
      </c>
      <c r="I161" s="279">
        <v>111.38333333333333</v>
      </c>
      <c r="J161" s="279">
        <v>114.91666666666666</v>
      </c>
      <c r="K161" s="277">
        <v>107.85</v>
      </c>
      <c r="L161" s="277">
        <v>101.6</v>
      </c>
      <c r="M161" s="277">
        <v>1078.66165</v>
      </c>
    </row>
    <row r="162" spans="1:13">
      <c r="A162" s="301">
        <v>153</v>
      </c>
      <c r="B162" s="277" t="s">
        <v>271</v>
      </c>
      <c r="C162" s="277">
        <v>387.2</v>
      </c>
      <c r="D162" s="279">
        <v>389.16666666666669</v>
      </c>
      <c r="E162" s="279">
        <v>376.43333333333339</v>
      </c>
      <c r="F162" s="279">
        <v>365.66666666666669</v>
      </c>
      <c r="G162" s="279">
        <v>352.93333333333339</v>
      </c>
      <c r="H162" s="279">
        <v>399.93333333333339</v>
      </c>
      <c r="I162" s="279">
        <v>412.66666666666663</v>
      </c>
      <c r="J162" s="279">
        <v>423.43333333333339</v>
      </c>
      <c r="K162" s="277">
        <v>401.9</v>
      </c>
      <c r="L162" s="277">
        <v>378.4</v>
      </c>
      <c r="M162" s="277">
        <v>7.1062599999999998</v>
      </c>
    </row>
    <row r="163" spans="1:13">
      <c r="A163" s="301">
        <v>154</v>
      </c>
      <c r="B163" s="277" t="s">
        <v>272</v>
      </c>
      <c r="C163" s="277">
        <v>3040.9</v>
      </c>
      <c r="D163" s="279">
        <v>3045.2833333333333</v>
      </c>
      <c r="E163" s="279">
        <v>3023.6166666666668</v>
      </c>
      <c r="F163" s="279">
        <v>3006.3333333333335</v>
      </c>
      <c r="G163" s="279">
        <v>2984.666666666667</v>
      </c>
      <c r="H163" s="279">
        <v>3062.5666666666666</v>
      </c>
      <c r="I163" s="279">
        <v>3084.2333333333336</v>
      </c>
      <c r="J163" s="279">
        <v>3101.5166666666664</v>
      </c>
      <c r="K163" s="277">
        <v>3066.95</v>
      </c>
      <c r="L163" s="277">
        <v>3028</v>
      </c>
      <c r="M163" s="277">
        <v>0.16907</v>
      </c>
    </row>
    <row r="164" spans="1:13">
      <c r="A164" s="301">
        <v>155</v>
      </c>
      <c r="B164" s="277" t="s">
        <v>157</v>
      </c>
      <c r="C164" s="277">
        <v>99.75</v>
      </c>
      <c r="D164" s="279">
        <v>100.61666666666667</v>
      </c>
      <c r="E164" s="279">
        <v>98.333333333333343</v>
      </c>
      <c r="F164" s="279">
        <v>96.916666666666671</v>
      </c>
      <c r="G164" s="279">
        <v>94.63333333333334</v>
      </c>
      <c r="H164" s="279">
        <v>102.03333333333335</v>
      </c>
      <c r="I164" s="279">
        <v>104.31666666666668</v>
      </c>
      <c r="J164" s="279">
        <v>105.73333333333335</v>
      </c>
      <c r="K164" s="277">
        <v>102.9</v>
      </c>
      <c r="L164" s="277">
        <v>99.2</v>
      </c>
      <c r="M164" s="277">
        <v>30.798259999999999</v>
      </c>
    </row>
    <row r="165" spans="1:13">
      <c r="A165" s="301">
        <v>156</v>
      </c>
      <c r="B165" s="277" t="s">
        <v>158</v>
      </c>
      <c r="C165" s="277">
        <v>81.05</v>
      </c>
      <c r="D165" s="279">
        <v>81.716666666666669</v>
      </c>
      <c r="E165" s="279">
        <v>79.983333333333334</v>
      </c>
      <c r="F165" s="279">
        <v>78.916666666666671</v>
      </c>
      <c r="G165" s="279">
        <v>77.183333333333337</v>
      </c>
      <c r="H165" s="279">
        <v>82.783333333333331</v>
      </c>
      <c r="I165" s="279">
        <v>84.51666666666668</v>
      </c>
      <c r="J165" s="279">
        <v>85.583333333333329</v>
      </c>
      <c r="K165" s="277">
        <v>83.45</v>
      </c>
      <c r="L165" s="277">
        <v>80.650000000000006</v>
      </c>
      <c r="M165" s="277">
        <v>170.27759</v>
      </c>
    </row>
    <row r="166" spans="1:13">
      <c r="A166" s="301">
        <v>157</v>
      </c>
      <c r="B166" s="277" t="s">
        <v>159</v>
      </c>
      <c r="C166" s="277">
        <v>20304.900000000001</v>
      </c>
      <c r="D166" s="279">
        <v>19943.333333333332</v>
      </c>
      <c r="E166" s="279">
        <v>19366.666666666664</v>
      </c>
      <c r="F166" s="279">
        <v>18428.433333333331</v>
      </c>
      <c r="G166" s="279">
        <v>17851.766666666663</v>
      </c>
      <c r="H166" s="279">
        <v>20881.566666666666</v>
      </c>
      <c r="I166" s="279">
        <v>21458.23333333333</v>
      </c>
      <c r="J166" s="279">
        <v>22396.466666666667</v>
      </c>
      <c r="K166" s="277">
        <v>20520</v>
      </c>
      <c r="L166" s="277">
        <v>19005.099999999999</v>
      </c>
      <c r="M166" s="277">
        <v>1.58955</v>
      </c>
    </row>
    <row r="167" spans="1:13">
      <c r="A167" s="301">
        <v>158</v>
      </c>
      <c r="B167" s="277" t="s">
        <v>160</v>
      </c>
      <c r="C167" s="277">
        <v>1423.6</v>
      </c>
      <c r="D167" s="279">
        <v>1430.8333333333333</v>
      </c>
      <c r="E167" s="279">
        <v>1409.6666666666665</v>
      </c>
      <c r="F167" s="279">
        <v>1395.7333333333333</v>
      </c>
      <c r="G167" s="279">
        <v>1374.5666666666666</v>
      </c>
      <c r="H167" s="279">
        <v>1444.7666666666664</v>
      </c>
      <c r="I167" s="279">
        <v>1465.9333333333329</v>
      </c>
      <c r="J167" s="279">
        <v>1479.8666666666663</v>
      </c>
      <c r="K167" s="277">
        <v>1452</v>
      </c>
      <c r="L167" s="277">
        <v>1416.9</v>
      </c>
      <c r="M167" s="277">
        <v>8.9579299999999993</v>
      </c>
    </row>
    <row r="168" spans="1:13">
      <c r="A168" s="301">
        <v>159</v>
      </c>
      <c r="B168" s="277" t="s">
        <v>161</v>
      </c>
      <c r="C168" s="277">
        <v>249.15</v>
      </c>
      <c r="D168" s="279">
        <v>251.08333333333334</v>
      </c>
      <c r="E168" s="279">
        <v>246.66666666666669</v>
      </c>
      <c r="F168" s="279">
        <v>244.18333333333334</v>
      </c>
      <c r="G168" s="279">
        <v>239.76666666666668</v>
      </c>
      <c r="H168" s="279">
        <v>253.56666666666669</v>
      </c>
      <c r="I168" s="279">
        <v>257.98333333333335</v>
      </c>
      <c r="J168" s="279">
        <v>260.4666666666667</v>
      </c>
      <c r="K168" s="277">
        <v>255.5</v>
      </c>
      <c r="L168" s="277">
        <v>248.6</v>
      </c>
      <c r="M168" s="277">
        <v>49.8078</v>
      </c>
    </row>
    <row r="169" spans="1:13">
      <c r="A169" s="301">
        <v>160</v>
      </c>
      <c r="B169" s="277" t="s">
        <v>162</v>
      </c>
      <c r="C169" s="277">
        <v>101.05</v>
      </c>
      <c r="D169" s="279">
        <v>101.60000000000001</v>
      </c>
      <c r="E169" s="279">
        <v>99.750000000000014</v>
      </c>
      <c r="F169" s="279">
        <v>98.45</v>
      </c>
      <c r="G169" s="279">
        <v>96.600000000000009</v>
      </c>
      <c r="H169" s="279">
        <v>102.90000000000002</v>
      </c>
      <c r="I169" s="279">
        <v>104.75000000000001</v>
      </c>
      <c r="J169" s="279">
        <v>106.05000000000003</v>
      </c>
      <c r="K169" s="277">
        <v>103.45</v>
      </c>
      <c r="L169" s="277">
        <v>100.3</v>
      </c>
      <c r="M169" s="277">
        <v>85.31635</v>
      </c>
    </row>
    <row r="170" spans="1:13">
      <c r="A170" s="301">
        <v>161</v>
      </c>
      <c r="B170" s="277" t="s">
        <v>275</v>
      </c>
      <c r="C170" s="277">
        <v>4603.8</v>
      </c>
      <c r="D170" s="279">
        <v>4577.8666666666659</v>
      </c>
      <c r="E170" s="279">
        <v>4537.2333333333318</v>
      </c>
      <c r="F170" s="279">
        <v>4470.6666666666661</v>
      </c>
      <c r="G170" s="279">
        <v>4430.0333333333319</v>
      </c>
      <c r="H170" s="279">
        <v>4644.4333333333316</v>
      </c>
      <c r="I170" s="279">
        <v>4685.0666666666648</v>
      </c>
      <c r="J170" s="279">
        <v>4751.6333333333314</v>
      </c>
      <c r="K170" s="277">
        <v>4618.5</v>
      </c>
      <c r="L170" s="277">
        <v>4511.3</v>
      </c>
      <c r="M170" s="277">
        <v>0.75841000000000003</v>
      </c>
    </row>
    <row r="171" spans="1:13">
      <c r="A171" s="301">
        <v>162</v>
      </c>
      <c r="B171" s="277" t="s">
        <v>277</v>
      </c>
      <c r="C171" s="277">
        <v>10168.299999999999</v>
      </c>
      <c r="D171" s="279">
        <v>10170.783333333333</v>
      </c>
      <c r="E171" s="279">
        <v>10071.866666666665</v>
      </c>
      <c r="F171" s="279">
        <v>9975.4333333333325</v>
      </c>
      <c r="G171" s="279">
        <v>9876.5166666666646</v>
      </c>
      <c r="H171" s="279">
        <v>10267.216666666665</v>
      </c>
      <c r="I171" s="279">
        <v>10366.133333333333</v>
      </c>
      <c r="J171" s="279">
        <v>10462.566666666666</v>
      </c>
      <c r="K171" s="277">
        <v>10269.700000000001</v>
      </c>
      <c r="L171" s="277">
        <v>10074.35</v>
      </c>
      <c r="M171" s="277">
        <v>0.16894000000000001</v>
      </c>
    </row>
    <row r="172" spans="1:13">
      <c r="A172" s="301">
        <v>163</v>
      </c>
      <c r="B172" s="277" t="s">
        <v>163</v>
      </c>
      <c r="C172" s="277">
        <v>1456.5</v>
      </c>
      <c r="D172" s="279">
        <v>1460.4833333333333</v>
      </c>
      <c r="E172" s="279">
        <v>1441.5666666666666</v>
      </c>
      <c r="F172" s="279">
        <v>1426.6333333333332</v>
      </c>
      <c r="G172" s="279">
        <v>1407.7166666666665</v>
      </c>
      <c r="H172" s="279">
        <v>1475.4166666666667</v>
      </c>
      <c r="I172" s="279">
        <v>1494.3333333333333</v>
      </c>
      <c r="J172" s="279">
        <v>1509.2666666666669</v>
      </c>
      <c r="K172" s="277">
        <v>1479.4</v>
      </c>
      <c r="L172" s="277">
        <v>1445.55</v>
      </c>
      <c r="M172" s="277">
        <v>12.863849999999999</v>
      </c>
    </row>
    <row r="173" spans="1:13">
      <c r="A173" s="301">
        <v>164</v>
      </c>
      <c r="B173" s="277" t="s">
        <v>273</v>
      </c>
      <c r="C173" s="277">
        <v>1988.7</v>
      </c>
      <c r="D173" s="279">
        <v>1994.5333333333335</v>
      </c>
      <c r="E173" s="279">
        <v>1964.166666666667</v>
      </c>
      <c r="F173" s="279">
        <v>1939.6333333333334</v>
      </c>
      <c r="G173" s="279">
        <v>1909.2666666666669</v>
      </c>
      <c r="H173" s="279">
        <v>2019.0666666666671</v>
      </c>
      <c r="I173" s="279">
        <v>2049.4333333333334</v>
      </c>
      <c r="J173" s="279">
        <v>2073.9666666666672</v>
      </c>
      <c r="K173" s="277">
        <v>2024.9</v>
      </c>
      <c r="L173" s="277">
        <v>1970</v>
      </c>
      <c r="M173" s="277">
        <v>3.0283099999999998</v>
      </c>
    </row>
    <row r="174" spans="1:13">
      <c r="A174" s="301">
        <v>165</v>
      </c>
      <c r="B174" s="277" t="s">
        <v>164</v>
      </c>
      <c r="C174" s="277">
        <v>35.65</v>
      </c>
      <c r="D174" s="279">
        <v>35.866666666666667</v>
      </c>
      <c r="E174" s="279">
        <v>35.033333333333331</v>
      </c>
      <c r="F174" s="279">
        <v>34.416666666666664</v>
      </c>
      <c r="G174" s="279">
        <v>33.583333333333329</v>
      </c>
      <c r="H174" s="279">
        <v>36.483333333333334</v>
      </c>
      <c r="I174" s="279">
        <v>37.316666666666663</v>
      </c>
      <c r="J174" s="279">
        <v>37.933333333333337</v>
      </c>
      <c r="K174" s="277">
        <v>36.700000000000003</v>
      </c>
      <c r="L174" s="277">
        <v>35.25</v>
      </c>
      <c r="M174" s="277">
        <v>687.61383999999998</v>
      </c>
    </row>
    <row r="175" spans="1:13">
      <c r="A175" s="301">
        <v>166</v>
      </c>
      <c r="B175" s="277" t="s">
        <v>274</v>
      </c>
      <c r="C175" s="277">
        <v>277.05</v>
      </c>
      <c r="D175" s="279">
        <v>280.18333333333334</v>
      </c>
      <c r="E175" s="279">
        <v>272.36666666666667</v>
      </c>
      <c r="F175" s="279">
        <v>267.68333333333334</v>
      </c>
      <c r="G175" s="279">
        <v>259.86666666666667</v>
      </c>
      <c r="H175" s="279">
        <v>284.86666666666667</v>
      </c>
      <c r="I175" s="279">
        <v>292.68333333333339</v>
      </c>
      <c r="J175" s="279">
        <v>297.36666666666667</v>
      </c>
      <c r="K175" s="277">
        <v>288</v>
      </c>
      <c r="L175" s="277">
        <v>275.5</v>
      </c>
      <c r="M175" s="277">
        <v>6.8859599999999999</v>
      </c>
    </row>
    <row r="176" spans="1:13">
      <c r="A176" s="301">
        <v>167</v>
      </c>
      <c r="B176" s="277" t="s">
        <v>491</v>
      </c>
      <c r="C176" s="277">
        <v>896.95</v>
      </c>
      <c r="D176" s="279">
        <v>900.44999999999993</v>
      </c>
      <c r="E176" s="279">
        <v>890.99999999999989</v>
      </c>
      <c r="F176" s="279">
        <v>885.05</v>
      </c>
      <c r="G176" s="279">
        <v>875.59999999999991</v>
      </c>
      <c r="H176" s="279">
        <v>906.39999999999986</v>
      </c>
      <c r="I176" s="279">
        <v>915.84999999999991</v>
      </c>
      <c r="J176" s="279">
        <v>921.79999999999984</v>
      </c>
      <c r="K176" s="277">
        <v>909.9</v>
      </c>
      <c r="L176" s="277">
        <v>894.5</v>
      </c>
      <c r="M176" s="277">
        <v>1.4945299999999999</v>
      </c>
    </row>
    <row r="177" spans="1:13">
      <c r="A177" s="301">
        <v>168</v>
      </c>
      <c r="B177" s="277" t="s">
        <v>165</v>
      </c>
      <c r="C177" s="277">
        <v>189.1</v>
      </c>
      <c r="D177" s="279">
        <v>187.4</v>
      </c>
      <c r="E177" s="279">
        <v>184.3</v>
      </c>
      <c r="F177" s="279">
        <v>179.5</v>
      </c>
      <c r="G177" s="279">
        <v>176.4</v>
      </c>
      <c r="H177" s="279">
        <v>192.20000000000002</v>
      </c>
      <c r="I177" s="279">
        <v>195.29999999999998</v>
      </c>
      <c r="J177" s="279">
        <v>200.10000000000002</v>
      </c>
      <c r="K177" s="277">
        <v>190.5</v>
      </c>
      <c r="L177" s="277">
        <v>182.6</v>
      </c>
      <c r="M177" s="277">
        <v>280.97368</v>
      </c>
    </row>
    <row r="178" spans="1:13">
      <c r="A178" s="301">
        <v>169</v>
      </c>
      <c r="B178" s="277" t="s">
        <v>276</v>
      </c>
      <c r="C178" s="277">
        <v>250.95</v>
      </c>
      <c r="D178" s="279">
        <v>253.98333333333335</v>
      </c>
      <c r="E178" s="279">
        <v>246.9666666666667</v>
      </c>
      <c r="F178" s="279">
        <v>242.98333333333335</v>
      </c>
      <c r="G178" s="279">
        <v>235.9666666666667</v>
      </c>
      <c r="H178" s="279">
        <v>257.9666666666667</v>
      </c>
      <c r="I178" s="279">
        <v>264.98333333333335</v>
      </c>
      <c r="J178" s="279">
        <v>268.9666666666667</v>
      </c>
      <c r="K178" s="277">
        <v>261</v>
      </c>
      <c r="L178" s="277">
        <v>250</v>
      </c>
      <c r="M178" s="277">
        <v>4.7026000000000003</v>
      </c>
    </row>
    <row r="179" spans="1:13">
      <c r="A179" s="301">
        <v>170</v>
      </c>
      <c r="B179" s="277" t="s">
        <v>278</v>
      </c>
      <c r="C179" s="277">
        <v>371.3</v>
      </c>
      <c r="D179" s="279">
        <v>372.4666666666667</v>
      </c>
      <c r="E179" s="279">
        <v>367.38333333333338</v>
      </c>
      <c r="F179" s="279">
        <v>363.4666666666667</v>
      </c>
      <c r="G179" s="279">
        <v>358.38333333333338</v>
      </c>
      <c r="H179" s="279">
        <v>376.38333333333338</v>
      </c>
      <c r="I179" s="279">
        <v>381.46666666666664</v>
      </c>
      <c r="J179" s="279">
        <v>385.38333333333338</v>
      </c>
      <c r="K179" s="277">
        <v>377.55</v>
      </c>
      <c r="L179" s="277">
        <v>368.55</v>
      </c>
      <c r="M179" s="277">
        <v>2.41059</v>
      </c>
    </row>
    <row r="180" spans="1:13">
      <c r="A180" s="301">
        <v>171</v>
      </c>
      <c r="B180" s="277" t="s">
        <v>279</v>
      </c>
      <c r="C180" s="277">
        <v>470.25</v>
      </c>
      <c r="D180" s="279">
        <v>472</v>
      </c>
      <c r="E180" s="279">
        <v>467.15</v>
      </c>
      <c r="F180" s="279">
        <v>464.04999999999995</v>
      </c>
      <c r="G180" s="279">
        <v>459.19999999999993</v>
      </c>
      <c r="H180" s="279">
        <v>475.1</v>
      </c>
      <c r="I180" s="279">
        <v>479.95000000000005</v>
      </c>
      <c r="J180" s="279">
        <v>483.05000000000007</v>
      </c>
      <c r="K180" s="277">
        <v>476.85</v>
      </c>
      <c r="L180" s="277">
        <v>468.9</v>
      </c>
      <c r="M180" s="277">
        <v>1.0350200000000001</v>
      </c>
    </row>
    <row r="181" spans="1:13">
      <c r="A181" s="301">
        <v>172</v>
      </c>
      <c r="B181" s="277" t="s">
        <v>167</v>
      </c>
      <c r="C181" s="277">
        <v>730.25</v>
      </c>
      <c r="D181" s="279">
        <v>729.20000000000016</v>
      </c>
      <c r="E181" s="279">
        <v>719.75000000000034</v>
      </c>
      <c r="F181" s="279">
        <v>709.25000000000023</v>
      </c>
      <c r="G181" s="279">
        <v>699.80000000000041</v>
      </c>
      <c r="H181" s="279">
        <v>739.70000000000027</v>
      </c>
      <c r="I181" s="279">
        <v>749.15000000000009</v>
      </c>
      <c r="J181" s="279">
        <v>759.6500000000002</v>
      </c>
      <c r="K181" s="277">
        <v>738.65</v>
      </c>
      <c r="L181" s="277">
        <v>718.7</v>
      </c>
      <c r="M181" s="277">
        <v>10.601319999999999</v>
      </c>
    </row>
    <row r="182" spans="1:13">
      <c r="A182" s="301">
        <v>173</v>
      </c>
      <c r="B182" s="277" t="s">
        <v>168</v>
      </c>
      <c r="C182" s="277">
        <v>184.15</v>
      </c>
      <c r="D182" s="279">
        <v>184.44999999999996</v>
      </c>
      <c r="E182" s="279">
        <v>182.89999999999992</v>
      </c>
      <c r="F182" s="279">
        <v>181.64999999999995</v>
      </c>
      <c r="G182" s="279">
        <v>180.09999999999991</v>
      </c>
      <c r="H182" s="279">
        <v>185.69999999999993</v>
      </c>
      <c r="I182" s="279">
        <v>187.24999999999994</v>
      </c>
      <c r="J182" s="279">
        <v>188.49999999999994</v>
      </c>
      <c r="K182" s="277">
        <v>186</v>
      </c>
      <c r="L182" s="277">
        <v>183.2</v>
      </c>
      <c r="M182" s="277">
        <v>143.14080000000001</v>
      </c>
    </row>
    <row r="183" spans="1:13">
      <c r="A183" s="301">
        <v>174</v>
      </c>
      <c r="B183" s="277" t="s">
        <v>169</v>
      </c>
      <c r="C183" s="277">
        <v>112.7</v>
      </c>
      <c r="D183" s="279">
        <v>113.65000000000002</v>
      </c>
      <c r="E183" s="279">
        <v>111.40000000000003</v>
      </c>
      <c r="F183" s="279">
        <v>110.10000000000001</v>
      </c>
      <c r="G183" s="279">
        <v>107.85000000000002</v>
      </c>
      <c r="H183" s="279">
        <v>114.95000000000005</v>
      </c>
      <c r="I183" s="279">
        <v>117.20000000000002</v>
      </c>
      <c r="J183" s="279">
        <v>118.50000000000006</v>
      </c>
      <c r="K183" s="277">
        <v>115.9</v>
      </c>
      <c r="L183" s="277">
        <v>112.35</v>
      </c>
      <c r="M183" s="277">
        <v>60.41545</v>
      </c>
    </row>
    <row r="184" spans="1:13">
      <c r="A184" s="301">
        <v>175</v>
      </c>
      <c r="B184" s="277" t="s">
        <v>170</v>
      </c>
      <c r="C184" s="277">
        <v>2081.85</v>
      </c>
      <c r="D184" s="279">
        <v>2093.6166666666668</v>
      </c>
      <c r="E184" s="279">
        <v>2065.2333333333336</v>
      </c>
      <c r="F184" s="279">
        <v>2048.6166666666668</v>
      </c>
      <c r="G184" s="279">
        <v>2020.2333333333336</v>
      </c>
      <c r="H184" s="279">
        <v>2110.2333333333336</v>
      </c>
      <c r="I184" s="279">
        <v>2138.6166666666668</v>
      </c>
      <c r="J184" s="279">
        <v>2155.2333333333336</v>
      </c>
      <c r="K184" s="277">
        <v>2122</v>
      </c>
      <c r="L184" s="277">
        <v>2077</v>
      </c>
      <c r="M184" s="277">
        <v>116.67281</v>
      </c>
    </row>
    <row r="185" spans="1:13">
      <c r="A185" s="301">
        <v>176</v>
      </c>
      <c r="B185" s="277" t="s">
        <v>171</v>
      </c>
      <c r="C185" s="277">
        <v>42.45</v>
      </c>
      <c r="D185" s="279">
        <v>43.133333333333333</v>
      </c>
      <c r="E185" s="279">
        <v>41.516666666666666</v>
      </c>
      <c r="F185" s="279">
        <v>40.583333333333336</v>
      </c>
      <c r="G185" s="279">
        <v>38.966666666666669</v>
      </c>
      <c r="H185" s="279">
        <v>44.066666666666663</v>
      </c>
      <c r="I185" s="279">
        <v>45.683333333333323</v>
      </c>
      <c r="J185" s="279">
        <v>46.61666666666666</v>
      </c>
      <c r="K185" s="277">
        <v>44.75</v>
      </c>
      <c r="L185" s="277">
        <v>42.2</v>
      </c>
      <c r="M185" s="277">
        <v>516.70042999999998</v>
      </c>
    </row>
    <row r="186" spans="1:13">
      <c r="A186" s="301">
        <v>177</v>
      </c>
      <c r="B186" s="277" t="s">
        <v>3524</v>
      </c>
      <c r="C186" s="277">
        <v>830.05</v>
      </c>
      <c r="D186" s="279">
        <v>826.63333333333333</v>
      </c>
      <c r="E186" s="279">
        <v>818.41666666666663</v>
      </c>
      <c r="F186" s="279">
        <v>806.7833333333333</v>
      </c>
      <c r="G186" s="279">
        <v>798.56666666666661</v>
      </c>
      <c r="H186" s="279">
        <v>838.26666666666665</v>
      </c>
      <c r="I186" s="279">
        <v>846.48333333333335</v>
      </c>
      <c r="J186" s="279">
        <v>858.11666666666667</v>
      </c>
      <c r="K186" s="277">
        <v>834.85</v>
      </c>
      <c r="L186" s="277">
        <v>815</v>
      </c>
      <c r="M186" s="277">
        <v>16.746559999999999</v>
      </c>
    </row>
    <row r="187" spans="1:13">
      <c r="A187" s="301">
        <v>178</v>
      </c>
      <c r="B187" s="277" t="s">
        <v>280</v>
      </c>
      <c r="C187" s="277">
        <v>861.25</v>
      </c>
      <c r="D187" s="279">
        <v>870.01666666666677</v>
      </c>
      <c r="E187" s="279">
        <v>850.23333333333358</v>
      </c>
      <c r="F187" s="279">
        <v>839.21666666666681</v>
      </c>
      <c r="G187" s="279">
        <v>819.43333333333362</v>
      </c>
      <c r="H187" s="279">
        <v>881.03333333333353</v>
      </c>
      <c r="I187" s="279">
        <v>900.81666666666661</v>
      </c>
      <c r="J187" s="279">
        <v>911.83333333333348</v>
      </c>
      <c r="K187" s="277">
        <v>889.8</v>
      </c>
      <c r="L187" s="277">
        <v>859</v>
      </c>
      <c r="M187" s="277">
        <v>36.51529</v>
      </c>
    </row>
    <row r="188" spans="1:13">
      <c r="A188" s="301">
        <v>179</v>
      </c>
      <c r="B188" s="277" t="s">
        <v>172</v>
      </c>
      <c r="C188" s="277">
        <v>198.4</v>
      </c>
      <c r="D188" s="279">
        <v>199.18333333333331</v>
      </c>
      <c r="E188" s="279">
        <v>196.86666666666662</v>
      </c>
      <c r="F188" s="279">
        <v>195.33333333333331</v>
      </c>
      <c r="G188" s="279">
        <v>193.01666666666662</v>
      </c>
      <c r="H188" s="279">
        <v>200.71666666666661</v>
      </c>
      <c r="I188" s="279">
        <v>203.03333333333327</v>
      </c>
      <c r="J188" s="279">
        <v>204.56666666666661</v>
      </c>
      <c r="K188" s="277">
        <v>201.5</v>
      </c>
      <c r="L188" s="277">
        <v>197.65</v>
      </c>
      <c r="M188" s="277">
        <v>680.47789</v>
      </c>
    </row>
    <row r="189" spans="1:13">
      <c r="A189" s="301">
        <v>180</v>
      </c>
      <c r="B189" s="277" t="s">
        <v>173</v>
      </c>
      <c r="C189" s="277">
        <v>22317.75</v>
      </c>
      <c r="D189" s="279">
        <v>22295.283333333336</v>
      </c>
      <c r="E189" s="279">
        <v>22122.766666666674</v>
      </c>
      <c r="F189" s="279">
        <v>21927.783333333336</v>
      </c>
      <c r="G189" s="279">
        <v>21755.266666666674</v>
      </c>
      <c r="H189" s="279">
        <v>22490.266666666674</v>
      </c>
      <c r="I189" s="279">
        <v>22662.783333333336</v>
      </c>
      <c r="J189" s="279">
        <v>22857.766666666674</v>
      </c>
      <c r="K189" s="277">
        <v>22467.8</v>
      </c>
      <c r="L189" s="277">
        <v>22100.3</v>
      </c>
      <c r="M189" s="277">
        <v>0.34260000000000002</v>
      </c>
    </row>
    <row r="190" spans="1:13">
      <c r="A190" s="301">
        <v>181</v>
      </c>
      <c r="B190" s="277" t="s">
        <v>174</v>
      </c>
      <c r="C190" s="277">
        <v>1235.2</v>
      </c>
      <c r="D190" s="279">
        <v>1235.1333333333334</v>
      </c>
      <c r="E190" s="279">
        <v>1222.0666666666668</v>
      </c>
      <c r="F190" s="279">
        <v>1208.9333333333334</v>
      </c>
      <c r="G190" s="279">
        <v>1195.8666666666668</v>
      </c>
      <c r="H190" s="279">
        <v>1248.2666666666669</v>
      </c>
      <c r="I190" s="279">
        <v>1261.3333333333335</v>
      </c>
      <c r="J190" s="279">
        <v>1274.4666666666669</v>
      </c>
      <c r="K190" s="277">
        <v>1248.2</v>
      </c>
      <c r="L190" s="277">
        <v>1222</v>
      </c>
      <c r="M190" s="277">
        <v>7.2149299999999998</v>
      </c>
    </row>
    <row r="191" spans="1:13">
      <c r="A191" s="301">
        <v>182</v>
      </c>
      <c r="B191" s="277" t="s">
        <v>175</v>
      </c>
      <c r="C191" s="277">
        <v>4286.45</v>
      </c>
      <c r="D191" s="279">
        <v>4314.2333333333336</v>
      </c>
      <c r="E191" s="279">
        <v>4239.5166666666673</v>
      </c>
      <c r="F191" s="279">
        <v>4192.5833333333339</v>
      </c>
      <c r="G191" s="279">
        <v>4117.8666666666677</v>
      </c>
      <c r="H191" s="279">
        <v>4361.166666666667</v>
      </c>
      <c r="I191" s="279">
        <v>4435.8833333333341</v>
      </c>
      <c r="J191" s="279">
        <v>4482.8166666666666</v>
      </c>
      <c r="K191" s="277">
        <v>4388.95</v>
      </c>
      <c r="L191" s="277">
        <v>4267.3</v>
      </c>
      <c r="M191" s="277">
        <v>3.9112</v>
      </c>
    </row>
    <row r="192" spans="1:13">
      <c r="A192" s="301">
        <v>183</v>
      </c>
      <c r="B192" s="277" t="s">
        <v>176</v>
      </c>
      <c r="C192" s="277">
        <v>686.5</v>
      </c>
      <c r="D192" s="279">
        <v>689.85</v>
      </c>
      <c r="E192" s="279">
        <v>680.7</v>
      </c>
      <c r="F192" s="279">
        <v>674.9</v>
      </c>
      <c r="G192" s="279">
        <v>665.75</v>
      </c>
      <c r="H192" s="279">
        <v>695.65000000000009</v>
      </c>
      <c r="I192" s="279">
        <v>704.8</v>
      </c>
      <c r="J192" s="279">
        <v>710.60000000000014</v>
      </c>
      <c r="K192" s="277">
        <v>699</v>
      </c>
      <c r="L192" s="277">
        <v>684.05</v>
      </c>
      <c r="M192" s="277">
        <v>18.207460000000001</v>
      </c>
    </row>
    <row r="193" spans="1:13">
      <c r="A193" s="301">
        <v>184</v>
      </c>
      <c r="B193" s="277" t="s">
        <v>178</v>
      </c>
      <c r="C193" s="277">
        <v>532.35</v>
      </c>
      <c r="D193" s="279">
        <v>531.78333333333342</v>
      </c>
      <c r="E193" s="279">
        <v>524.86666666666679</v>
      </c>
      <c r="F193" s="279">
        <v>517.38333333333333</v>
      </c>
      <c r="G193" s="279">
        <v>510.4666666666667</v>
      </c>
      <c r="H193" s="279">
        <v>539.26666666666688</v>
      </c>
      <c r="I193" s="279">
        <v>546.18333333333362</v>
      </c>
      <c r="J193" s="279">
        <v>553.66666666666697</v>
      </c>
      <c r="K193" s="277">
        <v>538.70000000000005</v>
      </c>
      <c r="L193" s="277">
        <v>524.29999999999995</v>
      </c>
      <c r="M193" s="277">
        <v>98.335840000000005</v>
      </c>
    </row>
    <row r="194" spans="1:13">
      <c r="A194" s="301">
        <v>185</v>
      </c>
      <c r="B194" s="277" t="s">
        <v>179</v>
      </c>
      <c r="C194" s="277">
        <v>474.55</v>
      </c>
      <c r="D194" s="279">
        <v>472.18333333333334</v>
      </c>
      <c r="E194" s="279">
        <v>465.61666666666667</v>
      </c>
      <c r="F194" s="279">
        <v>456.68333333333334</v>
      </c>
      <c r="G194" s="279">
        <v>450.11666666666667</v>
      </c>
      <c r="H194" s="279">
        <v>481.11666666666667</v>
      </c>
      <c r="I194" s="279">
        <v>487.68333333333339</v>
      </c>
      <c r="J194" s="279">
        <v>496.61666666666667</v>
      </c>
      <c r="K194" s="277">
        <v>478.75</v>
      </c>
      <c r="L194" s="277">
        <v>463.25</v>
      </c>
      <c r="M194" s="277">
        <v>43.537869999999998</v>
      </c>
    </row>
    <row r="195" spans="1:13">
      <c r="A195" s="301">
        <v>186</v>
      </c>
      <c r="B195" s="277" t="s">
        <v>282</v>
      </c>
      <c r="C195" s="277">
        <v>483.1</v>
      </c>
      <c r="D195" s="279">
        <v>482.34999999999997</v>
      </c>
      <c r="E195" s="279">
        <v>477.69999999999993</v>
      </c>
      <c r="F195" s="279">
        <v>472.29999999999995</v>
      </c>
      <c r="G195" s="279">
        <v>467.64999999999992</v>
      </c>
      <c r="H195" s="279">
        <v>487.74999999999994</v>
      </c>
      <c r="I195" s="279">
        <v>492.39999999999992</v>
      </c>
      <c r="J195" s="279">
        <v>497.79999999999995</v>
      </c>
      <c r="K195" s="277">
        <v>487</v>
      </c>
      <c r="L195" s="277">
        <v>476.95</v>
      </c>
      <c r="M195" s="277">
        <v>1.5905199999999999</v>
      </c>
    </row>
    <row r="196" spans="1:13">
      <c r="A196" s="301">
        <v>187</v>
      </c>
      <c r="B196" s="277" t="s">
        <v>3465</v>
      </c>
      <c r="C196" s="277">
        <v>545.79999999999995</v>
      </c>
      <c r="D196" s="279">
        <v>548.9666666666667</v>
      </c>
      <c r="E196" s="279">
        <v>540.98333333333335</v>
      </c>
      <c r="F196" s="279">
        <v>536.16666666666663</v>
      </c>
      <c r="G196" s="279">
        <v>528.18333333333328</v>
      </c>
      <c r="H196" s="279">
        <v>553.78333333333342</v>
      </c>
      <c r="I196" s="279">
        <v>561.76666666666677</v>
      </c>
      <c r="J196" s="279">
        <v>566.58333333333348</v>
      </c>
      <c r="K196" s="277">
        <v>556.95000000000005</v>
      </c>
      <c r="L196" s="277">
        <v>544.15</v>
      </c>
      <c r="M196" s="277">
        <v>29.533950000000001</v>
      </c>
    </row>
    <row r="197" spans="1:13">
      <c r="A197" s="301">
        <v>188</v>
      </c>
      <c r="B197" s="268" t="s">
        <v>183</v>
      </c>
      <c r="C197" s="268">
        <v>120.9</v>
      </c>
      <c r="D197" s="308">
        <v>121.75</v>
      </c>
      <c r="E197" s="308">
        <v>119.3</v>
      </c>
      <c r="F197" s="308">
        <v>117.7</v>
      </c>
      <c r="G197" s="308">
        <v>115.25</v>
      </c>
      <c r="H197" s="308">
        <v>123.35</v>
      </c>
      <c r="I197" s="308">
        <v>125.79999999999998</v>
      </c>
      <c r="J197" s="308">
        <v>127.39999999999999</v>
      </c>
      <c r="K197" s="268">
        <v>124.2</v>
      </c>
      <c r="L197" s="268">
        <v>120.15</v>
      </c>
      <c r="M197" s="268">
        <v>486.50670000000002</v>
      </c>
    </row>
    <row r="198" spans="1:13">
      <c r="A198" s="301">
        <v>189</v>
      </c>
      <c r="B198" s="268" t="s">
        <v>185</v>
      </c>
      <c r="C198" s="268">
        <v>61.95</v>
      </c>
      <c r="D198" s="308">
        <v>62.35</v>
      </c>
      <c r="E198" s="308">
        <v>61.300000000000004</v>
      </c>
      <c r="F198" s="308">
        <v>60.650000000000006</v>
      </c>
      <c r="G198" s="308">
        <v>59.600000000000009</v>
      </c>
      <c r="H198" s="308">
        <v>63</v>
      </c>
      <c r="I198" s="308">
        <v>64.05</v>
      </c>
      <c r="J198" s="308">
        <v>64.699999999999989</v>
      </c>
      <c r="K198" s="268">
        <v>63.4</v>
      </c>
      <c r="L198" s="268">
        <v>61.7</v>
      </c>
      <c r="M198" s="268">
        <v>642.63208999999995</v>
      </c>
    </row>
    <row r="199" spans="1:13">
      <c r="A199" s="301">
        <v>190</v>
      </c>
      <c r="B199" s="268" t="s">
        <v>186</v>
      </c>
      <c r="C199" s="268">
        <v>428.85</v>
      </c>
      <c r="D199" s="308">
        <v>432.4666666666667</v>
      </c>
      <c r="E199" s="308">
        <v>422.93333333333339</v>
      </c>
      <c r="F199" s="308">
        <v>417.01666666666671</v>
      </c>
      <c r="G199" s="308">
        <v>407.48333333333341</v>
      </c>
      <c r="H199" s="308">
        <v>438.38333333333338</v>
      </c>
      <c r="I199" s="308">
        <v>447.91666666666669</v>
      </c>
      <c r="J199" s="308">
        <v>453.83333333333337</v>
      </c>
      <c r="K199" s="268">
        <v>442</v>
      </c>
      <c r="L199" s="268">
        <v>426.55</v>
      </c>
      <c r="M199" s="268">
        <v>134.82327000000001</v>
      </c>
    </row>
    <row r="200" spans="1:13">
      <c r="A200" s="301">
        <v>191</v>
      </c>
      <c r="B200" s="268" t="s">
        <v>187</v>
      </c>
      <c r="C200" s="268">
        <v>2248.6</v>
      </c>
      <c r="D200" s="308">
        <v>2253.5500000000002</v>
      </c>
      <c r="E200" s="308">
        <v>2236.1000000000004</v>
      </c>
      <c r="F200" s="308">
        <v>2223.6000000000004</v>
      </c>
      <c r="G200" s="308">
        <v>2206.1500000000005</v>
      </c>
      <c r="H200" s="308">
        <v>2266.0500000000002</v>
      </c>
      <c r="I200" s="308">
        <v>2283.5</v>
      </c>
      <c r="J200" s="308">
        <v>2296</v>
      </c>
      <c r="K200" s="268">
        <v>2271</v>
      </c>
      <c r="L200" s="268">
        <v>2241.0500000000002</v>
      </c>
      <c r="M200" s="268">
        <v>19.753039999999999</v>
      </c>
    </row>
    <row r="201" spans="1:13">
      <c r="A201" s="301">
        <v>192</v>
      </c>
      <c r="B201" s="268" t="s">
        <v>188</v>
      </c>
      <c r="C201" s="268">
        <v>732.6</v>
      </c>
      <c r="D201" s="308">
        <v>733.08333333333337</v>
      </c>
      <c r="E201" s="308">
        <v>729.51666666666677</v>
      </c>
      <c r="F201" s="308">
        <v>726.43333333333339</v>
      </c>
      <c r="G201" s="308">
        <v>722.86666666666679</v>
      </c>
      <c r="H201" s="308">
        <v>736.16666666666674</v>
      </c>
      <c r="I201" s="308">
        <v>739.73333333333335</v>
      </c>
      <c r="J201" s="308">
        <v>742.81666666666672</v>
      </c>
      <c r="K201" s="268">
        <v>736.65</v>
      </c>
      <c r="L201" s="268">
        <v>730</v>
      </c>
      <c r="M201" s="268">
        <v>42.077089999999998</v>
      </c>
    </row>
    <row r="202" spans="1:13">
      <c r="A202" s="301">
        <v>193</v>
      </c>
      <c r="B202" s="268" t="s">
        <v>189</v>
      </c>
      <c r="C202" s="268">
        <v>1138.0999999999999</v>
      </c>
      <c r="D202" s="308">
        <v>1136.9999999999998</v>
      </c>
      <c r="E202" s="308">
        <v>1130.1999999999996</v>
      </c>
      <c r="F202" s="308">
        <v>1122.2999999999997</v>
      </c>
      <c r="G202" s="308">
        <v>1115.4999999999995</v>
      </c>
      <c r="H202" s="308">
        <v>1144.8999999999996</v>
      </c>
      <c r="I202" s="308">
        <v>1151.6999999999998</v>
      </c>
      <c r="J202" s="308">
        <v>1159.5999999999997</v>
      </c>
      <c r="K202" s="268">
        <v>1143.8</v>
      </c>
      <c r="L202" s="268">
        <v>1129.0999999999999</v>
      </c>
      <c r="M202" s="268">
        <v>21.81343</v>
      </c>
    </row>
    <row r="203" spans="1:13">
      <c r="A203" s="301">
        <v>194</v>
      </c>
      <c r="B203" s="268" t="s">
        <v>190</v>
      </c>
      <c r="C203" s="268">
        <v>2825.45</v>
      </c>
      <c r="D203" s="308">
        <v>2839.65</v>
      </c>
      <c r="E203" s="308">
        <v>2800.8</v>
      </c>
      <c r="F203" s="308">
        <v>2776.15</v>
      </c>
      <c r="G203" s="308">
        <v>2737.3</v>
      </c>
      <c r="H203" s="308">
        <v>2864.3</v>
      </c>
      <c r="I203" s="308">
        <v>2903.1499999999996</v>
      </c>
      <c r="J203" s="308">
        <v>2927.8</v>
      </c>
      <c r="K203" s="268">
        <v>2878.5</v>
      </c>
      <c r="L203" s="268">
        <v>2815</v>
      </c>
      <c r="M203" s="268">
        <v>7.9955299999999996</v>
      </c>
    </row>
    <row r="204" spans="1:13">
      <c r="A204" s="301">
        <v>195</v>
      </c>
      <c r="B204" s="268" t="s">
        <v>191</v>
      </c>
      <c r="C204" s="268">
        <v>355.15</v>
      </c>
      <c r="D204" s="308">
        <v>357.7833333333333</v>
      </c>
      <c r="E204" s="308">
        <v>348.36666666666662</v>
      </c>
      <c r="F204" s="308">
        <v>341.58333333333331</v>
      </c>
      <c r="G204" s="308">
        <v>332.16666666666663</v>
      </c>
      <c r="H204" s="308">
        <v>364.56666666666661</v>
      </c>
      <c r="I204" s="308">
        <v>373.98333333333335</v>
      </c>
      <c r="J204" s="308">
        <v>380.76666666666659</v>
      </c>
      <c r="K204" s="268">
        <v>367.2</v>
      </c>
      <c r="L204" s="268">
        <v>351</v>
      </c>
      <c r="M204" s="268">
        <v>29.27261</v>
      </c>
    </row>
    <row r="205" spans="1:13">
      <c r="A205" s="301">
        <v>196</v>
      </c>
      <c r="B205" s="268" t="s">
        <v>550</v>
      </c>
      <c r="C205" s="268">
        <v>606.04999999999995</v>
      </c>
      <c r="D205" s="308">
        <v>609.94999999999993</v>
      </c>
      <c r="E205" s="308">
        <v>600.09999999999991</v>
      </c>
      <c r="F205" s="308">
        <v>594.15</v>
      </c>
      <c r="G205" s="308">
        <v>584.29999999999995</v>
      </c>
      <c r="H205" s="308">
        <v>615.89999999999986</v>
      </c>
      <c r="I205" s="308">
        <v>625.75</v>
      </c>
      <c r="J205" s="308">
        <v>631.69999999999982</v>
      </c>
      <c r="K205" s="268">
        <v>619.79999999999995</v>
      </c>
      <c r="L205" s="268">
        <v>604</v>
      </c>
      <c r="M205" s="268">
        <v>2.6974100000000001</v>
      </c>
    </row>
    <row r="206" spans="1:13">
      <c r="A206" s="301">
        <v>197</v>
      </c>
      <c r="B206" s="268" t="s">
        <v>192</v>
      </c>
      <c r="C206" s="268">
        <v>453.3</v>
      </c>
      <c r="D206" s="308">
        <v>453.84999999999997</v>
      </c>
      <c r="E206" s="308">
        <v>446.19999999999993</v>
      </c>
      <c r="F206" s="308">
        <v>439.09999999999997</v>
      </c>
      <c r="G206" s="308">
        <v>431.44999999999993</v>
      </c>
      <c r="H206" s="308">
        <v>460.94999999999993</v>
      </c>
      <c r="I206" s="308">
        <v>468.59999999999991</v>
      </c>
      <c r="J206" s="308">
        <v>475.69999999999993</v>
      </c>
      <c r="K206" s="268">
        <v>461.5</v>
      </c>
      <c r="L206" s="268">
        <v>446.75</v>
      </c>
      <c r="M206" s="268">
        <v>32.503920000000001</v>
      </c>
    </row>
    <row r="207" spans="1:13">
      <c r="A207" s="301">
        <v>198</v>
      </c>
      <c r="B207" s="268" t="s">
        <v>193</v>
      </c>
      <c r="C207" s="268">
        <v>1040.05</v>
      </c>
      <c r="D207" s="308">
        <v>1036.55</v>
      </c>
      <c r="E207" s="308">
        <v>1027.0999999999999</v>
      </c>
      <c r="F207" s="308">
        <v>1014.15</v>
      </c>
      <c r="G207" s="308">
        <v>1004.6999999999999</v>
      </c>
      <c r="H207" s="308">
        <v>1049.5</v>
      </c>
      <c r="I207" s="308">
        <v>1058.9500000000003</v>
      </c>
      <c r="J207" s="308">
        <v>1071.8999999999999</v>
      </c>
      <c r="K207" s="268">
        <v>1046</v>
      </c>
      <c r="L207" s="268">
        <v>1023.6</v>
      </c>
      <c r="M207" s="268">
        <v>6.9326400000000001</v>
      </c>
    </row>
    <row r="208" spans="1:13">
      <c r="A208" s="301">
        <v>199</v>
      </c>
      <c r="B208" s="268" t="s">
        <v>195</v>
      </c>
      <c r="C208" s="268">
        <v>4187.8</v>
      </c>
      <c r="D208" s="308">
        <v>4176.8</v>
      </c>
      <c r="E208" s="308">
        <v>4151.1000000000004</v>
      </c>
      <c r="F208" s="308">
        <v>4114.4000000000005</v>
      </c>
      <c r="G208" s="308">
        <v>4088.7000000000007</v>
      </c>
      <c r="H208" s="308">
        <v>4213.5</v>
      </c>
      <c r="I208" s="308">
        <v>4239.1999999999989</v>
      </c>
      <c r="J208" s="308">
        <v>4275.8999999999996</v>
      </c>
      <c r="K208" s="268">
        <v>4202.5</v>
      </c>
      <c r="L208" s="268">
        <v>4140.1000000000004</v>
      </c>
      <c r="M208" s="268">
        <v>4.9073099999999998</v>
      </c>
    </row>
    <row r="209" spans="1:13">
      <c r="A209" s="301">
        <v>200</v>
      </c>
      <c r="B209" s="268" t="s">
        <v>196</v>
      </c>
      <c r="C209" s="268">
        <v>30.45</v>
      </c>
      <c r="D209" s="308">
        <v>30.5</v>
      </c>
      <c r="E209" s="308">
        <v>30.1</v>
      </c>
      <c r="F209" s="308">
        <v>29.75</v>
      </c>
      <c r="G209" s="308">
        <v>29.35</v>
      </c>
      <c r="H209" s="308">
        <v>30.85</v>
      </c>
      <c r="I209" s="308">
        <v>31.25</v>
      </c>
      <c r="J209" s="308">
        <v>31.6</v>
      </c>
      <c r="K209" s="268">
        <v>30.9</v>
      </c>
      <c r="L209" s="268">
        <v>30.15</v>
      </c>
      <c r="M209" s="268">
        <v>69.003469999999993</v>
      </c>
    </row>
    <row r="210" spans="1:13">
      <c r="A210" s="301">
        <v>201</v>
      </c>
      <c r="B210" s="268" t="s">
        <v>197</v>
      </c>
      <c r="C210" s="268">
        <v>493.4</v>
      </c>
      <c r="D210" s="308">
        <v>496.15000000000003</v>
      </c>
      <c r="E210" s="308">
        <v>488.25000000000006</v>
      </c>
      <c r="F210" s="308">
        <v>483.1</v>
      </c>
      <c r="G210" s="308">
        <v>475.20000000000005</v>
      </c>
      <c r="H210" s="308">
        <v>501.30000000000007</v>
      </c>
      <c r="I210" s="308">
        <v>509.20000000000005</v>
      </c>
      <c r="J210" s="308">
        <v>514.35000000000014</v>
      </c>
      <c r="K210" s="268">
        <v>504.05</v>
      </c>
      <c r="L210" s="268">
        <v>491</v>
      </c>
      <c r="M210" s="268">
        <v>34.265450000000001</v>
      </c>
    </row>
    <row r="211" spans="1:13">
      <c r="A211" s="301">
        <v>202</v>
      </c>
      <c r="B211" s="268" t="s">
        <v>563</v>
      </c>
      <c r="C211" s="268">
        <v>750.1</v>
      </c>
      <c r="D211" s="308">
        <v>754.30000000000007</v>
      </c>
      <c r="E211" s="308">
        <v>741.70000000000016</v>
      </c>
      <c r="F211" s="308">
        <v>733.30000000000007</v>
      </c>
      <c r="G211" s="308">
        <v>720.70000000000016</v>
      </c>
      <c r="H211" s="308">
        <v>762.70000000000016</v>
      </c>
      <c r="I211" s="308">
        <v>775.30000000000007</v>
      </c>
      <c r="J211" s="308">
        <v>783.70000000000016</v>
      </c>
      <c r="K211" s="268">
        <v>766.9</v>
      </c>
      <c r="L211" s="268">
        <v>745.9</v>
      </c>
      <c r="M211" s="268">
        <v>1.1299399999999999</v>
      </c>
    </row>
    <row r="212" spans="1:13">
      <c r="A212" s="301">
        <v>203</v>
      </c>
      <c r="B212" s="268" t="s">
        <v>284</v>
      </c>
      <c r="C212" s="268">
        <v>173.05</v>
      </c>
      <c r="D212" s="308">
        <v>173</v>
      </c>
      <c r="E212" s="308">
        <v>171.2</v>
      </c>
      <c r="F212" s="308">
        <v>169.35</v>
      </c>
      <c r="G212" s="308">
        <v>167.54999999999998</v>
      </c>
      <c r="H212" s="308">
        <v>174.85</v>
      </c>
      <c r="I212" s="308">
        <v>176.65</v>
      </c>
      <c r="J212" s="308">
        <v>178.5</v>
      </c>
      <c r="K212" s="268">
        <v>174.8</v>
      </c>
      <c r="L212" s="268">
        <v>171.15</v>
      </c>
      <c r="M212" s="268">
        <v>24.380669999999999</v>
      </c>
    </row>
    <row r="213" spans="1:13">
      <c r="A213" s="301">
        <v>204</v>
      </c>
      <c r="B213" s="268" t="s">
        <v>199</v>
      </c>
      <c r="C213" s="268">
        <v>659.3</v>
      </c>
      <c r="D213" s="308">
        <v>665.88333333333333</v>
      </c>
      <c r="E213" s="308">
        <v>649.76666666666665</v>
      </c>
      <c r="F213" s="308">
        <v>640.23333333333335</v>
      </c>
      <c r="G213" s="308">
        <v>624.11666666666667</v>
      </c>
      <c r="H213" s="308">
        <v>675.41666666666663</v>
      </c>
      <c r="I213" s="308">
        <v>691.53333333333319</v>
      </c>
      <c r="J213" s="308">
        <v>701.06666666666661</v>
      </c>
      <c r="K213" s="268">
        <v>682</v>
      </c>
      <c r="L213" s="268">
        <v>656.35</v>
      </c>
      <c r="M213" s="268">
        <v>35.902819999999998</v>
      </c>
    </row>
    <row r="214" spans="1:13">
      <c r="A214" s="301">
        <v>205</v>
      </c>
      <c r="B214" s="268" t="s">
        <v>569</v>
      </c>
      <c r="C214" s="268">
        <v>2173.15</v>
      </c>
      <c r="D214" s="308">
        <v>2132.35</v>
      </c>
      <c r="E214" s="308">
        <v>2054.7999999999997</v>
      </c>
      <c r="F214" s="308">
        <v>1936.4499999999998</v>
      </c>
      <c r="G214" s="308">
        <v>1858.8999999999996</v>
      </c>
      <c r="H214" s="308">
        <v>2250.6999999999998</v>
      </c>
      <c r="I214" s="308">
        <v>2328.25</v>
      </c>
      <c r="J214" s="308">
        <v>2446.6</v>
      </c>
      <c r="K214" s="268">
        <v>2209.9</v>
      </c>
      <c r="L214" s="268">
        <v>2014</v>
      </c>
      <c r="M214" s="268">
        <v>2.3608899999999999</v>
      </c>
    </row>
    <row r="215" spans="1:13">
      <c r="A215" s="301">
        <v>206</v>
      </c>
      <c r="B215" s="268" t="s">
        <v>200</v>
      </c>
      <c r="C215" s="308">
        <v>273.35000000000002</v>
      </c>
      <c r="D215" s="308">
        <v>275</v>
      </c>
      <c r="E215" s="308">
        <v>271.05</v>
      </c>
      <c r="F215" s="308">
        <v>268.75</v>
      </c>
      <c r="G215" s="308">
        <v>264.8</v>
      </c>
      <c r="H215" s="308">
        <v>277.3</v>
      </c>
      <c r="I215" s="308">
        <v>281.25000000000006</v>
      </c>
      <c r="J215" s="308">
        <v>283.55</v>
      </c>
      <c r="K215" s="308">
        <v>278.95</v>
      </c>
      <c r="L215" s="308">
        <v>272.7</v>
      </c>
      <c r="M215" s="308">
        <v>79.841309999999993</v>
      </c>
    </row>
    <row r="216" spans="1:13">
      <c r="A216" s="301">
        <v>207</v>
      </c>
      <c r="B216" s="268" t="s">
        <v>202</v>
      </c>
      <c r="C216" s="308">
        <v>192.05</v>
      </c>
      <c r="D216" s="308">
        <v>195.06666666666669</v>
      </c>
      <c r="E216" s="308">
        <v>186.13333333333338</v>
      </c>
      <c r="F216" s="308">
        <v>180.2166666666667</v>
      </c>
      <c r="G216" s="308">
        <v>171.28333333333339</v>
      </c>
      <c r="H216" s="308">
        <v>200.98333333333338</v>
      </c>
      <c r="I216" s="308">
        <v>209.91666666666671</v>
      </c>
      <c r="J216" s="308">
        <v>215.83333333333337</v>
      </c>
      <c r="K216" s="308">
        <v>204</v>
      </c>
      <c r="L216" s="308">
        <v>189.15</v>
      </c>
      <c r="M216" s="308">
        <v>822.96209999999996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3" sqref="D33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62"/>
      <c r="B5" s="562"/>
      <c r="C5" s="567"/>
      <c r="D5" s="56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68" t="s">
        <v>574</v>
      </c>
      <c r="C7" s="568"/>
      <c r="D7" s="262">
        <f>Main!B10</f>
        <v>44067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44064</v>
      </c>
      <c r="B10" s="267">
        <v>500878</v>
      </c>
      <c r="C10" s="268" t="s">
        <v>336</v>
      </c>
      <c r="D10" s="268" t="s">
        <v>3786</v>
      </c>
      <c r="E10" s="268" t="s">
        <v>584</v>
      </c>
      <c r="F10" s="382">
        <v>349332</v>
      </c>
      <c r="G10" s="267">
        <v>871.28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44064</v>
      </c>
      <c r="B11" s="267">
        <v>500093</v>
      </c>
      <c r="C11" s="268" t="s">
        <v>3421</v>
      </c>
      <c r="D11" s="268" t="s">
        <v>3787</v>
      </c>
      <c r="E11" s="268" t="s">
        <v>584</v>
      </c>
      <c r="F11" s="382">
        <v>3464021</v>
      </c>
      <c r="G11" s="267">
        <v>16.95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44064</v>
      </c>
      <c r="B12" s="267">
        <v>500093</v>
      </c>
      <c r="C12" s="268" t="s">
        <v>3421</v>
      </c>
      <c r="D12" s="268" t="s">
        <v>3788</v>
      </c>
      <c r="E12" s="268" t="s">
        <v>584</v>
      </c>
      <c r="F12" s="382">
        <v>5000000</v>
      </c>
      <c r="G12" s="267">
        <v>16.95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44064</v>
      </c>
      <c r="B13" s="267">
        <v>540829</v>
      </c>
      <c r="C13" s="268" t="s">
        <v>3789</v>
      </c>
      <c r="D13" s="268" t="s">
        <v>3790</v>
      </c>
      <c r="E13" s="268" t="s">
        <v>583</v>
      </c>
      <c r="F13" s="382">
        <v>13000</v>
      </c>
      <c r="G13" s="267">
        <v>21.75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44064</v>
      </c>
      <c r="B14" s="267">
        <v>507515</v>
      </c>
      <c r="C14" s="268" t="s">
        <v>3791</v>
      </c>
      <c r="D14" s="268" t="s">
        <v>3792</v>
      </c>
      <c r="E14" s="268" t="s">
        <v>583</v>
      </c>
      <c r="F14" s="382">
        <v>25000</v>
      </c>
      <c r="G14" s="267">
        <v>14.79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44064</v>
      </c>
      <c r="B15" s="267">
        <v>542935</v>
      </c>
      <c r="C15" s="268" t="s">
        <v>3793</v>
      </c>
      <c r="D15" s="268" t="s">
        <v>3794</v>
      </c>
      <c r="E15" s="268" t="s">
        <v>583</v>
      </c>
      <c r="F15" s="382">
        <v>36000</v>
      </c>
      <c r="G15" s="267">
        <v>21.72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44064</v>
      </c>
      <c r="B16" s="267">
        <v>539762</v>
      </c>
      <c r="C16" s="268" t="s">
        <v>3795</v>
      </c>
      <c r="D16" s="268" t="s">
        <v>3796</v>
      </c>
      <c r="E16" s="268" t="s">
        <v>583</v>
      </c>
      <c r="F16" s="382">
        <v>25000</v>
      </c>
      <c r="G16" s="267">
        <v>13.09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44064</v>
      </c>
      <c r="B17" s="267">
        <v>539762</v>
      </c>
      <c r="C17" s="268" t="s">
        <v>3795</v>
      </c>
      <c r="D17" s="268" t="s">
        <v>3797</v>
      </c>
      <c r="E17" s="268" t="s">
        <v>583</v>
      </c>
      <c r="F17" s="382">
        <v>29000</v>
      </c>
      <c r="G17" s="267">
        <v>13.09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44064</v>
      </c>
      <c r="B18" s="267">
        <v>539762</v>
      </c>
      <c r="C18" s="268" t="s">
        <v>3795</v>
      </c>
      <c r="D18" s="268" t="s">
        <v>3798</v>
      </c>
      <c r="E18" s="268" t="s">
        <v>584</v>
      </c>
      <c r="F18" s="382">
        <v>69330</v>
      </c>
      <c r="G18" s="267">
        <v>13.09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44064</v>
      </c>
      <c r="B19" s="267">
        <v>532911</v>
      </c>
      <c r="C19" s="268" t="s">
        <v>3760</v>
      </c>
      <c r="D19" s="268" t="s">
        <v>3761</v>
      </c>
      <c r="E19" s="268" t="s">
        <v>583</v>
      </c>
      <c r="F19" s="382">
        <v>10000</v>
      </c>
      <c r="G19" s="267">
        <v>15.29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44064</v>
      </c>
      <c r="B20" s="267">
        <v>532911</v>
      </c>
      <c r="C20" s="268" t="s">
        <v>3760</v>
      </c>
      <c r="D20" s="268" t="s">
        <v>3761</v>
      </c>
      <c r="E20" s="268" t="s">
        <v>584</v>
      </c>
      <c r="F20" s="382">
        <v>120313</v>
      </c>
      <c r="G20" s="267">
        <v>14.35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44064</v>
      </c>
      <c r="B21" s="267">
        <v>540175</v>
      </c>
      <c r="C21" s="268" t="s">
        <v>3762</v>
      </c>
      <c r="D21" s="268" t="s">
        <v>3799</v>
      </c>
      <c r="E21" s="268" t="s">
        <v>584</v>
      </c>
      <c r="F21" s="382">
        <v>20950</v>
      </c>
      <c r="G21" s="267">
        <v>26.14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44064</v>
      </c>
      <c r="B22" s="267">
        <v>538119</v>
      </c>
      <c r="C22" s="268" t="s">
        <v>3800</v>
      </c>
      <c r="D22" s="268" t="s">
        <v>3801</v>
      </c>
      <c r="E22" s="268" t="s">
        <v>583</v>
      </c>
      <c r="F22" s="382">
        <v>250000</v>
      </c>
      <c r="G22" s="267">
        <v>32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44064</v>
      </c>
      <c r="B23" s="267">
        <v>538119</v>
      </c>
      <c r="C23" s="268" t="s">
        <v>3800</v>
      </c>
      <c r="D23" s="268" t="s">
        <v>3802</v>
      </c>
      <c r="E23" s="268" t="s">
        <v>584</v>
      </c>
      <c r="F23" s="382">
        <v>250000</v>
      </c>
      <c r="G23" s="267">
        <v>32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44064</v>
      </c>
      <c r="B24" s="267">
        <v>506655</v>
      </c>
      <c r="C24" s="268" t="s">
        <v>526</v>
      </c>
      <c r="D24" s="268" t="s">
        <v>3803</v>
      </c>
      <c r="E24" s="268" t="s">
        <v>583</v>
      </c>
      <c r="F24" s="382">
        <v>950000</v>
      </c>
      <c r="G24" s="267">
        <v>430.05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44064</v>
      </c>
      <c r="B25" s="267">
        <v>506655</v>
      </c>
      <c r="C25" s="268" t="s">
        <v>526</v>
      </c>
      <c r="D25" s="268" t="s">
        <v>3804</v>
      </c>
      <c r="E25" s="268" t="s">
        <v>584</v>
      </c>
      <c r="F25" s="382">
        <v>1000000</v>
      </c>
      <c r="G25" s="267">
        <v>430.16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44064</v>
      </c>
      <c r="B26" s="267">
        <v>539985</v>
      </c>
      <c r="C26" s="268" t="s">
        <v>3805</v>
      </c>
      <c r="D26" s="268" t="s">
        <v>3806</v>
      </c>
      <c r="E26" s="268" t="s">
        <v>583</v>
      </c>
      <c r="F26" s="382">
        <v>64000</v>
      </c>
      <c r="G26" s="267">
        <v>4.9000000000000004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44064</v>
      </c>
      <c r="B27" s="267">
        <v>539985</v>
      </c>
      <c r="C27" s="268" t="s">
        <v>3805</v>
      </c>
      <c r="D27" s="268" t="s">
        <v>3807</v>
      </c>
      <c r="E27" s="268" t="s">
        <v>584</v>
      </c>
      <c r="F27" s="382">
        <v>48000</v>
      </c>
      <c r="G27" s="267">
        <v>4.9000000000000004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44064</v>
      </c>
      <c r="B28" s="267">
        <v>539985</v>
      </c>
      <c r="C28" s="268" t="s">
        <v>3805</v>
      </c>
      <c r="D28" s="268" t="s">
        <v>3808</v>
      </c>
      <c r="E28" s="268" t="s">
        <v>584</v>
      </c>
      <c r="F28" s="382">
        <v>56000</v>
      </c>
      <c r="G28" s="267">
        <v>4.9000000000000004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44064</v>
      </c>
      <c r="B29" s="267">
        <v>542655</v>
      </c>
      <c r="C29" s="268" t="s">
        <v>2794</v>
      </c>
      <c r="D29" s="268" t="s">
        <v>3809</v>
      </c>
      <c r="E29" s="268" t="s">
        <v>583</v>
      </c>
      <c r="F29" s="382">
        <v>3350000</v>
      </c>
      <c r="G29" s="267">
        <v>16.7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44064</v>
      </c>
      <c r="B30" s="267">
        <v>539222</v>
      </c>
      <c r="C30" s="268" t="s">
        <v>3810</v>
      </c>
      <c r="D30" s="268" t="s">
        <v>3811</v>
      </c>
      <c r="E30" s="268" t="s">
        <v>583</v>
      </c>
      <c r="F30" s="382">
        <v>35000</v>
      </c>
      <c r="G30" s="267">
        <v>38.06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44064</v>
      </c>
      <c r="B31" s="267">
        <v>539222</v>
      </c>
      <c r="C31" s="268" t="s">
        <v>3810</v>
      </c>
      <c r="D31" s="268" t="s">
        <v>3812</v>
      </c>
      <c r="E31" s="268" t="s">
        <v>583</v>
      </c>
      <c r="F31" s="382">
        <v>35000</v>
      </c>
      <c r="G31" s="267">
        <v>37.799999999999997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44064</v>
      </c>
      <c r="B32" s="267">
        <v>539222</v>
      </c>
      <c r="C32" s="268" t="s">
        <v>3810</v>
      </c>
      <c r="D32" s="268" t="s">
        <v>3812</v>
      </c>
      <c r="E32" s="268" t="s">
        <v>584</v>
      </c>
      <c r="F32" s="382">
        <v>40000</v>
      </c>
      <c r="G32" s="267">
        <v>38.229999999999997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44064</v>
      </c>
      <c r="B33" s="267">
        <v>522029</v>
      </c>
      <c r="C33" s="268" t="s">
        <v>2859</v>
      </c>
      <c r="D33" s="268" t="s">
        <v>3813</v>
      </c>
      <c r="E33" s="268" t="s">
        <v>583</v>
      </c>
      <c r="F33" s="382">
        <v>1048331</v>
      </c>
      <c r="G33" s="267">
        <v>15.38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44064</v>
      </c>
      <c r="B34" s="267">
        <v>522029</v>
      </c>
      <c r="C34" s="268" t="s">
        <v>2859</v>
      </c>
      <c r="D34" s="268" t="s">
        <v>3814</v>
      </c>
      <c r="E34" s="268" t="s">
        <v>584</v>
      </c>
      <c r="F34" s="382">
        <v>1048331</v>
      </c>
      <c r="G34" s="267">
        <v>15.38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44064</v>
      </c>
      <c r="B35" s="267" t="s">
        <v>312</v>
      </c>
      <c r="C35" s="268" t="s">
        <v>3815</v>
      </c>
      <c r="D35" s="268" t="s">
        <v>3816</v>
      </c>
      <c r="E35" s="268" t="s">
        <v>583</v>
      </c>
      <c r="F35" s="382">
        <v>315000</v>
      </c>
      <c r="G35" s="267">
        <v>1584.46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44064</v>
      </c>
      <c r="B36" s="267" t="s">
        <v>70</v>
      </c>
      <c r="C36" s="268" t="s">
        <v>3817</v>
      </c>
      <c r="D36" s="268" t="s">
        <v>3735</v>
      </c>
      <c r="E36" s="268" t="s">
        <v>583</v>
      </c>
      <c r="F36" s="382">
        <v>19933078</v>
      </c>
      <c r="G36" s="267">
        <v>40.97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44064</v>
      </c>
      <c r="B37" s="267" t="s">
        <v>720</v>
      </c>
      <c r="C37" s="268" t="s">
        <v>3818</v>
      </c>
      <c r="D37" s="268" t="s">
        <v>3819</v>
      </c>
      <c r="E37" s="268" t="s">
        <v>583</v>
      </c>
      <c r="F37" s="382">
        <v>170975</v>
      </c>
      <c r="G37" s="267">
        <v>84.43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44064</v>
      </c>
      <c r="B38" s="267" t="s">
        <v>243</v>
      </c>
      <c r="C38" s="268" t="s">
        <v>3770</v>
      </c>
      <c r="D38" s="268" t="s">
        <v>3820</v>
      </c>
      <c r="E38" s="268" t="s">
        <v>583</v>
      </c>
      <c r="F38" s="382">
        <v>9913422</v>
      </c>
      <c r="G38" s="267">
        <v>10.68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44064</v>
      </c>
      <c r="B39" s="267" t="s">
        <v>3254</v>
      </c>
      <c r="C39" s="268" t="s">
        <v>3821</v>
      </c>
      <c r="D39" s="268" t="s">
        <v>3822</v>
      </c>
      <c r="E39" s="268" t="s">
        <v>583</v>
      </c>
      <c r="F39" s="382">
        <v>130000</v>
      </c>
      <c r="G39" s="267">
        <v>7.9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44064</v>
      </c>
      <c r="B40" s="267" t="s">
        <v>585</v>
      </c>
      <c r="C40" s="268" t="s">
        <v>3738</v>
      </c>
      <c r="D40" s="268" t="s">
        <v>3823</v>
      </c>
      <c r="E40" s="268" t="s">
        <v>583</v>
      </c>
      <c r="F40" s="382">
        <v>85534</v>
      </c>
      <c r="G40" s="267">
        <v>27.38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44064</v>
      </c>
      <c r="B41" s="267" t="s">
        <v>585</v>
      </c>
      <c r="C41" s="268" t="s">
        <v>3738</v>
      </c>
      <c r="D41" s="268" t="s">
        <v>3764</v>
      </c>
      <c r="E41" s="268" t="s">
        <v>583</v>
      </c>
      <c r="F41" s="382">
        <v>84</v>
      </c>
      <c r="G41" s="267">
        <v>28.4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44064</v>
      </c>
      <c r="B42" s="267" t="s">
        <v>585</v>
      </c>
      <c r="C42" s="268" t="s">
        <v>3738</v>
      </c>
      <c r="D42" s="268" t="s">
        <v>3750</v>
      </c>
      <c r="E42" s="268" t="s">
        <v>583</v>
      </c>
      <c r="F42" s="382">
        <v>98921</v>
      </c>
      <c r="G42" s="267">
        <v>27.31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44064</v>
      </c>
      <c r="B43" s="267" t="s">
        <v>1856</v>
      </c>
      <c r="C43" s="268" t="s">
        <v>3765</v>
      </c>
      <c r="D43" s="268" t="s">
        <v>3766</v>
      </c>
      <c r="E43" s="268" t="s">
        <v>583</v>
      </c>
      <c r="F43" s="382">
        <v>103677</v>
      </c>
      <c r="G43" s="267">
        <v>247.9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44064</v>
      </c>
      <c r="B44" s="267" t="s">
        <v>2144</v>
      </c>
      <c r="C44" s="268" t="s">
        <v>3824</v>
      </c>
      <c r="D44" s="268" t="s">
        <v>3825</v>
      </c>
      <c r="E44" s="268" t="s">
        <v>583</v>
      </c>
      <c r="F44" s="382">
        <v>80000</v>
      </c>
      <c r="G44" s="267">
        <v>91.87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44064</v>
      </c>
      <c r="B45" s="267" t="s">
        <v>3767</v>
      </c>
      <c r="C45" s="268" t="s">
        <v>3768</v>
      </c>
      <c r="D45" s="268" t="s">
        <v>3826</v>
      </c>
      <c r="E45" s="268" t="s">
        <v>583</v>
      </c>
      <c r="F45" s="382">
        <v>40000</v>
      </c>
      <c r="G45" s="267">
        <v>46.33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44064</v>
      </c>
      <c r="B46" s="267" t="s">
        <v>2724</v>
      </c>
      <c r="C46" s="268" t="s">
        <v>3769</v>
      </c>
      <c r="D46" s="268" t="s">
        <v>3764</v>
      </c>
      <c r="E46" s="268" t="s">
        <v>583</v>
      </c>
      <c r="F46" s="382">
        <v>500027</v>
      </c>
      <c r="G46" s="267">
        <v>51.37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44064</v>
      </c>
      <c r="B47" s="267" t="s">
        <v>2944</v>
      </c>
      <c r="C47" s="268" t="s">
        <v>3827</v>
      </c>
      <c r="D47" s="268" t="s">
        <v>3828</v>
      </c>
      <c r="E47" s="268" t="s">
        <v>584</v>
      </c>
      <c r="F47" s="382">
        <v>148000</v>
      </c>
      <c r="G47" s="267">
        <v>63.91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44064</v>
      </c>
      <c r="B48" s="267" t="s">
        <v>70</v>
      </c>
      <c r="C48" s="268" t="s">
        <v>3817</v>
      </c>
      <c r="D48" s="268" t="s">
        <v>3735</v>
      </c>
      <c r="E48" s="268" t="s">
        <v>584</v>
      </c>
      <c r="F48" s="382">
        <v>20472799</v>
      </c>
      <c r="G48" s="267">
        <v>41.02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44064</v>
      </c>
      <c r="B49" s="267" t="s">
        <v>336</v>
      </c>
      <c r="C49" s="268" t="s">
        <v>3829</v>
      </c>
      <c r="D49" s="268" t="s">
        <v>3786</v>
      </c>
      <c r="E49" s="268" t="s">
        <v>584</v>
      </c>
      <c r="F49" s="382">
        <v>488249</v>
      </c>
      <c r="G49" s="267">
        <v>871.24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44064</v>
      </c>
      <c r="B50" s="267" t="s">
        <v>3421</v>
      </c>
      <c r="C50" s="268" t="s">
        <v>3830</v>
      </c>
      <c r="D50" s="268" t="s">
        <v>3788</v>
      </c>
      <c r="E50" s="268" t="s">
        <v>584</v>
      </c>
      <c r="F50" s="382">
        <v>9610588</v>
      </c>
      <c r="G50" s="267">
        <v>16.850000000000001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44064</v>
      </c>
      <c r="B51" s="267" t="s">
        <v>720</v>
      </c>
      <c r="C51" s="268" t="s">
        <v>3818</v>
      </c>
      <c r="D51" s="268" t="s">
        <v>3819</v>
      </c>
      <c r="E51" s="268" t="s">
        <v>584</v>
      </c>
      <c r="F51" s="382">
        <v>170975</v>
      </c>
      <c r="G51" s="267">
        <v>86.55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44064</v>
      </c>
      <c r="B52" s="267" t="s">
        <v>243</v>
      </c>
      <c r="C52" s="268" t="s">
        <v>3770</v>
      </c>
      <c r="D52" s="268" t="s">
        <v>3771</v>
      </c>
      <c r="E52" s="268" t="s">
        <v>584</v>
      </c>
      <c r="F52" s="382">
        <v>16400000</v>
      </c>
      <c r="G52" s="267">
        <v>10.74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44064</v>
      </c>
      <c r="B53" s="267" t="s">
        <v>243</v>
      </c>
      <c r="C53" s="268" t="s">
        <v>3770</v>
      </c>
      <c r="D53" s="268" t="s">
        <v>3820</v>
      </c>
      <c r="E53" s="268" t="s">
        <v>584</v>
      </c>
      <c r="F53" s="382">
        <v>11113372</v>
      </c>
      <c r="G53" s="267">
        <v>10.67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44064</v>
      </c>
      <c r="B54" s="267" t="s">
        <v>3254</v>
      </c>
      <c r="C54" s="268" t="s">
        <v>3821</v>
      </c>
      <c r="D54" s="268" t="s">
        <v>3831</v>
      </c>
      <c r="E54" s="268" t="s">
        <v>584</v>
      </c>
      <c r="F54" s="382">
        <v>377000</v>
      </c>
      <c r="G54" s="267">
        <v>7.9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44064</v>
      </c>
      <c r="B55" s="267" t="s">
        <v>585</v>
      </c>
      <c r="C55" s="268" t="s">
        <v>3738</v>
      </c>
      <c r="D55" s="268" t="s">
        <v>3750</v>
      </c>
      <c r="E55" s="268" t="s">
        <v>584</v>
      </c>
      <c r="F55" s="382">
        <v>146921</v>
      </c>
      <c r="G55" s="267">
        <v>27.75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44064</v>
      </c>
      <c r="B56" s="267" t="s">
        <v>585</v>
      </c>
      <c r="C56" s="268" t="s">
        <v>3738</v>
      </c>
      <c r="D56" s="268" t="s">
        <v>3763</v>
      </c>
      <c r="E56" s="268" t="s">
        <v>584</v>
      </c>
      <c r="F56" s="382">
        <v>180000</v>
      </c>
      <c r="G56" s="267">
        <v>27.15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44064</v>
      </c>
      <c r="B57" s="267" t="s">
        <v>585</v>
      </c>
      <c r="C57" s="268" t="s">
        <v>3738</v>
      </c>
      <c r="D57" s="268" t="s">
        <v>3823</v>
      </c>
      <c r="E57" s="268" t="s">
        <v>584</v>
      </c>
      <c r="F57" s="382">
        <v>96134</v>
      </c>
      <c r="G57" s="267">
        <v>27.44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44064</v>
      </c>
      <c r="B58" s="267" t="s">
        <v>585</v>
      </c>
      <c r="C58" s="268" t="s">
        <v>3738</v>
      </c>
      <c r="D58" s="268" t="s">
        <v>3764</v>
      </c>
      <c r="E58" s="268" t="s">
        <v>584</v>
      </c>
      <c r="F58" s="382">
        <v>93584</v>
      </c>
      <c r="G58" s="267">
        <v>28.73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44064</v>
      </c>
      <c r="B59" s="267" t="s">
        <v>3298</v>
      </c>
      <c r="C59" s="268" t="s">
        <v>3832</v>
      </c>
      <c r="D59" s="268" t="s">
        <v>3833</v>
      </c>
      <c r="E59" s="268" t="s">
        <v>584</v>
      </c>
      <c r="F59" s="382">
        <v>16477610</v>
      </c>
      <c r="G59" s="267">
        <v>0.25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44064</v>
      </c>
      <c r="B60" s="267" t="s">
        <v>1856</v>
      </c>
      <c r="C60" s="268" t="s">
        <v>3765</v>
      </c>
      <c r="D60" s="268" t="s">
        <v>3766</v>
      </c>
      <c r="E60" s="268" t="s">
        <v>584</v>
      </c>
      <c r="F60" s="382">
        <v>103677</v>
      </c>
      <c r="G60" s="267">
        <v>246.71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44064</v>
      </c>
      <c r="B61" s="267" t="s">
        <v>2724</v>
      </c>
      <c r="C61" s="268" t="s">
        <v>3769</v>
      </c>
      <c r="D61" s="268" t="s">
        <v>3764</v>
      </c>
      <c r="E61" s="268" t="s">
        <v>584</v>
      </c>
      <c r="F61" s="382">
        <v>720027</v>
      </c>
      <c r="G61" s="267">
        <v>50.62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44064</v>
      </c>
      <c r="B62" s="267" t="s">
        <v>559</v>
      </c>
      <c r="C62" s="268" t="s">
        <v>3834</v>
      </c>
      <c r="D62" s="268" t="s">
        <v>3835</v>
      </c>
      <c r="E62" s="268" t="s">
        <v>584</v>
      </c>
      <c r="F62" s="382">
        <v>402933</v>
      </c>
      <c r="G62" s="267">
        <v>207.59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2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2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2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2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2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2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2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2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2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2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2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2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2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2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2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2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2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2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2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2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2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2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4"/>
  <sheetViews>
    <sheetView zoomScale="85" zoomScaleNormal="85" workbookViewId="0">
      <selection activeCell="T20" sqref="T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44067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440">
        <v>1</v>
      </c>
      <c r="B10" s="441">
        <v>44011</v>
      </c>
      <c r="C10" s="442"/>
      <c r="D10" s="443" t="s">
        <v>63</v>
      </c>
      <c r="E10" s="444" t="s">
        <v>3645</v>
      </c>
      <c r="F10" s="445">
        <v>1296</v>
      </c>
      <c r="G10" s="444">
        <v>1231</v>
      </c>
      <c r="H10" s="444">
        <v>1344</v>
      </c>
      <c r="I10" s="446" t="s">
        <v>3630</v>
      </c>
      <c r="J10" s="447" t="s">
        <v>3646</v>
      </c>
      <c r="K10" s="447">
        <f t="shared" ref="K10:K11" si="0">H10-F10</f>
        <v>48</v>
      </c>
      <c r="L10" s="513">
        <f t="shared" ref="L10:L13" si="1">(F10*-0.8)/100</f>
        <v>-10.368</v>
      </c>
      <c r="M10" s="448">
        <f>(K10+L10)/F10</f>
        <v>2.9037037037037035E-2</v>
      </c>
      <c r="N10" s="449" t="s">
        <v>600</v>
      </c>
      <c r="O10" s="450">
        <v>44018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523">
        <v>2</v>
      </c>
      <c r="B11" s="461">
        <v>44014</v>
      </c>
      <c r="C11" s="524"/>
      <c r="D11" s="525" t="s">
        <v>136</v>
      </c>
      <c r="E11" s="526" t="s">
        <v>3645</v>
      </c>
      <c r="F11" s="463">
        <v>932</v>
      </c>
      <c r="G11" s="526">
        <v>874</v>
      </c>
      <c r="H11" s="526">
        <v>986</v>
      </c>
      <c r="I11" s="527" t="s">
        <v>3631</v>
      </c>
      <c r="J11" s="460" t="s">
        <v>3699</v>
      </c>
      <c r="K11" s="460">
        <f t="shared" si="0"/>
        <v>54</v>
      </c>
      <c r="L11" s="512">
        <f t="shared" si="1"/>
        <v>-7.4560000000000004</v>
      </c>
      <c r="M11" s="464">
        <f t="shared" ref="M11" si="2">(K11+L11)/F11</f>
        <v>4.9939914163090127E-2</v>
      </c>
      <c r="N11" s="465" t="s">
        <v>600</v>
      </c>
      <c r="O11" s="522">
        <v>44056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523">
        <v>3</v>
      </c>
      <c r="B12" s="461">
        <v>44018</v>
      </c>
      <c r="C12" s="524"/>
      <c r="D12" s="525" t="s">
        <v>565</v>
      </c>
      <c r="E12" s="526" t="s">
        <v>601</v>
      </c>
      <c r="F12" s="463">
        <v>1000</v>
      </c>
      <c r="G12" s="526">
        <v>935</v>
      </c>
      <c r="H12" s="526">
        <v>1055</v>
      </c>
      <c r="I12" s="527" t="s">
        <v>3632</v>
      </c>
      <c r="J12" s="460" t="s">
        <v>724</v>
      </c>
      <c r="K12" s="460">
        <f t="shared" ref="K12:K13" si="3">H12-F12</f>
        <v>55</v>
      </c>
      <c r="L12" s="512">
        <f t="shared" si="1"/>
        <v>-8</v>
      </c>
      <c r="M12" s="464">
        <f t="shared" ref="M12:M13" si="4">(K12+L12)/F12</f>
        <v>4.7E-2</v>
      </c>
      <c r="N12" s="465" t="s">
        <v>600</v>
      </c>
      <c r="O12" s="522">
        <v>44064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3">
        <v>4</v>
      </c>
      <c r="B13" s="461">
        <v>44022</v>
      </c>
      <c r="C13" s="524"/>
      <c r="D13" s="525" t="s">
        <v>3635</v>
      </c>
      <c r="E13" s="526" t="s">
        <v>601</v>
      </c>
      <c r="F13" s="463">
        <v>396</v>
      </c>
      <c r="G13" s="526">
        <v>370</v>
      </c>
      <c r="H13" s="526">
        <v>420</v>
      </c>
      <c r="I13" s="527" t="s">
        <v>3634</v>
      </c>
      <c r="J13" s="460" t="s">
        <v>3674</v>
      </c>
      <c r="K13" s="460">
        <f t="shared" si="3"/>
        <v>24</v>
      </c>
      <c r="L13" s="512">
        <f t="shared" si="1"/>
        <v>-3.1680000000000001</v>
      </c>
      <c r="M13" s="464">
        <f t="shared" si="4"/>
        <v>5.2606060606060608E-2</v>
      </c>
      <c r="N13" s="465" t="s">
        <v>600</v>
      </c>
      <c r="O13" s="522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3685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3650</v>
      </c>
      <c r="K14" s="437">
        <f t="shared" ref="K14" si="5">H14-F14</f>
        <v>-1.25</v>
      </c>
      <c r="L14" s="514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5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5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6">
        <v>7</v>
      </c>
      <c r="B16" s="467">
        <v>44039</v>
      </c>
      <c r="C16" s="507"/>
      <c r="D16" s="508" t="s">
        <v>98</v>
      </c>
      <c r="E16" s="509" t="s">
        <v>601</v>
      </c>
      <c r="F16" s="510">
        <v>155</v>
      </c>
      <c r="G16" s="510">
        <v>145</v>
      </c>
      <c r="H16" s="509">
        <v>155</v>
      </c>
      <c r="I16" s="511">
        <v>175</v>
      </c>
      <c r="J16" s="477" t="s">
        <v>709</v>
      </c>
      <c r="K16" s="468">
        <f t="shared" ref="K16:K18" si="8">H16-F16</f>
        <v>0</v>
      </c>
      <c r="L16" s="488">
        <f t="shared" ref="L16:L18" si="9">(F16*-0.8)/100</f>
        <v>-1.24</v>
      </c>
      <c r="M16" s="469">
        <f t="shared" ref="M16:M18" si="10">(K16+L16)/F16</f>
        <v>-8.0000000000000002E-3</v>
      </c>
      <c r="N16" s="477" t="s">
        <v>709</v>
      </c>
      <c r="O16" s="496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28" s="429" customFormat="1" ht="14.25">
      <c r="A17" s="523">
        <v>8</v>
      </c>
      <c r="B17" s="461">
        <v>44041</v>
      </c>
      <c r="C17" s="524"/>
      <c r="D17" s="525" t="s">
        <v>237</v>
      </c>
      <c r="E17" s="526" t="s">
        <v>601</v>
      </c>
      <c r="F17" s="463">
        <v>245</v>
      </c>
      <c r="G17" s="526">
        <v>230</v>
      </c>
      <c r="H17" s="526">
        <v>262</v>
      </c>
      <c r="I17" s="527">
        <v>275</v>
      </c>
      <c r="J17" s="460" t="s">
        <v>3670</v>
      </c>
      <c r="K17" s="460">
        <f t="shared" si="8"/>
        <v>17</v>
      </c>
      <c r="L17" s="512">
        <f t="shared" si="9"/>
        <v>-1.96</v>
      </c>
      <c r="M17" s="464">
        <f t="shared" si="10"/>
        <v>6.1387755102040815E-2</v>
      </c>
      <c r="N17" s="465" t="s">
        <v>600</v>
      </c>
      <c r="O17" s="522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2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3656</v>
      </c>
      <c r="J18" s="447" t="s">
        <v>3679</v>
      </c>
      <c r="K18" s="447">
        <f t="shared" si="8"/>
        <v>24</v>
      </c>
      <c r="L18" s="513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28" s="429" customFormat="1" ht="14.25">
      <c r="A19" s="523">
        <v>10</v>
      </c>
      <c r="B19" s="461">
        <v>44048</v>
      </c>
      <c r="C19" s="524"/>
      <c r="D19" s="525" t="s">
        <v>67</v>
      </c>
      <c r="E19" s="526" t="s">
        <v>601</v>
      </c>
      <c r="F19" s="463">
        <v>398</v>
      </c>
      <c r="G19" s="526">
        <v>374</v>
      </c>
      <c r="H19" s="526">
        <v>430</v>
      </c>
      <c r="I19" s="527">
        <v>450</v>
      </c>
      <c r="J19" s="460" t="s">
        <v>3678</v>
      </c>
      <c r="K19" s="460">
        <f t="shared" ref="K19" si="11">H19-F19</f>
        <v>32</v>
      </c>
      <c r="L19" s="512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2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28" s="429" customFormat="1" ht="14.25">
      <c r="A20" s="523">
        <v>11</v>
      </c>
      <c r="B20" s="461">
        <v>44049</v>
      </c>
      <c r="C20" s="524"/>
      <c r="D20" s="525" t="s">
        <v>98</v>
      </c>
      <c r="E20" s="526" t="s">
        <v>601</v>
      </c>
      <c r="F20" s="463">
        <v>153</v>
      </c>
      <c r="G20" s="526">
        <v>141</v>
      </c>
      <c r="H20" s="526">
        <v>162.5</v>
      </c>
      <c r="I20" s="527">
        <v>175</v>
      </c>
      <c r="J20" s="460" t="s">
        <v>3672</v>
      </c>
      <c r="K20" s="460">
        <f t="shared" ref="K20:K22" si="14">H20-F20</f>
        <v>9.5</v>
      </c>
      <c r="L20" s="512">
        <f t="shared" ref="L20:L22" si="15">(F20*-0.8)/100</f>
        <v>-1.224</v>
      </c>
      <c r="M20" s="464">
        <f t="shared" ref="M20:M22" si="16">(K20+L20)/F20</f>
        <v>5.4091503267973857E-2</v>
      </c>
      <c r="N20" s="465" t="s">
        <v>600</v>
      </c>
      <c r="O20" s="522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28" s="429" customFormat="1" ht="14.25">
      <c r="A21" s="523">
        <v>12</v>
      </c>
      <c r="B21" s="461">
        <v>44053</v>
      </c>
      <c r="C21" s="524"/>
      <c r="D21" s="525" t="s">
        <v>51</v>
      </c>
      <c r="E21" s="526" t="s">
        <v>601</v>
      </c>
      <c r="F21" s="463">
        <v>1790</v>
      </c>
      <c r="G21" s="526">
        <v>1695</v>
      </c>
      <c r="H21" s="526">
        <v>1895</v>
      </c>
      <c r="I21" s="527" t="s">
        <v>3681</v>
      </c>
      <c r="J21" s="460" t="s">
        <v>3676</v>
      </c>
      <c r="K21" s="460">
        <f t="shared" si="14"/>
        <v>105</v>
      </c>
      <c r="L21" s="512">
        <f t="shared" si="15"/>
        <v>-14.32</v>
      </c>
      <c r="M21" s="464">
        <f t="shared" si="16"/>
        <v>5.0659217877094972E-2</v>
      </c>
      <c r="N21" s="465" t="s">
        <v>600</v>
      </c>
      <c r="O21" s="522">
        <v>44062</v>
      </c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28" s="429" customFormat="1" ht="14.25">
      <c r="A22" s="523">
        <v>13</v>
      </c>
      <c r="B22" s="461">
        <v>44053</v>
      </c>
      <c r="C22" s="524"/>
      <c r="D22" s="525" t="s">
        <v>195</v>
      </c>
      <c r="E22" s="526" t="s">
        <v>601</v>
      </c>
      <c r="F22" s="463">
        <v>3975</v>
      </c>
      <c r="G22" s="526">
        <v>3720</v>
      </c>
      <c r="H22" s="526">
        <v>4205</v>
      </c>
      <c r="I22" s="527" t="s">
        <v>3682</v>
      </c>
      <c r="J22" s="460" t="s">
        <v>3740</v>
      </c>
      <c r="K22" s="460">
        <f t="shared" si="14"/>
        <v>230</v>
      </c>
      <c r="L22" s="512">
        <f t="shared" si="15"/>
        <v>-31.8</v>
      </c>
      <c r="M22" s="464">
        <f t="shared" si="16"/>
        <v>4.986163522012578E-2</v>
      </c>
      <c r="N22" s="465" t="s">
        <v>600</v>
      </c>
      <c r="O22" s="522">
        <v>44062</v>
      </c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28" s="429" customFormat="1" ht="14.25">
      <c r="A23" s="523">
        <v>14</v>
      </c>
      <c r="B23" s="461">
        <v>44053</v>
      </c>
      <c r="C23" s="524"/>
      <c r="D23" s="525" t="s">
        <v>145</v>
      </c>
      <c r="E23" s="526" t="s">
        <v>601</v>
      </c>
      <c r="F23" s="463">
        <v>957</v>
      </c>
      <c r="G23" s="526">
        <v>895</v>
      </c>
      <c r="H23" s="526">
        <v>1012.5</v>
      </c>
      <c r="I23" s="527" t="s">
        <v>3683</v>
      </c>
      <c r="J23" s="460" t="s">
        <v>3759</v>
      </c>
      <c r="K23" s="460">
        <f t="shared" ref="K23:K25" si="17">H23-F23</f>
        <v>55.5</v>
      </c>
      <c r="L23" s="512">
        <f t="shared" ref="L23:L25" si="18">(F23*-0.8)/100</f>
        <v>-7.6560000000000006</v>
      </c>
      <c r="M23" s="464">
        <f t="shared" ref="M23:M25" si="19">(K23+L23)/F23</f>
        <v>4.9993730407523515E-2</v>
      </c>
      <c r="N23" s="465" t="s">
        <v>600</v>
      </c>
      <c r="O23" s="522">
        <v>44063</v>
      </c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28" s="429" customFormat="1" ht="14.25">
      <c r="A24" s="523">
        <v>15</v>
      </c>
      <c r="B24" s="461">
        <v>44056</v>
      </c>
      <c r="C24" s="524"/>
      <c r="D24" s="525" t="s">
        <v>533</v>
      </c>
      <c r="E24" s="526" t="s">
        <v>601</v>
      </c>
      <c r="F24" s="463">
        <v>1203</v>
      </c>
      <c r="G24" s="526">
        <v>1140</v>
      </c>
      <c r="H24" s="526">
        <v>1275</v>
      </c>
      <c r="I24" s="527" t="s">
        <v>3707</v>
      </c>
      <c r="J24" s="460" t="s">
        <v>3741</v>
      </c>
      <c r="K24" s="460">
        <f t="shared" si="17"/>
        <v>72</v>
      </c>
      <c r="L24" s="512">
        <f t="shared" si="18"/>
        <v>-9.6240000000000006</v>
      </c>
      <c r="M24" s="464">
        <f t="shared" si="19"/>
        <v>5.1850374064837904E-2</v>
      </c>
      <c r="N24" s="465" t="s">
        <v>600</v>
      </c>
      <c r="O24" s="522">
        <v>44062</v>
      </c>
      <c r="Q24" s="430"/>
      <c r="R24" s="431" t="s">
        <v>603</v>
      </c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28" s="429" customFormat="1" ht="14.25">
      <c r="A25" s="523">
        <v>16</v>
      </c>
      <c r="B25" s="461">
        <v>44057</v>
      </c>
      <c r="C25" s="524"/>
      <c r="D25" s="525" t="s">
        <v>86</v>
      </c>
      <c r="E25" s="526" t="s">
        <v>601</v>
      </c>
      <c r="F25" s="463">
        <v>376</v>
      </c>
      <c r="G25" s="526">
        <v>349</v>
      </c>
      <c r="H25" s="526">
        <v>397.5</v>
      </c>
      <c r="I25" s="527" t="s">
        <v>3721</v>
      </c>
      <c r="J25" s="460" t="s">
        <v>3742</v>
      </c>
      <c r="K25" s="460">
        <f t="shared" si="17"/>
        <v>21.5</v>
      </c>
      <c r="L25" s="512">
        <f t="shared" si="18"/>
        <v>-3.008</v>
      </c>
      <c r="M25" s="464">
        <f t="shared" si="19"/>
        <v>4.9180851063829786E-2</v>
      </c>
      <c r="N25" s="465" t="s">
        <v>600</v>
      </c>
      <c r="O25" s="522">
        <v>44062</v>
      </c>
      <c r="Q25" s="430"/>
      <c r="R25" s="431" t="s">
        <v>3187</v>
      </c>
      <c r="S25" s="430"/>
      <c r="T25" s="430"/>
      <c r="U25" s="430"/>
      <c r="V25" s="430"/>
      <c r="W25" s="430"/>
      <c r="X25" s="430"/>
      <c r="Y25" s="430"/>
      <c r="Z25" s="430"/>
      <c r="AA25" s="430"/>
      <c r="AB25" s="430"/>
    </row>
    <row r="26" spans="1:28" s="429" customFormat="1" ht="14.25">
      <c r="A26" s="384">
        <v>17</v>
      </c>
      <c r="B26" s="409">
        <v>44057</v>
      </c>
      <c r="C26" s="424"/>
      <c r="D26" s="475" t="s">
        <v>128</v>
      </c>
      <c r="E26" s="425" t="s">
        <v>601</v>
      </c>
      <c r="F26" s="425" t="s">
        <v>3722</v>
      </c>
      <c r="G26" s="434">
        <v>187</v>
      </c>
      <c r="H26" s="425"/>
      <c r="I26" s="412" t="s">
        <v>3723</v>
      </c>
      <c r="J26" s="426" t="s">
        <v>602</v>
      </c>
      <c r="K26" s="426"/>
      <c r="L26" s="515"/>
      <c r="M26" s="426"/>
      <c r="N26" s="427"/>
      <c r="O26" s="428"/>
      <c r="Q26" s="430"/>
      <c r="R26" s="431" t="s">
        <v>3708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</row>
    <row r="27" spans="1:28" s="429" customFormat="1" ht="14.25">
      <c r="A27" s="506">
        <v>18</v>
      </c>
      <c r="B27" s="467">
        <v>44057</v>
      </c>
      <c r="C27" s="507"/>
      <c r="D27" s="508" t="s">
        <v>74</v>
      </c>
      <c r="E27" s="509" t="s">
        <v>3628</v>
      </c>
      <c r="F27" s="509">
        <v>412.5</v>
      </c>
      <c r="G27" s="510">
        <v>438</v>
      </c>
      <c r="H27" s="509">
        <v>405</v>
      </c>
      <c r="I27" s="511" t="s">
        <v>3724</v>
      </c>
      <c r="J27" s="468" t="s">
        <v>3755</v>
      </c>
      <c r="K27" s="468">
        <f>F27-H27</f>
        <v>7.5</v>
      </c>
      <c r="L27" s="488">
        <f>(F27*-0.8)/100</f>
        <v>-3.3</v>
      </c>
      <c r="M27" s="469">
        <f t="shared" ref="M27" si="20">(K27+L27)/F27</f>
        <v>1.0181818181818183E-2</v>
      </c>
      <c r="N27" s="477" t="s">
        <v>709</v>
      </c>
      <c r="O27" s="496">
        <v>44063</v>
      </c>
      <c r="Q27" s="430"/>
      <c r="R27" s="431" t="s">
        <v>3708</v>
      </c>
      <c r="S27" s="430"/>
      <c r="T27" s="430"/>
      <c r="U27" s="430"/>
      <c r="V27" s="430"/>
      <c r="W27" s="430"/>
      <c r="X27" s="430"/>
      <c r="Y27" s="430"/>
      <c r="Z27" s="430"/>
      <c r="AA27" s="430"/>
      <c r="AB27" s="430"/>
    </row>
    <row r="28" spans="1:28" s="429" customFormat="1" ht="14.25">
      <c r="A28" s="528">
        <v>19</v>
      </c>
      <c r="B28" s="451">
        <v>44057</v>
      </c>
      <c r="C28" s="532"/>
      <c r="D28" s="533" t="s">
        <v>111</v>
      </c>
      <c r="E28" s="436" t="s">
        <v>3628</v>
      </c>
      <c r="F28" s="436">
        <v>2790</v>
      </c>
      <c r="G28" s="534">
        <v>2930</v>
      </c>
      <c r="H28" s="534">
        <v>2930</v>
      </c>
      <c r="I28" s="436" t="s">
        <v>3725</v>
      </c>
      <c r="J28" s="437" t="s">
        <v>3734</v>
      </c>
      <c r="K28" s="437">
        <f>F28-H28</f>
        <v>-140</v>
      </c>
      <c r="L28" s="514">
        <f>(F28*-0.8)/100</f>
        <v>-22.32</v>
      </c>
      <c r="M28" s="438">
        <f t="shared" ref="M28:M29" si="21">(K28+L28)/F28</f>
        <v>-5.8179211469534045E-2</v>
      </c>
      <c r="N28" s="452" t="s">
        <v>664</v>
      </c>
      <c r="O28" s="439">
        <v>44060</v>
      </c>
      <c r="Q28" s="430"/>
      <c r="R28" s="431" t="s">
        <v>3708</v>
      </c>
      <c r="S28" s="430"/>
      <c r="T28" s="430"/>
      <c r="U28" s="430"/>
      <c r="V28" s="430"/>
      <c r="W28" s="430"/>
      <c r="X28" s="430"/>
      <c r="Y28" s="430"/>
      <c r="Z28" s="430"/>
      <c r="AA28" s="430"/>
      <c r="AB28" s="430"/>
    </row>
    <row r="29" spans="1:28" s="429" customFormat="1" ht="14.25">
      <c r="A29" s="523">
        <v>20</v>
      </c>
      <c r="B29" s="461">
        <v>44060</v>
      </c>
      <c r="C29" s="524"/>
      <c r="D29" s="525" t="s">
        <v>163</v>
      </c>
      <c r="E29" s="526" t="s">
        <v>601</v>
      </c>
      <c r="F29" s="463">
        <v>1360</v>
      </c>
      <c r="G29" s="526">
        <v>1280</v>
      </c>
      <c r="H29" s="526">
        <v>1440</v>
      </c>
      <c r="I29" s="527" t="s">
        <v>3731</v>
      </c>
      <c r="J29" s="460" t="s">
        <v>3743</v>
      </c>
      <c r="K29" s="460">
        <f t="shared" ref="K29" si="22">H29-F29</f>
        <v>80</v>
      </c>
      <c r="L29" s="512">
        <f t="shared" ref="L29" si="23">(F29*-0.8)/100</f>
        <v>-10.88</v>
      </c>
      <c r="M29" s="464">
        <f t="shared" si="21"/>
        <v>5.0823529411764712E-2</v>
      </c>
      <c r="N29" s="465" t="s">
        <v>600</v>
      </c>
      <c r="O29" s="522">
        <v>44062</v>
      </c>
      <c r="Q29" s="430"/>
      <c r="R29" s="431" t="s">
        <v>3187</v>
      </c>
      <c r="S29" s="430"/>
      <c r="T29" s="430"/>
      <c r="U29" s="430"/>
      <c r="V29" s="430"/>
      <c r="W29" s="430"/>
      <c r="X29" s="430"/>
      <c r="Y29" s="430"/>
      <c r="Z29" s="430"/>
      <c r="AA29" s="430"/>
      <c r="AB29" s="430"/>
    </row>
    <row r="30" spans="1:28" s="429" customFormat="1" ht="14.25">
      <c r="A30" s="523">
        <v>21</v>
      </c>
      <c r="B30" s="461">
        <v>44062</v>
      </c>
      <c r="C30" s="524"/>
      <c r="D30" s="525" t="s">
        <v>569</v>
      </c>
      <c r="E30" s="526" t="s">
        <v>601</v>
      </c>
      <c r="F30" s="463">
        <v>2005</v>
      </c>
      <c r="G30" s="526">
        <v>1870</v>
      </c>
      <c r="H30" s="526">
        <v>2135</v>
      </c>
      <c r="I30" s="527" t="s">
        <v>3744</v>
      </c>
      <c r="J30" s="460" t="s">
        <v>3687</v>
      </c>
      <c r="K30" s="460">
        <f t="shared" ref="K30:K31" si="24">H30-F30</f>
        <v>130</v>
      </c>
      <c r="L30" s="512">
        <f t="shared" ref="L30:L31" si="25">(F30*-0.8)/100</f>
        <v>-16.04</v>
      </c>
      <c r="M30" s="464">
        <f t="shared" ref="M30:M31" si="26">(K30+L30)/F30</f>
        <v>5.6837905236907738E-2</v>
      </c>
      <c r="N30" s="465" t="s">
        <v>600</v>
      </c>
      <c r="O30" s="522">
        <v>44064</v>
      </c>
      <c r="Q30" s="430"/>
      <c r="R30" s="431" t="s">
        <v>603</v>
      </c>
      <c r="S30" s="430"/>
      <c r="T30" s="430"/>
      <c r="U30" s="430"/>
      <c r="V30" s="430"/>
      <c r="W30" s="430"/>
      <c r="X30" s="430"/>
      <c r="Y30" s="430"/>
      <c r="Z30" s="430"/>
      <c r="AA30" s="430"/>
      <c r="AB30" s="430"/>
    </row>
    <row r="31" spans="1:28" s="429" customFormat="1" ht="14.25">
      <c r="A31" s="440">
        <v>22</v>
      </c>
      <c r="B31" s="441">
        <v>44063</v>
      </c>
      <c r="C31" s="442"/>
      <c r="D31" s="443" t="s">
        <v>546</v>
      </c>
      <c r="E31" s="444" t="s">
        <v>601</v>
      </c>
      <c r="F31" s="445">
        <v>785</v>
      </c>
      <c r="G31" s="444">
        <v>730</v>
      </c>
      <c r="H31" s="444">
        <v>825</v>
      </c>
      <c r="I31" s="446" t="s">
        <v>3751</v>
      </c>
      <c r="J31" s="447" t="s">
        <v>3633</v>
      </c>
      <c r="K31" s="447">
        <f t="shared" si="24"/>
        <v>40</v>
      </c>
      <c r="L31" s="513">
        <f t="shared" si="25"/>
        <v>-6.28</v>
      </c>
      <c r="M31" s="448">
        <f t="shared" si="26"/>
        <v>4.2955414012738849E-2</v>
      </c>
      <c r="N31" s="449" t="s">
        <v>600</v>
      </c>
      <c r="O31" s="450">
        <v>44064</v>
      </c>
      <c r="Q31" s="430"/>
      <c r="R31" s="431" t="s">
        <v>603</v>
      </c>
      <c r="S31" s="430"/>
      <c r="T31" s="430"/>
      <c r="U31" s="430"/>
      <c r="V31" s="430"/>
      <c r="W31" s="430"/>
      <c r="X31" s="430"/>
      <c r="Y31" s="430"/>
      <c r="Z31" s="430"/>
      <c r="AA31" s="430"/>
      <c r="AB31" s="430"/>
    </row>
    <row r="32" spans="1:28" s="429" customFormat="1" ht="14.25">
      <c r="A32" s="384">
        <v>23</v>
      </c>
      <c r="B32" s="409">
        <v>44064</v>
      </c>
      <c r="C32" s="424"/>
      <c r="D32" s="475" t="s">
        <v>3775</v>
      </c>
      <c r="E32" s="425" t="s">
        <v>3776</v>
      </c>
      <c r="F32" s="425" t="s">
        <v>3777</v>
      </c>
      <c r="G32" s="434">
        <v>110</v>
      </c>
      <c r="H32" s="425"/>
      <c r="I32" s="412" t="s">
        <v>3778</v>
      </c>
      <c r="J32" s="426" t="s">
        <v>602</v>
      </c>
      <c r="K32" s="426"/>
      <c r="L32" s="515"/>
      <c r="M32" s="426"/>
      <c r="N32" s="427"/>
      <c r="O32" s="428"/>
      <c r="Q32" s="430"/>
      <c r="R32" s="431" t="s">
        <v>603</v>
      </c>
      <c r="S32" s="430"/>
      <c r="T32" s="430"/>
      <c r="U32" s="430"/>
      <c r="V32" s="430"/>
      <c r="W32" s="430"/>
      <c r="X32" s="430"/>
      <c r="Y32" s="430"/>
      <c r="Z32" s="430"/>
      <c r="AA32" s="430"/>
      <c r="AB32" s="430"/>
    </row>
    <row r="33" spans="1:38" s="429" customFormat="1" ht="14.25">
      <c r="A33" s="384">
        <v>24</v>
      </c>
      <c r="B33" s="409">
        <v>44064</v>
      </c>
      <c r="C33" s="424"/>
      <c r="D33" s="475" t="s">
        <v>284</v>
      </c>
      <c r="E33" s="425" t="s">
        <v>601</v>
      </c>
      <c r="F33" s="425" t="s">
        <v>3784</v>
      </c>
      <c r="G33" s="434">
        <v>160</v>
      </c>
      <c r="H33" s="425"/>
      <c r="I33" s="412">
        <v>195</v>
      </c>
      <c r="J33" s="426" t="s">
        <v>602</v>
      </c>
      <c r="K33" s="426"/>
      <c r="L33" s="515"/>
      <c r="M33" s="426"/>
      <c r="N33" s="427"/>
      <c r="O33" s="428"/>
      <c r="Q33" s="430"/>
      <c r="R33" s="431" t="s">
        <v>3187</v>
      </c>
      <c r="S33" s="430"/>
      <c r="T33" s="430"/>
      <c r="U33" s="430"/>
      <c r="V33" s="430"/>
      <c r="W33" s="430"/>
      <c r="X33" s="430"/>
      <c r="Y33" s="430"/>
      <c r="Z33" s="430"/>
      <c r="AA33" s="430"/>
      <c r="AB33" s="430"/>
    </row>
    <row r="34" spans="1:38" s="429" customFormat="1" ht="14.25">
      <c r="A34" s="384"/>
      <c r="B34" s="409"/>
      <c r="C34" s="424"/>
      <c r="D34" s="475"/>
      <c r="E34" s="425"/>
      <c r="F34" s="425"/>
      <c r="G34" s="434"/>
      <c r="H34" s="425"/>
      <c r="I34" s="412"/>
      <c r="J34" s="426"/>
      <c r="K34" s="426"/>
      <c r="L34" s="515"/>
      <c r="M34" s="426"/>
      <c r="N34" s="427"/>
      <c r="O34" s="428"/>
      <c r="Q34" s="430"/>
      <c r="R34" s="431"/>
      <c r="S34" s="430"/>
      <c r="T34" s="430"/>
      <c r="U34" s="430"/>
      <c r="V34" s="430"/>
      <c r="W34" s="430"/>
      <c r="X34" s="430"/>
      <c r="Y34" s="430"/>
      <c r="Z34" s="430"/>
      <c r="AA34" s="430"/>
      <c r="AB34" s="430"/>
    </row>
    <row r="35" spans="1:38" s="5" customFormat="1" ht="14.25">
      <c r="A35" s="384"/>
      <c r="B35" s="409"/>
      <c r="C35" s="410"/>
      <c r="D35" s="391"/>
      <c r="E35" s="411"/>
      <c r="F35" s="412"/>
      <c r="G35" s="413"/>
      <c r="H35" s="413"/>
      <c r="I35" s="412"/>
      <c r="J35" s="378"/>
      <c r="K35" s="378"/>
      <c r="L35" s="516"/>
      <c r="M35" s="376"/>
      <c r="N35" s="389"/>
      <c r="O35" s="383"/>
      <c r="P35" s="429"/>
      <c r="Q35" s="64"/>
      <c r="R35" s="341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2" customHeight="1">
      <c r="A36" s="23" t="s">
        <v>604</v>
      </c>
      <c r="B36" s="24"/>
      <c r="C36" s="25"/>
      <c r="D36" s="26"/>
      <c r="E36" s="27"/>
      <c r="F36" s="28"/>
      <c r="G36" s="28"/>
      <c r="H36" s="28"/>
      <c r="I36" s="28"/>
      <c r="J36" s="65"/>
      <c r="K36" s="28"/>
      <c r="L36" s="517"/>
      <c r="M36" s="38"/>
      <c r="N36" s="65"/>
      <c r="O36" s="66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9" t="s">
        <v>605</v>
      </c>
      <c r="B37" s="23"/>
      <c r="C37" s="23"/>
      <c r="D37" s="23"/>
      <c r="F37" s="30" t="s">
        <v>606</v>
      </c>
      <c r="G37" s="17"/>
      <c r="H37" s="31"/>
      <c r="I37" s="36"/>
      <c r="J37" s="67"/>
      <c r="K37" s="68"/>
      <c r="L37" s="518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 t="s">
        <v>607</v>
      </c>
      <c r="B38" s="23"/>
      <c r="C38" s="23"/>
      <c r="D38" s="23"/>
      <c r="E38" s="32"/>
      <c r="F38" s="30" t="s">
        <v>608</v>
      </c>
      <c r="G38" s="17"/>
      <c r="H38" s="31"/>
      <c r="I38" s="36"/>
      <c r="J38" s="67"/>
      <c r="K38" s="68"/>
      <c r="L38" s="518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/>
      <c r="B39" s="23"/>
      <c r="C39" s="23"/>
      <c r="D39" s="23"/>
      <c r="E39" s="32"/>
      <c r="F39" s="17"/>
      <c r="G39" s="17"/>
      <c r="H39" s="31"/>
      <c r="I39" s="36"/>
      <c r="J39" s="71"/>
      <c r="K39" s="68"/>
      <c r="L39" s="518"/>
      <c r="M39" s="17"/>
      <c r="N39" s="72"/>
      <c r="O39" s="5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33" t="s">
        <v>609</v>
      </c>
      <c r="C40" s="33"/>
      <c r="D40" s="33"/>
      <c r="E40" s="33"/>
      <c r="F40" s="34"/>
      <c r="G40" s="32"/>
      <c r="H40" s="32"/>
      <c r="I40" s="73"/>
      <c r="J40" s="74"/>
      <c r="K40" s="75"/>
      <c r="L40" s="519"/>
      <c r="M40" s="12"/>
      <c r="N40" s="11"/>
      <c r="O40" s="53"/>
      <c r="P40" s="7"/>
      <c r="R40" s="82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575</v>
      </c>
      <c r="C41" s="21"/>
      <c r="D41" s="22" t="s">
        <v>588</v>
      </c>
      <c r="E41" s="21" t="s">
        <v>589</v>
      </c>
      <c r="F41" s="21" t="s">
        <v>590</v>
      </c>
      <c r="G41" s="21" t="s">
        <v>610</v>
      </c>
      <c r="H41" s="21" t="s">
        <v>592</v>
      </c>
      <c r="I41" s="21" t="s">
        <v>593</v>
      </c>
      <c r="J41" s="76" t="s">
        <v>594</v>
      </c>
      <c r="K41" s="62" t="s">
        <v>611</v>
      </c>
      <c r="L41" s="520" t="s">
        <v>3637</v>
      </c>
      <c r="M41" s="63" t="s">
        <v>3636</v>
      </c>
      <c r="N41" s="21" t="s">
        <v>597</v>
      </c>
      <c r="O41" s="78" t="s">
        <v>598</v>
      </c>
      <c r="P41" s="7"/>
      <c r="Q41" s="40"/>
      <c r="R41" s="38"/>
      <c r="S41" s="38"/>
      <c r="T41" s="38"/>
    </row>
    <row r="42" spans="1:38" s="9" customFormat="1" ht="15" customHeight="1">
      <c r="A42" s="497">
        <v>1</v>
      </c>
      <c r="B42" s="461">
        <v>44042</v>
      </c>
      <c r="C42" s="504"/>
      <c r="D42" s="462" t="s">
        <v>86</v>
      </c>
      <c r="E42" s="463" t="s">
        <v>601</v>
      </c>
      <c r="F42" s="497">
        <v>446.5</v>
      </c>
      <c r="G42" s="497">
        <v>431</v>
      </c>
      <c r="H42" s="497">
        <v>463</v>
      </c>
      <c r="I42" s="505">
        <v>475</v>
      </c>
      <c r="J42" s="460" t="s">
        <v>3659</v>
      </c>
      <c r="K42" s="460">
        <f t="shared" ref="K42:K45" si="27">H42-F42</f>
        <v>16.5</v>
      </c>
      <c r="L42" s="512">
        <f t="shared" ref="L42:L45" si="28">(F42*-0.8)/100</f>
        <v>-3.5720000000000005</v>
      </c>
      <c r="M42" s="464">
        <f t="shared" ref="M42:M45" si="29">(K42+L42)/F42</f>
        <v>2.8954087346024632E-2</v>
      </c>
      <c r="N42" s="465" t="s">
        <v>600</v>
      </c>
      <c r="O42" s="522">
        <v>44047</v>
      </c>
      <c r="P42" s="64"/>
      <c r="Q42" s="64"/>
      <c r="R42" s="423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38" s="9" customFormat="1" ht="15" customHeight="1">
      <c r="A43" s="497">
        <v>2</v>
      </c>
      <c r="B43" s="461">
        <v>44043</v>
      </c>
      <c r="C43" s="504"/>
      <c r="D43" s="462" t="s">
        <v>313</v>
      </c>
      <c r="E43" s="463" t="s">
        <v>601</v>
      </c>
      <c r="F43" s="497">
        <v>641</v>
      </c>
      <c r="G43" s="497">
        <v>625</v>
      </c>
      <c r="H43" s="497">
        <v>657</v>
      </c>
      <c r="I43" s="505" t="s">
        <v>3647</v>
      </c>
      <c r="J43" s="460" t="s">
        <v>3660</v>
      </c>
      <c r="K43" s="460">
        <f t="shared" si="27"/>
        <v>16</v>
      </c>
      <c r="L43" s="512">
        <f t="shared" si="28"/>
        <v>-5.128000000000001</v>
      </c>
      <c r="M43" s="464">
        <f t="shared" si="29"/>
        <v>1.6960998439937598E-2</v>
      </c>
      <c r="N43" s="465" t="s">
        <v>600</v>
      </c>
      <c r="O43" s="522">
        <v>44047</v>
      </c>
      <c r="P43" s="64"/>
      <c r="Q43" s="64"/>
      <c r="R43" s="423" t="s">
        <v>3187</v>
      </c>
      <c r="S43" s="6"/>
      <c r="T43" s="6"/>
      <c r="U43" s="6"/>
      <c r="V43" s="6"/>
      <c r="W43" s="6"/>
      <c r="X43" s="6"/>
      <c r="Y43" s="6"/>
      <c r="Z43" s="6"/>
      <c r="AA43" s="6"/>
    </row>
    <row r="44" spans="1:38" ht="15" customHeight="1">
      <c r="A44" s="454">
        <v>3</v>
      </c>
      <c r="B44" s="451">
        <v>44043</v>
      </c>
      <c r="C44" s="455"/>
      <c r="D44" s="456" t="s">
        <v>71</v>
      </c>
      <c r="E44" s="457" t="s">
        <v>601</v>
      </c>
      <c r="F44" s="528">
        <v>410</v>
      </c>
      <c r="G44" s="528">
        <v>399</v>
      </c>
      <c r="H44" s="528">
        <v>399</v>
      </c>
      <c r="I44" s="528">
        <v>430</v>
      </c>
      <c r="J44" s="437" t="s">
        <v>3673</v>
      </c>
      <c r="K44" s="437">
        <f t="shared" si="27"/>
        <v>-11</v>
      </c>
      <c r="L44" s="514">
        <f t="shared" si="28"/>
        <v>-3.28</v>
      </c>
      <c r="M44" s="438">
        <f t="shared" si="29"/>
        <v>-3.4829268292682923E-2</v>
      </c>
      <c r="N44" s="452" t="s">
        <v>664</v>
      </c>
      <c r="O44" s="439">
        <v>44050</v>
      </c>
      <c r="P44" s="7"/>
      <c r="Q44" s="11"/>
      <c r="R44" s="12" t="s">
        <v>3187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97">
        <v>4</v>
      </c>
      <c r="B45" s="461">
        <v>44046</v>
      </c>
      <c r="C45" s="504"/>
      <c r="D45" s="462" t="s">
        <v>69</v>
      </c>
      <c r="E45" s="463" t="s">
        <v>601</v>
      </c>
      <c r="F45" s="497">
        <v>551</v>
      </c>
      <c r="G45" s="497">
        <v>534</v>
      </c>
      <c r="H45" s="497">
        <v>564</v>
      </c>
      <c r="I45" s="505" t="s">
        <v>3644</v>
      </c>
      <c r="J45" s="460" t="s">
        <v>3675</v>
      </c>
      <c r="K45" s="460">
        <f t="shared" si="27"/>
        <v>13</v>
      </c>
      <c r="L45" s="512">
        <f t="shared" si="28"/>
        <v>-4.4080000000000004</v>
      </c>
      <c r="M45" s="464">
        <f t="shared" si="29"/>
        <v>1.5593466424682394E-2</v>
      </c>
      <c r="N45" s="465" t="s">
        <v>600</v>
      </c>
      <c r="O45" s="522">
        <v>44053</v>
      </c>
      <c r="P45" s="7"/>
      <c r="Q45" s="11"/>
      <c r="R45" s="12" t="s">
        <v>603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97">
        <v>5</v>
      </c>
      <c r="B46" s="461">
        <v>44046</v>
      </c>
      <c r="C46" s="504"/>
      <c r="D46" s="462" t="s">
        <v>83</v>
      </c>
      <c r="E46" s="463" t="s">
        <v>601</v>
      </c>
      <c r="F46" s="497">
        <v>705</v>
      </c>
      <c r="G46" s="497">
        <v>688</v>
      </c>
      <c r="H46" s="497">
        <v>717</v>
      </c>
      <c r="I46" s="505" t="s">
        <v>3652</v>
      </c>
      <c r="J46" s="460" t="s">
        <v>3653</v>
      </c>
      <c r="K46" s="460">
        <f t="shared" ref="K46:K47" si="30">H46-F46</f>
        <v>12</v>
      </c>
      <c r="L46" s="512">
        <f>(F46*-0.07)/100</f>
        <v>-0.49349999999999999</v>
      </c>
      <c r="M46" s="464">
        <f t="shared" ref="M46:M47" si="31">(K46+L46)/F46</f>
        <v>1.6321276595744682E-2</v>
      </c>
      <c r="N46" s="465" t="s">
        <v>600</v>
      </c>
      <c r="O46" s="478">
        <v>44046</v>
      </c>
      <c r="P46" s="7"/>
      <c r="Q46" s="11"/>
      <c r="R46" s="12" t="s">
        <v>603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97">
        <v>6</v>
      </c>
      <c r="B47" s="461">
        <v>44046</v>
      </c>
      <c r="C47" s="504"/>
      <c r="D47" s="462" t="s">
        <v>3654</v>
      </c>
      <c r="E47" s="463" t="s">
        <v>601</v>
      </c>
      <c r="F47" s="497">
        <v>2247.5</v>
      </c>
      <c r="G47" s="497">
        <v>2190</v>
      </c>
      <c r="H47" s="497">
        <v>2299.5</v>
      </c>
      <c r="I47" s="505">
        <v>2350</v>
      </c>
      <c r="J47" s="460" t="s">
        <v>3662</v>
      </c>
      <c r="K47" s="460">
        <f t="shared" si="30"/>
        <v>52</v>
      </c>
      <c r="L47" s="512">
        <f t="shared" ref="L47" si="32">(F47*-0.8)/100</f>
        <v>-17.98</v>
      </c>
      <c r="M47" s="464">
        <f t="shared" si="31"/>
        <v>1.5136818687430477E-2</v>
      </c>
      <c r="N47" s="465" t="s">
        <v>600</v>
      </c>
      <c r="O47" s="522">
        <v>44048</v>
      </c>
      <c r="P47" s="7"/>
      <c r="Q47" s="11"/>
      <c r="R47" s="12" t="s">
        <v>3187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97">
        <v>7</v>
      </c>
      <c r="B48" s="461">
        <v>44046</v>
      </c>
      <c r="C48" s="504"/>
      <c r="D48" s="462" t="s">
        <v>110</v>
      </c>
      <c r="E48" s="463" t="s">
        <v>601</v>
      </c>
      <c r="F48" s="497">
        <v>1001</v>
      </c>
      <c r="G48" s="497">
        <v>970</v>
      </c>
      <c r="H48" s="497">
        <v>1034</v>
      </c>
      <c r="I48" s="505" t="s">
        <v>3655</v>
      </c>
      <c r="J48" s="460" t="s">
        <v>3661</v>
      </c>
      <c r="K48" s="460">
        <f t="shared" ref="K48" si="33">H48-F48</f>
        <v>33</v>
      </c>
      <c r="L48" s="512">
        <f t="shared" ref="L48" si="34">(F48*-0.8)/100</f>
        <v>-8.0080000000000009</v>
      </c>
      <c r="M48" s="464">
        <f t="shared" ref="M48" si="35">(K48+L48)/F48</f>
        <v>2.4967032967032964E-2</v>
      </c>
      <c r="N48" s="465" t="s">
        <v>600</v>
      </c>
      <c r="O48" s="522">
        <v>44047</v>
      </c>
      <c r="P48" s="7"/>
      <c r="Q48" s="11"/>
      <c r="R48" s="12" t="s">
        <v>603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9" customFormat="1" ht="15" customHeight="1">
      <c r="A49" s="497">
        <v>8</v>
      </c>
      <c r="B49" s="461">
        <v>44047</v>
      </c>
      <c r="C49" s="504"/>
      <c r="D49" s="462" t="s">
        <v>494</v>
      </c>
      <c r="E49" s="463" t="s">
        <v>601</v>
      </c>
      <c r="F49" s="497">
        <v>4385</v>
      </c>
      <c r="G49" s="497">
        <v>4280</v>
      </c>
      <c r="H49" s="497">
        <v>4490</v>
      </c>
      <c r="I49" s="505" t="s">
        <v>3658</v>
      </c>
      <c r="J49" s="460" t="s">
        <v>3676</v>
      </c>
      <c r="K49" s="460">
        <f t="shared" ref="K49" si="36">H49-F49</f>
        <v>105</v>
      </c>
      <c r="L49" s="512">
        <f t="shared" ref="L49" si="37">(F49*-0.8)/100</f>
        <v>-35.08</v>
      </c>
      <c r="M49" s="464">
        <f t="shared" ref="M49" si="38">(K49+L49)/F49</f>
        <v>1.594526795895097E-2</v>
      </c>
      <c r="N49" s="465" t="s">
        <v>600</v>
      </c>
      <c r="O49" s="522">
        <v>44050</v>
      </c>
      <c r="P49" s="64"/>
      <c r="Q49" s="64"/>
      <c r="R49" s="423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435">
        <v>9</v>
      </c>
      <c r="B50" s="479">
        <v>44048</v>
      </c>
      <c r="C50" s="480"/>
      <c r="D50" s="481" t="s">
        <v>116</v>
      </c>
      <c r="E50" s="482" t="s">
        <v>601</v>
      </c>
      <c r="F50" s="482" t="s">
        <v>3664</v>
      </c>
      <c r="G50" s="483">
        <v>2150</v>
      </c>
      <c r="H50" s="483"/>
      <c r="I50" s="482">
        <v>2300</v>
      </c>
      <c r="J50" s="484" t="s">
        <v>602</v>
      </c>
      <c r="K50" s="484"/>
      <c r="L50" s="521"/>
      <c r="M50" s="485"/>
      <c r="N50" s="486"/>
      <c r="O50" s="487"/>
      <c r="P50" s="64"/>
      <c r="Q50" s="64"/>
      <c r="R50" s="423" t="s">
        <v>3187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97">
        <v>10</v>
      </c>
      <c r="B51" s="461">
        <v>44048</v>
      </c>
      <c r="C51" s="504"/>
      <c r="D51" s="462" t="s">
        <v>88</v>
      </c>
      <c r="E51" s="463" t="s">
        <v>601</v>
      </c>
      <c r="F51" s="497">
        <v>504</v>
      </c>
      <c r="G51" s="497">
        <v>489</v>
      </c>
      <c r="H51" s="497">
        <v>518</v>
      </c>
      <c r="I51" s="505" t="s">
        <v>3663</v>
      </c>
      <c r="J51" s="460" t="s">
        <v>3677</v>
      </c>
      <c r="K51" s="460">
        <f t="shared" ref="K51" si="39">H51-F51</f>
        <v>14</v>
      </c>
      <c r="L51" s="512">
        <f t="shared" ref="L51" si="40">(F51*-0.8)/100</f>
        <v>-4.032</v>
      </c>
      <c r="M51" s="464">
        <f t="shared" ref="M51" si="41">(K51+L51)/F51</f>
        <v>1.9777777777777776E-2</v>
      </c>
      <c r="N51" s="465" t="s">
        <v>600</v>
      </c>
      <c r="O51" s="522">
        <v>44053</v>
      </c>
      <c r="P51" s="64"/>
      <c r="Q51" s="64"/>
      <c r="R51" s="423" t="s">
        <v>603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497">
        <v>11</v>
      </c>
      <c r="B52" s="461">
        <v>44048</v>
      </c>
      <c r="C52" s="504"/>
      <c r="D52" s="462" t="s">
        <v>80</v>
      </c>
      <c r="E52" s="463" t="s">
        <v>601</v>
      </c>
      <c r="F52" s="497">
        <v>299</v>
      </c>
      <c r="G52" s="497">
        <v>290</v>
      </c>
      <c r="H52" s="497">
        <v>304</v>
      </c>
      <c r="I52" s="505">
        <v>320</v>
      </c>
      <c r="J52" s="460" t="s">
        <v>3669</v>
      </c>
      <c r="K52" s="460">
        <f t="shared" ref="K52" si="42">H52-F52</f>
        <v>5</v>
      </c>
      <c r="L52" s="512">
        <f>(F52*-0.07)/100</f>
        <v>-0.20930000000000004</v>
      </c>
      <c r="M52" s="464">
        <f t="shared" ref="M52:M54" si="43">(K52+L52)/F52</f>
        <v>1.6022408026755853E-2</v>
      </c>
      <c r="N52" s="465" t="s">
        <v>600</v>
      </c>
      <c r="O52" s="478">
        <v>44048</v>
      </c>
      <c r="P52" s="64"/>
      <c r="Q52" s="64"/>
      <c r="R52" s="423" t="s">
        <v>3187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28">
        <v>12</v>
      </c>
      <c r="B53" s="451">
        <v>44050</v>
      </c>
      <c r="C53" s="532"/>
      <c r="D53" s="533" t="s">
        <v>186</v>
      </c>
      <c r="E53" s="436" t="s">
        <v>3628</v>
      </c>
      <c r="F53" s="436">
        <v>403</v>
      </c>
      <c r="G53" s="534">
        <v>415</v>
      </c>
      <c r="H53" s="534">
        <v>417</v>
      </c>
      <c r="I53" s="436" t="s">
        <v>3671</v>
      </c>
      <c r="J53" s="437" t="s">
        <v>3688</v>
      </c>
      <c r="K53" s="437">
        <f>F53-H53</f>
        <v>-14</v>
      </c>
      <c r="L53" s="514">
        <f>(F53*-0.8)/100</f>
        <v>-3.2240000000000002</v>
      </c>
      <c r="M53" s="438">
        <f t="shared" si="43"/>
        <v>-4.2739454094292806E-2</v>
      </c>
      <c r="N53" s="452" t="s">
        <v>664</v>
      </c>
      <c r="O53" s="439">
        <v>44054</v>
      </c>
      <c r="P53" s="64"/>
      <c r="Q53" s="64"/>
      <c r="R53" s="423" t="s">
        <v>603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497">
        <v>13</v>
      </c>
      <c r="B54" s="461">
        <v>44050</v>
      </c>
      <c r="C54" s="504"/>
      <c r="D54" s="462" t="s">
        <v>367</v>
      </c>
      <c r="E54" s="463" t="s">
        <v>601</v>
      </c>
      <c r="F54" s="497">
        <v>273</v>
      </c>
      <c r="G54" s="497">
        <v>264</v>
      </c>
      <c r="H54" s="497">
        <v>281.5</v>
      </c>
      <c r="I54" s="505">
        <v>294</v>
      </c>
      <c r="J54" s="460" t="s">
        <v>3710</v>
      </c>
      <c r="K54" s="460">
        <f t="shared" ref="K54" si="44">H54-F54</f>
        <v>8.5</v>
      </c>
      <c r="L54" s="512">
        <f t="shared" ref="L54" si="45">(F54*-0.8)/100</f>
        <v>-2.1840000000000002</v>
      </c>
      <c r="M54" s="464">
        <f t="shared" si="43"/>
        <v>2.3135531135531136E-2</v>
      </c>
      <c r="N54" s="465" t="s">
        <v>600</v>
      </c>
      <c r="O54" s="522">
        <v>44057</v>
      </c>
      <c r="P54" s="64"/>
      <c r="Q54" s="64"/>
      <c r="R54" s="423" t="s">
        <v>3187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97">
        <v>16</v>
      </c>
      <c r="B55" s="461">
        <v>44053</v>
      </c>
      <c r="C55" s="504"/>
      <c r="D55" s="462" t="s">
        <v>193</v>
      </c>
      <c r="E55" s="463" t="s">
        <v>601</v>
      </c>
      <c r="F55" s="497">
        <v>963</v>
      </c>
      <c r="G55" s="497">
        <v>938</v>
      </c>
      <c r="H55" s="497">
        <v>986.5</v>
      </c>
      <c r="I55" s="505" t="s">
        <v>3680</v>
      </c>
      <c r="J55" s="460" t="s">
        <v>3703</v>
      </c>
      <c r="K55" s="460">
        <f t="shared" ref="K55:K56" si="46">H55-F55</f>
        <v>23.5</v>
      </c>
      <c r="L55" s="512">
        <f t="shared" ref="L55:L56" si="47">(F55*-0.8)/100</f>
        <v>-7.7040000000000006</v>
      </c>
      <c r="M55" s="464">
        <f t="shared" ref="M55:M56" si="48">(K55+L55)/F55</f>
        <v>1.6402907580477674E-2</v>
      </c>
      <c r="N55" s="465" t="s">
        <v>600</v>
      </c>
      <c r="O55" s="522">
        <v>44056</v>
      </c>
      <c r="P55" s="64"/>
      <c r="Q55" s="64"/>
      <c r="R55" s="423" t="s">
        <v>603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528">
        <v>15</v>
      </c>
      <c r="B56" s="451">
        <v>44053</v>
      </c>
      <c r="C56" s="532"/>
      <c r="D56" s="533" t="s">
        <v>248</v>
      </c>
      <c r="E56" s="436" t="s">
        <v>601</v>
      </c>
      <c r="F56" s="436">
        <v>895</v>
      </c>
      <c r="G56" s="534">
        <v>868</v>
      </c>
      <c r="H56" s="534">
        <v>868</v>
      </c>
      <c r="I56" s="436">
        <v>940</v>
      </c>
      <c r="J56" s="437" t="s">
        <v>3711</v>
      </c>
      <c r="K56" s="437">
        <f t="shared" si="46"/>
        <v>-27</v>
      </c>
      <c r="L56" s="514">
        <f t="shared" si="47"/>
        <v>-7.16</v>
      </c>
      <c r="M56" s="438">
        <f t="shared" si="48"/>
        <v>-3.8167597765363125E-2</v>
      </c>
      <c r="N56" s="452" t="s">
        <v>664</v>
      </c>
      <c r="O56" s="439">
        <v>44050</v>
      </c>
      <c r="P56" s="64"/>
      <c r="Q56" s="64"/>
      <c r="R56" s="423" t="s">
        <v>3187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97">
        <v>16</v>
      </c>
      <c r="B57" s="461">
        <v>44053</v>
      </c>
      <c r="C57" s="504"/>
      <c r="D57" s="462" t="s">
        <v>494</v>
      </c>
      <c r="E57" s="463" t="s">
        <v>601</v>
      </c>
      <c r="F57" s="497">
        <v>4510</v>
      </c>
      <c r="G57" s="497">
        <v>4350</v>
      </c>
      <c r="H57" s="497">
        <v>4640</v>
      </c>
      <c r="I57" s="505" t="s">
        <v>3684</v>
      </c>
      <c r="J57" s="460" t="s">
        <v>3687</v>
      </c>
      <c r="K57" s="460">
        <f t="shared" ref="K57" si="49">H57-F57</f>
        <v>130</v>
      </c>
      <c r="L57" s="512">
        <f t="shared" ref="L57" si="50">(F57*-0.8)/100</f>
        <v>-36.08</v>
      </c>
      <c r="M57" s="464">
        <f t="shared" ref="M57" si="51">(K57+L57)/F57</f>
        <v>2.0824833702882482E-2</v>
      </c>
      <c r="N57" s="465" t="s">
        <v>600</v>
      </c>
      <c r="O57" s="522">
        <v>44054</v>
      </c>
      <c r="P57" s="64"/>
      <c r="Q57" s="64"/>
      <c r="R57" s="423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97">
        <v>17</v>
      </c>
      <c r="B58" s="461">
        <v>44053</v>
      </c>
      <c r="C58" s="504"/>
      <c r="D58" s="462" t="s">
        <v>122</v>
      </c>
      <c r="E58" s="463" t="s">
        <v>601</v>
      </c>
      <c r="F58" s="497">
        <v>389.5</v>
      </c>
      <c r="G58" s="497">
        <v>378</v>
      </c>
      <c r="H58" s="497">
        <v>403</v>
      </c>
      <c r="I58" s="505">
        <v>410</v>
      </c>
      <c r="J58" s="460" t="s">
        <v>3702</v>
      </c>
      <c r="K58" s="460">
        <f t="shared" ref="K58" si="52">H58-F58</f>
        <v>13.5</v>
      </c>
      <c r="L58" s="512">
        <f t="shared" ref="L58" si="53">(F58*-0.8)/100</f>
        <v>-3.1160000000000001</v>
      </c>
      <c r="M58" s="464">
        <f t="shared" ref="M58" si="54">(K58+L58)/F58</f>
        <v>2.665982028241335E-2</v>
      </c>
      <c r="N58" s="465" t="s">
        <v>600</v>
      </c>
      <c r="O58" s="522">
        <v>44056</v>
      </c>
      <c r="P58" s="64"/>
      <c r="Q58" s="64"/>
      <c r="R58" s="423" t="s">
        <v>603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97">
        <v>18</v>
      </c>
      <c r="B59" s="461">
        <v>44055</v>
      </c>
      <c r="C59" s="504"/>
      <c r="D59" s="462" t="s">
        <v>2932</v>
      </c>
      <c r="E59" s="463" t="s">
        <v>601</v>
      </c>
      <c r="F59" s="497">
        <v>1355</v>
      </c>
      <c r="G59" s="497">
        <v>1315</v>
      </c>
      <c r="H59" s="497">
        <v>1375</v>
      </c>
      <c r="I59" s="505" t="s">
        <v>3694</v>
      </c>
      <c r="J59" s="460" t="s">
        <v>3697</v>
      </c>
      <c r="K59" s="460">
        <f t="shared" ref="K59:K60" si="55">H59-F59</f>
        <v>20</v>
      </c>
      <c r="L59" s="512">
        <f>(F59*-0.07)/100</f>
        <v>-0.94850000000000012</v>
      </c>
      <c r="M59" s="464">
        <f t="shared" ref="M59:M60" si="56">(K59+L59)/F59</f>
        <v>1.4060147601476015E-2</v>
      </c>
      <c r="N59" s="465" t="s">
        <v>600</v>
      </c>
      <c r="O59" s="478">
        <v>44055</v>
      </c>
      <c r="P59" s="64"/>
      <c r="Q59" s="64"/>
      <c r="R59" s="423" t="s">
        <v>603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97">
        <v>19</v>
      </c>
      <c r="B60" s="461">
        <v>44055</v>
      </c>
      <c r="C60" s="504"/>
      <c r="D60" s="462" t="s">
        <v>237</v>
      </c>
      <c r="E60" s="463" t="s">
        <v>601</v>
      </c>
      <c r="F60" s="497">
        <v>253.5</v>
      </c>
      <c r="G60" s="497">
        <v>245</v>
      </c>
      <c r="H60" s="497">
        <v>262.5</v>
      </c>
      <c r="I60" s="505" t="s">
        <v>3695</v>
      </c>
      <c r="J60" s="460" t="s">
        <v>3406</v>
      </c>
      <c r="K60" s="460">
        <f t="shared" si="55"/>
        <v>9</v>
      </c>
      <c r="L60" s="512">
        <f t="shared" ref="L60" si="57">(F60*-0.8)/100</f>
        <v>-2.028</v>
      </c>
      <c r="M60" s="464">
        <f t="shared" si="56"/>
        <v>2.7502958579881654E-2</v>
      </c>
      <c r="N60" s="465" t="s">
        <v>600</v>
      </c>
      <c r="O60" s="522">
        <v>44061</v>
      </c>
      <c r="P60" s="64"/>
      <c r="Q60" s="64"/>
      <c r="R60" s="423" t="s">
        <v>3187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35">
        <v>20</v>
      </c>
      <c r="B61" s="479">
        <v>44055</v>
      </c>
      <c r="C61" s="480"/>
      <c r="D61" s="481" t="s">
        <v>187</v>
      </c>
      <c r="E61" s="482" t="s">
        <v>601</v>
      </c>
      <c r="F61" s="482" t="s">
        <v>3696</v>
      </c>
      <c r="G61" s="483">
        <v>2190</v>
      </c>
      <c r="H61" s="483"/>
      <c r="I61" s="482">
        <v>2350</v>
      </c>
      <c r="J61" s="484" t="s">
        <v>602</v>
      </c>
      <c r="K61" s="484"/>
      <c r="L61" s="521"/>
      <c r="M61" s="485"/>
      <c r="N61" s="486"/>
      <c r="O61" s="487"/>
      <c r="P61" s="64"/>
      <c r="Q61" s="64"/>
      <c r="R61" s="423" t="s">
        <v>3187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97">
        <v>21</v>
      </c>
      <c r="B62" s="461">
        <v>44056</v>
      </c>
      <c r="C62" s="504"/>
      <c r="D62" s="462" t="s">
        <v>69</v>
      </c>
      <c r="E62" s="463" t="s">
        <v>601</v>
      </c>
      <c r="F62" s="497">
        <v>533</v>
      </c>
      <c r="G62" s="497">
        <v>519</v>
      </c>
      <c r="H62" s="497">
        <v>544.5</v>
      </c>
      <c r="I62" s="505" t="s">
        <v>3700</v>
      </c>
      <c r="J62" s="460" t="s">
        <v>3709</v>
      </c>
      <c r="K62" s="460">
        <f t="shared" ref="K62:K63" si="58">H62-F62</f>
        <v>11.5</v>
      </c>
      <c r="L62" s="512">
        <f>(F62*-0.07)/100</f>
        <v>-0.37310000000000004</v>
      </c>
      <c r="M62" s="464">
        <f t="shared" ref="M62:M63" si="59">(K62+L62)/F62</f>
        <v>2.0875984990619136E-2</v>
      </c>
      <c r="N62" s="465" t="s">
        <v>600</v>
      </c>
      <c r="O62" s="478">
        <v>44056</v>
      </c>
      <c r="P62" s="64"/>
      <c r="Q62" s="64"/>
      <c r="R62" s="423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97">
        <v>22</v>
      </c>
      <c r="B63" s="461">
        <v>44056</v>
      </c>
      <c r="C63" s="504"/>
      <c r="D63" s="462" t="s">
        <v>122</v>
      </c>
      <c r="E63" s="463" t="s">
        <v>601</v>
      </c>
      <c r="F63" s="497">
        <v>396</v>
      </c>
      <c r="G63" s="497">
        <v>385</v>
      </c>
      <c r="H63" s="497">
        <v>406</v>
      </c>
      <c r="I63" s="505" t="s">
        <v>3701</v>
      </c>
      <c r="J63" s="460" t="s">
        <v>3752</v>
      </c>
      <c r="K63" s="460">
        <f t="shared" si="58"/>
        <v>10</v>
      </c>
      <c r="L63" s="512">
        <f t="shared" ref="L63" si="60">(F63*-0.8)/100</f>
        <v>-3.1680000000000001</v>
      </c>
      <c r="M63" s="464">
        <f t="shared" si="59"/>
        <v>1.7252525252525252E-2</v>
      </c>
      <c r="N63" s="465" t="s">
        <v>600</v>
      </c>
      <c r="O63" s="522">
        <v>44063</v>
      </c>
      <c r="P63" s="64"/>
      <c r="Q63" s="64"/>
      <c r="R63" s="423" t="s">
        <v>603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97">
        <v>23</v>
      </c>
      <c r="B64" s="461">
        <v>44057</v>
      </c>
      <c r="C64" s="504"/>
      <c r="D64" s="462" t="s">
        <v>76</v>
      </c>
      <c r="E64" s="463" t="s">
        <v>601</v>
      </c>
      <c r="F64" s="497">
        <v>390.5</v>
      </c>
      <c r="G64" s="497">
        <v>379.5</v>
      </c>
      <c r="H64" s="497">
        <v>397.5</v>
      </c>
      <c r="I64" s="505" t="s">
        <v>3712</v>
      </c>
      <c r="J64" s="460" t="s">
        <v>3713</v>
      </c>
      <c r="K64" s="460">
        <f t="shared" ref="K64" si="61">H64-F64</f>
        <v>7</v>
      </c>
      <c r="L64" s="512">
        <f>(F64*-0.07)/100</f>
        <v>-0.27334999999999998</v>
      </c>
      <c r="M64" s="464">
        <f t="shared" ref="M64" si="62">(K64+L64)/F64</f>
        <v>1.7225736235595392E-2</v>
      </c>
      <c r="N64" s="465" t="s">
        <v>600</v>
      </c>
      <c r="O64" s="478">
        <v>44057</v>
      </c>
      <c r="P64" s="64"/>
      <c r="Q64" s="64"/>
      <c r="R64" s="423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28" s="9" customFormat="1" ht="15" customHeight="1">
      <c r="A65" s="497">
        <v>24</v>
      </c>
      <c r="B65" s="461">
        <v>44057</v>
      </c>
      <c r="C65" s="504"/>
      <c r="D65" s="462" t="s">
        <v>190</v>
      </c>
      <c r="E65" s="463" t="s">
        <v>601</v>
      </c>
      <c r="F65" s="497">
        <v>2825</v>
      </c>
      <c r="G65" s="497">
        <v>2760</v>
      </c>
      <c r="H65" s="497">
        <v>2875</v>
      </c>
      <c r="I65" s="505" t="s">
        <v>3714</v>
      </c>
      <c r="J65" s="460" t="s">
        <v>3715</v>
      </c>
      <c r="K65" s="460">
        <f t="shared" ref="K65" si="63">H65-F65</f>
        <v>50</v>
      </c>
      <c r="L65" s="512">
        <f>(F65*-0.07)/100</f>
        <v>-1.9775000000000003</v>
      </c>
      <c r="M65" s="464">
        <f t="shared" ref="M65:M66" si="64">(K65+L65)/F65</f>
        <v>1.6999115044247788E-2</v>
      </c>
      <c r="N65" s="465" t="s">
        <v>600</v>
      </c>
      <c r="O65" s="478">
        <v>44057</v>
      </c>
      <c r="P65" s="64"/>
      <c r="Q65" s="64"/>
      <c r="R65" s="423" t="s">
        <v>3187</v>
      </c>
      <c r="S65" s="6"/>
      <c r="T65" s="6"/>
      <c r="U65" s="6"/>
      <c r="V65" s="6"/>
      <c r="W65" s="6"/>
      <c r="X65" s="6"/>
      <c r="Y65" s="6"/>
      <c r="Z65" s="6"/>
      <c r="AA65" s="6"/>
    </row>
    <row r="66" spans="1:28" s="9" customFormat="1" ht="15" customHeight="1">
      <c r="A66" s="497">
        <v>25</v>
      </c>
      <c r="B66" s="461">
        <v>44057</v>
      </c>
      <c r="C66" s="504"/>
      <c r="D66" s="462" t="s">
        <v>186</v>
      </c>
      <c r="E66" s="463" t="s">
        <v>3628</v>
      </c>
      <c r="F66" s="497">
        <v>430.5</v>
      </c>
      <c r="G66" s="497">
        <v>445</v>
      </c>
      <c r="H66" s="497">
        <v>422</v>
      </c>
      <c r="I66" s="505" t="s">
        <v>3716</v>
      </c>
      <c r="J66" s="460" t="s">
        <v>3710</v>
      </c>
      <c r="K66" s="460">
        <f>F66-H66</f>
        <v>8.5</v>
      </c>
      <c r="L66" s="512">
        <f>(F66*-0.07)/100</f>
        <v>-0.30135000000000001</v>
      </c>
      <c r="M66" s="464">
        <f t="shared" si="64"/>
        <v>1.9044483159117307E-2</v>
      </c>
      <c r="N66" s="465" t="s">
        <v>600</v>
      </c>
      <c r="O66" s="478">
        <v>44057</v>
      </c>
      <c r="P66" s="64"/>
      <c r="Q66" s="64"/>
      <c r="R66" s="423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8" s="9" customFormat="1" ht="15" customHeight="1">
      <c r="A67" s="542">
        <v>26</v>
      </c>
      <c r="B67" s="543">
        <v>44060</v>
      </c>
      <c r="C67" s="544"/>
      <c r="D67" s="545" t="s">
        <v>135</v>
      </c>
      <c r="E67" s="546" t="s">
        <v>3628</v>
      </c>
      <c r="F67" s="542">
        <v>267.5</v>
      </c>
      <c r="G67" s="542">
        <v>274</v>
      </c>
      <c r="H67" s="542">
        <v>266.5</v>
      </c>
      <c r="I67" s="547" t="s">
        <v>3726</v>
      </c>
      <c r="J67" s="548" t="s">
        <v>3727</v>
      </c>
      <c r="K67" s="548">
        <f>F67-H67</f>
        <v>1</v>
      </c>
      <c r="L67" s="549">
        <f>(F67*-0.07)/100</f>
        <v>-0.18725000000000003</v>
      </c>
      <c r="M67" s="550">
        <f t="shared" ref="M67:M68" si="65">(K67+L67)/F67</f>
        <v>3.0383177570093458E-3</v>
      </c>
      <c r="N67" s="551" t="s">
        <v>709</v>
      </c>
      <c r="O67" s="552">
        <v>44060</v>
      </c>
      <c r="P67" s="64"/>
      <c r="Q67" s="64"/>
      <c r="R67" s="423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8" s="9" customFormat="1" ht="15" customHeight="1">
      <c r="A68" s="497">
        <v>27</v>
      </c>
      <c r="B68" s="461">
        <v>44060</v>
      </c>
      <c r="C68" s="504"/>
      <c r="D68" s="462" t="s">
        <v>3728</v>
      </c>
      <c r="E68" s="463" t="s">
        <v>601</v>
      </c>
      <c r="F68" s="497">
        <v>310</v>
      </c>
      <c r="G68" s="497">
        <v>300</v>
      </c>
      <c r="H68" s="497">
        <v>315</v>
      </c>
      <c r="I68" s="505" t="s">
        <v>3729</v>
      </c>
      <c r="J68" s="460" t="s">
        <v>3669</v>
      </c>
      <c r="K68" s="460">
        <f t="shared" ref="K68" si="66">H68-F68</f>
        <v>5</v>
      </c>
      <c r="L68" s="512">
        <f>(F68*-0.07)/100</f>
        <v>-0.21700000000000003</v>
      </c>
      <c r="M68" s="464">
        <f t="shared" si="65"/>
        <v>1.5429032258064516E-2</v>
      </c>
      <c r="N68" s="465" t="s">
        <v>600</v>
      </c>
      <c r="O68" s="478">
        <v>44060</v>
      </c>
      <c r="P68" s="64"/>
      <c r="Q68" s="64"/>
      <c r="R68" s="423" t="s">
        <v>603</v>
      </c>
      <c r="S68" s="6"/>
      <c r="T68" s="6"/>
      <c r="U68" s="6"/>
      <c r="V68" s="6"/>
      <c r="W68" s="6"/>
      <c r="X68" s="6"/>
      <c r="Y68" s="6"/>
      <c r="Z68" s="6"/>
      <c r="AA68" s="6"/>
    </row>
    <row r="69" spans="1:28" s="9" customFormat="1" ht="15" customHeight="1">
      <c r="A69" s="435">
        <v>28</v>
      </c>
      <c r="B69" s="479">
        <v>44060</v>
      </c>
      <c r="C69" s="480"/>
      <c r="D69" s="481" t="s">
        <v>186</v>
      </c>
      <c r="E69" s="482" t="s">
        <v>3628</v>
      </c>
      <c r="F69" s="482" t="s">
        <v>3730</v>
      </c>
      <c r="G69" s="483">
        <v>435</v>
      </c>
      <c r="H69" s="483"/>
      <c r="I69" s="482" t="s">
        <v>3716</v>
      </c>
      <c r="J69" s="484" t="s">
        <v>602</v>
      </c>
      <c r="K69" s="484"/>
      <c r="L69" s="521"/>
      <c r="M69" s="485"/>
      <c r="N69" s="486"/>
      <c r="O69" s="487"/>
      <c r="P69" s="64"/>
      <c r="Q69" s="64"/>
      <c r="R69" s="423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8" s="9" customFormat="1" ht="15" customHeight="1">
      <c r="A70" s="497">
        <v>29</v>
      </c>
      <c r="B70" s="461">
        <v>44062</v>
      </c>
      <c r="C70" s="504"/>
      <c r="D70" s="462" t="s">
        <v>3739</v>
      </c>
      <c r="E70" s="463" t="s">
        <v>601</v>
      </c>
      <c r="F70" s="497">
        <v>1260</v>
      </c>
      <c r="G70" s="497">
        <v>1220</v>
      </c>
      <c r="H70" s="497">
        <v>1290</v>
      </c>
      <c r="I70" s="505">
        <v>1330</v>
      </c>
      <c r="J70" s="460" t="s">
        <v>3753</v>
      </c>
      <c r="K70" s="460">
        <f t="shared" ref="K70" si="67">H70-F70</f>
        <v>30</v>
      </c>
      <c r="L70" s="512">
        <f t="shared" ref="L70" si="68">(F70*-0.8)/100</f>
        <v>-10.08</v>
      </c>
      <c r="M70" s="464">
        <f t="shared" ref="M70" si="69">(K70+L70)/F70</f>
        <v>1.5809523809523812E-2</v>
      </c>
      <c r="N70" s="465" t="s">
        <v>600</v>
      </c>
      <c r="O70" s="522">
        <v>44063</v>
      </c>
      <c r="P70" s="64"/>
      <c r="Q70" s="64"/>
      <c r="R70" s="423" t="s">
        <v>3187</v>
      </c>
      <c r="S70" s="6"/>
      <c r="T70" s="6"/>
      <c r="U70" s="6"/>
      <c r="V70" s="6"/>
      <c r="W70" s="6"/>
      <c r="X70" s="6"/>
      <c r="Y70" s="6"/>
      <c r="Z70" s="6"/>
      <c r="AA70" s="6"/>
    </row>
    <row r="71" spans="1:28" s="9" customFormat="1" ht="15" customHeight="1">
      <c r="A71" s="435">
        <v>30</v>
      </c>
      <c r="B71" s="479">
        <v>44062</v>
      </c>
      <c r="C71" s="480"/>
      <c r="D71" s="481" t="s">
        <v>69</v>
      </c>
      <c r="E71" s="482" t="s">
        <v>601</v>
      </c>
      <c r="F71" s="482" t="s">
        <v>3745</v>
      </c>
      <c r="G71" s="483">
        <v>515</v>
      </c>
      <c r="H71" s="483"/>
      <c r="I71" s="482" t="s">
        <v>3746</v>
      </c>
      <c r="J71" s="484" t="s">
        <v>602</v>
      </c>
      <c r="K71" s="484"/>
      <c r="L71" s="521"/>
      <c r="M71" s="485"/>
      <c r="N71" s="486"/>
      <c r="O71" s="487"/>
      <c r="P71" s="64"/>
      <c r="Q71" s="64"/>
      <c r="R71" s="423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28" s="9" customFormat="1" ht="15" customHeight="1">
      <c r="A72" s="435">
        <v>31</v>
      </c>
      <c r="B72" s="479">
        <v>44062</v>
      </c>
      <c r="C72" s="480"/>
      <c r="D72" s="481" t="s">
        <v>67</v>
      </c>
      <c r="E72" s="482" t="s">
        <v>601</v>
      </c>
      <c r="F72" s="482" t="s">
        <v>3747</v>
      </c>
      <c r="G72" s="483">
        <v>481</v>
      </c>
      <c r="H72" s="483"/>
      <c r="I72" s="482">
        <v>520</v>
      </c>
      <c r="J72" s="484" t="s">
        <v>602</v>
      </c>
      <c r="K72" s="484"/>
      <c r="L72" s="521"/>
      <c r="M72" s="485"/>
      <c r="N72" s="486"/>
      <c r="O72" s="487"/>
      <c r="P72" s="64"/>
      <c r="Q72" s="64"/>
      <c r="R72" s="423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28" s="9" customFormat="1" ht="15" customHeight="1">
      <c r="A73" s="497">
        <v>32</v>
      </c>
      <c r="B73" s="461">
        <v>44062</v>
      </c>
      <c r="C73" s="504"/>
      <c r="D73" s="462" t="s">
        <v>61</v>
      </c>
      <c r="E73" s="463" t="s">
        <v>601</v>
      </c>
      <c r="F73" s="497">
        <v>47.15</v>
      </c>
      <c r="G73" s="497">
        <v>45.8</v>
      </c>
      <c r="H73" s="497">
        <v>48.25</v>
      </c>
      <c r="I73" s="505" t="s">
        <v>3748</v>
      </c>
      <c r="J73" s="460" t="s">
        <v>3774</v>
      </c>
      <c r="K73" s="460">
        <f t="shared" ref="K73" si="70">H73-F73</f>
        <v>1.1000000000000014</v>
      </c>
      <c r="L73" s="512">
        <f t="shared" ref="L73" si="71">(F73*-0.8)/100</f>
        <v>-0.37719999999999998</v>
      </c>
      <c r="M73" s="464">
        <f t="shared" ref="M73" si="72">(K73+L73)/F73</f>
        <v>1.5329798515376488E-2</v>
      </c>
      <c r="N73" s="465" t="s">
        <v>600</v>
      </c>
      <c r="O73" s="522">
        <v>44064</v>
      </c>
      <c r="P73" s="64"/>
      <c r="Q73" s="64"/>
      <c r="R73" s="423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8" s="9" customFormat="1" ht="15" customHeight="1">
      <c r="A74" s="497">
        <v>33</v>
      </c>
      <c r="B74" s="461">
        <v>44062</v>
      </c>
      <c r="C74" s="504"/>
      <c r="D74" s="462" t="s">
        <v>284</v>
      </c>
      <c r="E74" s="463" t="s">
        <v>601</v>
      </c>
      <c r="F74" s="497">
        <v>164.25</v>
      </c>
      <c r="G74" s="497">
        <v>159.80000000000001</v>
      </c>
      <c r="H74" s="497">
        <v>167.75</v>
      </c>
      <c r="I74" s="505">
        <v>172</v>
      </c>
      <c r="J74" s="460" t="s">
        <v>3749</v>
      </c>
      <c r="K74" s="460">
        <f t="shared" ref="K74" si="73">H74-F74</f>
        <v>3.5</v>
      </c>
      <c r="L74" s="512">
        <f>(F74*-0.07)/100</f>
        <v>-0.11497500000000001</v>
      </c>
      <c r="M74" s="464">
        <f t="shared" ref="M74" si="74">(K74+L74)/F74</f>
        <v>2.0608980213089802E-2</v>
      </c>
      <c r="N74" s="465" t="s">
        <v>600</v>
      </c>
      <c r="O74" s="478">
        <v>44062</v>
      </c>
      <c r="P74" s="64"/>
      <c r="Q74" s="64"/>
      <c r="R74" s="423" t="s">
        <v>3187</v>
      </c>
      <c r="S74" s="6"/>
      <c r="T74" s="6"/>
      <c r="U74" s="6"/>
      <c r="V74" s="6"/>
      <c r="W74" s="6"/>
      <c r="X74" s="6"/>
      <c r="Y74" s="6"/>
      <c r="Z74" s="6"/>
      <c r="AA74" s="6"/>
    </row>
    <row r="75" spans="1:28" s="9" customFormat="1" ht="15" customHeight="1">
      <c r="A75" s="497">
        <v>34</v>
      </c>
      <c r="B75" s="461">
        <v>44063</v>
      </c>
      <c r="C75" s="504"/>
      <c r="D75" s="462" t="s">
        <v>307</v>
      </c>
      <c r="E75" s="463" t="s">
        <v>601</v>
      </c>
      <c r="F75" s="497">
        <v>133.5</v>
      </c>
      <c r="G75" s="497">
        <v>129.5</v>
      </c>
      <c r="H75" s="497">
        <v>136.25</v>
      </c>
      <c r="I75" s="505" t="s">
        <v>3754</v>
      </c>
      <c r="J75" s="460" t="s">
        <v>3756</v>
      </c>
      <c r="K75" s="460">
        <f t="shared" ref="K75" si="75">H75-F75</f>
        <v>2.75</v>
      </c>
      <c r="L75" s="512">
        <f>(F75*-0.07)/100</f>
        <v>-9.3450000000000005E-2</v>
      </c>
      <c r="M75" s="464">
        <f t="shared" ref="M75" si="76">(K75+L75)/F75</f>
        <v>1.9899250936329591E-2</v>
      </c>
      <c r="N75" s="465" t="s">
        <v>600</v>
      </c>
      <c r="O75" s="478">
        <v>44063</v>
      </c>
      <c r="P75" s="64"/>
      <c r="Q75" s="64"/>
      <c r="R75" s="423" t="s">
        <v>3187</v>
      </c>
      <c r="S75" s="6"/>
      <c r="T75" s="6"/>
      <c r="U75" s="6"/>
      <c r="V75" s="6"/>
      <c r="W75" s="6"/>
      <c r="X75" s="6"/>
      <c r="Y75" s="6"/>
      <c r="Z75" s="6"/>
      <c r="AA75" s="6"/>
    </row>
    <row r="76" spans="1:28" s="9" customFormat="1" ht="15" customHeight="1">
      <c r="A76" s="435">
        <v>35</v>
      </c>
      <c r="B76" s="479">
        <v>44063</v>
      </c>
      <c r="C76" s="480"/>
      <c r="D76" s="481" t="s">
        <v>114</v>
      </c>
      <c r="E76" s="482" t="s">
        <v>3628</v>
      </c>
      <c r="F76" s="482" t="s">
        <v>3757</v>
      </c>
      <c r="G76" s="483">
        <v>205</v>
      </c>
      <c r="H76" s="483"/>
      <c r="I76" s="482" t="s">
        <v>3758</v>
      </c>
      <c r="J76" s="484" t="s">
        <v>602</v>
      </c>
      <c r="K76" s="484"/>
      <c r="L76" s="521"/>
      <c r="M76" s="485"/>
      <c r="N76" s="486"/>
      <c r="O76" s="487"/>
      <c r="P76" s="64"/>
      <c r="Q76" s="64"/>
      <c r="R76" s="423" t="s">
        <v>603</v>
      </c>
      <c r="S76" s="6"/>
      <c r="T76" s="6"/>
      <c r="U76" s="6"/>
      <c r="V76" s="6"/>
      <c r="W76" s="6"/>
      <c r="X76" s="6"/>
      <c r="Y76" s="6"/>
      <c r="Z76" s="6"/>
      <c r="AA76" s="6"/>
    </row>
    <row r="77" spans="1:28" s="9" customFormat="1" ht="15" customHeight="1">
      <c r="A77" s="435">
        <v>36</v>
      </c>
      <c r="B77" s="409">
        <v>44064</v>
      </c>
      <c r="C77" s="480"/>
      <c r="D77" s="481" t="s">
        <v>437</v>
      </c>
      <c r="E77" s="482" t="s">
        <v>3776</v>
      </c>
      <c r="F77" s="482" t="s">
        <v>3779</v>
      </c>
      <c r="G77" s="483">
        <v>147</v>
      </c>
      <c r="H77" s="483"/>
      <c r="I77" s="482" t="s">
        <v>3780</v>
      </c>
      <c r="J77" s="484" t="s">
        <v>602</v>
      </c>
      <c r="K77" s="484"/>
      <c r="L77" s="521"/>
      <c r="M77" s="485"/>
      <c r="N77" s="486"/>
      <c r="O77" s="487"/>
      <c r="P77" s="64"/>
      <c r="Q77" s="64"/>
      <c r="R77" s="423" t="s">
        <v>3187</v>
      </c>
      <c r="S77" s="6"/>
      <c r="T77" s="6"/>
      <c r="U77" s="6"/>
      <c r="V77" s="6"/>
      <c r="W77" s="6"/>
      <c r="X77" s="6"/>
      <c r="Y77" s="6"/>
      <c r="Z77" s="6"/>
      <c r="AA77" s="6"/>
    </row>
    <row r="78" spans="1:28" s="9" customFormat="1" ht="15" customHeight="1">
      <c r="A78" s="435">
        <v>37</v>
      </c>
      <c r="B78" s="409">
        <v>44064</v>
      </c>
      <c r="C78" s="480"/>
      <c r="D78" s="481" t="s">
        <v>3781</v>
      </c>
      <c r="E78" s="482" t="s">
        <v>601</v>
      </c>
      <c r="F78" s="482" t="s">
        <v>3782</v>
      </c>
      <c r="G78" s="483">
        <v>477</v>
      </c>
      <c r="H78" s="483"/>
      <c r="I78" s="482" t="s">
        <v>3783</v>
      </c>
      <c r="J78" s="484" t="s">
        <v>602</v>
      </c>
      <c r="K78" s="484"/>
      <c r="L78" s="521"/>
      <c r="M78" s="485"/>
      <c r="N78" s="486"/>
      <c r="O78" s="487"/>
      <c r="P78" s="64"/>
      <c r="Q78" s="64"/>
      <c r="R78" s="423" t="s">
        <v>603</v>
      </c>
      <c r="S78" s="6"/>
      <c r="T78" s="6"/>
      <c r="U78" s="6"/>
      <c r="V78" s="6"/>
      <c r="W78" s="6"/>
      <c r="X78" s="6"/>
      <c r="Y78" s="6"/>
      <c r="Z78" s="6"/>
      <c r="AA78" s="6"/>
    </row>
    <row r="79" spans="1:28" ht="15" customHeight="1">
      <c r="A79" s="415"/>
      <c r="B79" s="415"/>
      <c r="C79" s="415"/>
      <c r="D79" s="415"/>
      <c r="E79" s="415"/>
      <c r="F79" s="435"/>
      <c r="G79" s="435"/>
      <c r="H79" s="435"/>
      <c r="I79" s="435"/>
      <c r="J79" s="466"/>
      <c r="K79" s="435"/>
      <c r="L79" s="435"/>
      <c r="M79" s="377"/>
      <c r="N79" s="378"/>
      <c r="O79" s="378"/>
      <c r="P79" s="7"/>
      <c r="Q79" s="11"/>
      <c r="R79" s="12"/>
      <c r="S79" s="16"/>
      <c r="T79" s="16"/>
      <c r="U79" s="16"/>
      <c r="V79" s="16"/>
      <c r="W79" s="16"/>
      <c r="X79" s="16"/>
      <c r="Y79" s="16"/>
      <c r="Z79" s="16"/>
      <c r="AA79" s="16"/>
    </row>
    <row r="80" spans="1:28" ht="44.25" customHeight="1">
      <c r="A80" s="23" t="s">
        <v>604</v>
      </c>
      <c r="B80" s="39"/>
      <c r="C80" s="39"/>
      <c r="D80" s="40"/>
      <c r="E80" s="36"/>
      <c r="F80" s="36"/>
      <c r="G80" s="35"/>
      <c r="H80" s="35" t="s">
        <v>3642</v>
      </c>
      <c r="I80" s="36"/>
      <c r="J80" s="17"/>
      <c r="K80" s="79"/>
      <c r="L80" s="80"/>
      <c r="M80" s="79"/>
      <c r="N80" s="81"/>
      <c r="O80" s="79"/>
      <c r="P80" s="7"/>
      <c r="Q80" s="16"/>
      <c r="R80" s="12"/>
      <c r="S80" s="16"/>
      <c r="T80" s="16"/>
      <c r="U80" s="16"/>
      <c r="V80" s="16"/>
      <c r="W80" s="16"/>
      <c r="X80" s="16"/>
      <c r="Y80" s="16"/>
      <c r="Z80" s="5"/>
      <c r="AA80" s="5"/>
      <c r="AB80" s="5"/>
    </row>
    <row r="81" spans="1:34" s="6" customFormat="1">
      <c r="A81" s="29" t="s">
        <v>605</v>
      </c>
      <c r="B81" s="23"/>
      <c r="C81" s="23"/>
      <c r="D81" s="23"/>
      <c r="E81" s="5"/>
      <c r="F81" s="30" t="s">
        <v>606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608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615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610</v>
      </c>
      <c r="H85" s="21" t="s">
        <v>592</v>
      </c>
      <c r="I85" s="21" t="s">
        <v>593</v>
      </c>
      <c r="J85" s="20" t="s">
        <v>594</v>
      </c>
      <c r="K85" s="77" t="s">
        <v>616</v>
      </c>
      <c r="L85" s="63" t="s">
        <v>3637</v>
      </c>
      <c r="M85" s="77" t="s">
        <v>612</v>
      </c>
      <c r="N85" s="21" t="s">
        <v>613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9" customFormat="1" ht="14.25" customHeight="1">
      <c r="A86" s="502">
        <v>1</v>
      </c>
      <c r="B86" s="503">
        <v>44043</v>
      </c>
      <c r="C86" s="503"/>
      <c r="D86" s="459" t="s">
        <v>3648</v>
      </c>
      <c r="E86" s="502" t="s">
        <v>3628</v>
      </c>
      <c r="F86" s="498">
        <v>220.25</v>
      </c>
      <c r="G86" s="502">
        <v>225</v>
      </c>
      <c r="H86" s="502">
        <v>224.5</v>
      </c>
      <c r="I86" s="502">
        <v>210</v>
      </c>
      <c r="J86" s="437" t="s">
        <v>3643</v>
      </c>
      <c r="K86" s="499" t="s">
        <v>3651</v>
      </c>
      <c r="L86" s="535">
        <f>(220.25*3000)*-0.07%</f>
        <v>-462.52500000000009</v>
      </c>
      <c r="M86" s="535">
        <f>+N86*K86+L86</f>
        <v>-13212.525</v>
      </c>
      <c r="N86" s="502">
        <v>3000</v>
      </c>
      <c r="O86" s="437" t="s">
        <v>664</v>
      </c>
      <c r="P86" s="474">
        <v>44046</v>
      </c>
      <c r="Q86" s="4"/>
      <c r="R86" s="423" t="s">
        <v>603</v>
      </c>
      <c r="S86" s="6"/>
      <c r="Y86" s="6"/>
      <c r="Z86" s="6"/>
    </row>
    <row r="87" spans="1:34" s="405" customFormat="1" ht="14.25" customHeight="1">
      <c r="A87" s="536">
        <v>2</v>
      </c>
      <c r="B87" s="537">
        <v>44054</v>
      </c>
      <c r="C87" s="537"/>
      <c r="D87" s="538" t="s">
        <v>3692</v>
      </c>
      <c r="E87" s="536" t="s">
        <v>601</v>
      </c>
      <c r="F87" s="539">
        <v>2734.5</v>
      </c>
      <c r="G87" s="536">
        <v>2695</v>
      </c>
      <c r="H87" s="536">
        <v>2760</v>
      </c>
      <c r="I87" s="536" t="s">
        <v>3693</v>
      </c>
      <c r="J87" s="460" t="s">
        <v>3698</v>
      </c>
      <c r="K87" s="460">
        <f>H87-F87</f>
        <v>25.5</v>
      </c>
      <c r="L87" s="460">
        <f>(H87*N87)*0.07%</f>
        <v>579.60000000000014</v>
      </c>
      <c r="M87" s="460">
        <f>(K87*N87)-L87</f>
        <v>7070.4</v>
      </c>
      <c r="N87" s="460">
        <v>300</v>
      </c>
      <c r="O87" s="465" t="s">
        <v>600</v>
      </c>
      <c r="P87" s="522">
        <v>44055</v>
      </c>
      <c r="Q87" s="392"/>
      <c r="R87" s="344" t="s">
        <v>3187</v>
      </c>
      <c r="S87" s="40"/>
      <c r="Y87" s="40"/>
      <c r="Z87" s="40"/>
    </row>
    <row r="88" spans="1:34" s="405" customFormat="1" ht="14.25" customHeight="1">
      <c r="A88" s="536">
        <v>3</v>
      </c>
      <c r="B88" s="537">
        <v>44057</v>
      </c>
      <c r="C88" s="537"/>
      <c r="D88" s="538" t="s">
        <v>3719</v>
      </c>
      <c r="E88" s="536" t="s">
        <v>3628</v>
      </c>
      <c r="F88" s="539">
        <v>11335</v>
      </c>
      <c r="G88" s="536">
        <v>11410</v>
      </c>
      <c r="H88" s="536">
        <v>11245</v>
      </c>
      <c r="I88" s="536">
        <v>11200</v>
      </c>
      <c r="J88" s="460" t="s">
        <v>3720</v>
      </c>
      <c r="K88" s="460">
        <f>F88-H88</f>
        <v>90</v>
      </c>
      <c r="L88" s="512">
        <f>(H88*N88)*0.07%</f>
        <v>590.36250000000007</v>
      </c>
      <c r="M88" s="512">
        <f>(K88*N88)-L88</f>
        <v>6159.6374999999998</v>
      </c>
      <c r="N88" s="536">
        <v>75</v>
      </c>
      <c r="O88" s="465" t="s">
        <v>600</v>
      </c>
      <c r="P88" s="478">
        <v>44057</v>
      </c>
      <c r="Q88" s="392"/>
      <c r="R88" s="344" t="s">
        <v>3708</v>
      </c>
      <c r="S88" s="40"/>
      <c r="Y88" s="40"/>
      <c r="Z88" s="40"/>
    </row>
    <row r="89" spans="1:34" s="405" customFormat="1" ht="14.25" customHeight="1">
      <c r="A89" s="502">
        <v>4</v>
      </c>
      <c r="B89" s="503">
        <v>44060</v>
      </c>
      <c r="C89" s="503"/>
      <c r="D89" s="459" t="s">
        <v>3732</v>
      </c>
      <c r="E89" s="502" t="s">
        <v>3628</v>
      </c>
      <c r="F89" s="498">
        <v>6725</v>
      </c>
      <c r="G89" s="502">
        <v>6830</v>
      </c>
      <c r="H89" s="502">
        <v>6830</v>
      </c>
      <c r="I89" s="502" t="s">
        <v>3733</v>
      </c>
      <c r="J89" s="437" t="s">
        <v>3736</v>
      </c>
      <c r="K89" s="437">
        <f>F89-H89</f>
        <v>-105</v>
      </c>
      <c r="L89" s="514">
        <f>(H89*N89)*0.07%</f>
        <v>478.10000000000008</v>
      </c>
      <c r="M89" s="514">
        <f>(K89*N89)-L89</f>
        <v>-10978.1</v>
      </c>
      <c r="N89" s="502">
        <v>100</v>
      </c>
      <c r="O89" s="437" t="s">
        <v>664</v>
      </c>
      <c r="P89" s="554">
        <v>44061</v>
      </c>
      <c r="Q89" s="392"/>
      <c r="R89" s="344" t="s">
        <v>603</v>
      </c>
      <c r="S89" s="40"/>
      <c r="Y89" s="40"/>
      <c r="Z89" s="40"/>
    </row>
    <row r="90" spans="1:34" s="405" customFormat="1" ht="14.25" customHeight="1">
      <c r="A90" s="502">
        <v>5</v>
      </c>
      <c r="B90" s="503">
        <v>44061</v>
      </c>
      <c r="C90" s="503"/>
      <c r="D90" s="459" t="s">
        <v>3719</v>
      </c>
      <c r="E90" s="502" t="s">
        <v>3628</v>
      </c>
      <c r="F90" s="498">
        <v>11325</v>
      </c>
      <c r="G90" s="502">
        <v>11410</v>
      </c>
      <c r="H90" s="502">
        <v>11400</v>
      </c>
      <c r="I90" s="502">
        <v>11200</v>
      </c>
      <c r="J90" s="437" t="s">
        <v>3737</v>
      </c>
      <c r="K90" s="437">
        <f>F90-H90</f>
        <v>-75</v>
      </c>
      <c r="L90" s="514">
        <f>(H90*N90)*0.07%</f>
        <v>598.50000000000011</v>
      </c>
      <c r="M90" s="514">
        <f>(K90*N90)-L90</f>
        <v>-6223.5</v>
      </c>
      <c r="N90" s="502">
        <v>75</v>
      </c>
      <c r="O90" s="437" t="s">
        <v>664</v>
      </c>
      <c r="P90" s="554">
        <v>44061</v>
      </c>
      <c r="Q90" s="392"/>
      <c r="R90" s="344" t="s">
        <v>603</v>
      </c>
      <c r="S90" s="40"/>
      <c r="Y90" s="40"/>
      <c r="Z90" s="40"/>
    </row>
    <row r="91" spans="1:34" s="405" customFormat="1" ht="14.25" customHeight="1">
      <c r="A91" s="476"/>
      <c r="B91" s="472"/>
      <c r="C91" s="472"/>
      <c r="D91" s="391"/>
      <c r="E91" s="476"/>
      <c r="F91" s="500"/>
      <c r="G91" s="476"/>
      <c r="H91" s="476"/>
      <c r="I91" s="476"/>
      <c r="J91" s="553"/>
      <c r="K91" s="553"/>
      <c r="L91" s="540"/>
      <c r="M91" s="540"/>
      <c r="N91" s="476"/>
      <c r="O91" s="426"/>
      <c r="P91" s="541"/>
      <c r="Q91" s="392"/>
      <c r="R91" s="344"/>
      <c r="S91" s="40"/>
      <c r="Y91" s="40"/>
      <c r="Z91" s="40"/>
    </row>
    <row r="92" spans="1:34" s="405" customFormat="1" ht="14.25" customHeight="1">
      <c r="A92" s="476"/>
      <c r="B92" s="472"/>
      <c r="C92" s="472"/>
      <c r="D92" s="391"/>
      <c r="E92" s="476"/>
      <c r="F92" s="500"/>
      <c r="G92" s="476"/>
      <c r="H92" s="476"/>
      <c r="I92" s="476"/>
      <c r="J92" s="553"/>
      <c r="K92" s="553"/>
      <c r="L92" s="540"/>
      <c r="M92" s="540"/>
      <c r="N92" s="476"/>
      <c r="O92" s="426"/>
      <c r="P92" s="541"/>
      <c r="Q92" s="392"/>
      <c r="R92" s="344"/>
      <c r="S92" s="40"/>
      <c r="Y92" s="40"/>
      <c r="Z92" s="40"/>
    </row>
    <row r="93" spans="1:34" s="9" customFormat="1" ht="13.9" customHeight="1">
      <c r="A93" s="476"/>
      <c r="B93" s="472"/>
      <c r="C93" s="472"/>
      <c r="D93" s="391"/>
      <c r="E93" s="476"/>
      <c r="F93" s="500"/>
      <c r="G93" s="476"/>
      <c r="H93" s="476"/>
      <c r="I93" s="476"/>
      <c r="J93" s="472"/>
      <c r="K93" s="470"/>
      <c r="L93" s="476"/>
      <c r="M93" s="476"/>
      <c r="N93" s="476"/>
      <c r="O93" s="476"/>
      <c r="P93" s="501"/>
      <c r="Q93" s="4"/>
      <c r="R93" s="423"/>
      <c r="S93" s="6"/>
      <c r="Y93" s="6"/>
      <c r="Z93" s="6"/>
    </row>
    <row r="94" spans="1:34" s="9" customFormat="1" ht="14.25">
      <c r="A94" s="416"/>
      <c r="B94" s="417"/>
      <c r="C94" s="417"/>
      <c r="D94" s="418"/>
      <c r="E94" s="416"/>
      <c r="F94" s="419"/>
      <c r="G94" s="416"/>
      <c r="H94" s="416"/>
      <c r="I94" s="416"/>
      <c r="J94" s="420"/>
      <c r="K94" s="420"/>
      <c r="L94" s="421"/>
      <c r="M94" s="420"/>
      <c r="N94" s="420"/>
      <c r="O94" s="422"/>
      <c r="P94" s="4"/>
      <c r="Q94" s="4"/>
      <c r="R94" s="93"/>
      <c r="S94" s="6"/>
      <c r="Y94" s="6"/>
      <c r="Z94" s="6"/>
    </row>
    <row r="95" spans="1:34" s="9" customFormat="1" ht="15">
      <c r="A95" s="379"/>
      <c r="B95" s="380"/>
      <c r="C95" s="380"/>
      <c r="D95" s="381"/>
      <c r="E95" s="379"/>
      <c r="F95" s="387"/>
      <c r="G95" s="379"/>
      <c r="H95" s="379"/>
      <c r="I95" s="379"/>
      <c r="J95" s="380"/>
      <c r="K95" s="79"/>
      <c r="L95" s="379"/>
      <c r="M95" s="379"/>
      <c r="N95" s="379"/>
      <c r="O95" s="388"/>
      <c r="P95" s="4"/>
      <c r="Q95" s="4"/>
      <c r="R95" s="93"/>
      <c r="S95" s="6"/>
      <c r="Y95" s="6"/>
      <c r="Z95" s="6"/>
    </row>
    <row r="96" spans="1:34" s="6" customFormat="1">
      <c r="A96" s="44"/>
      <c r="B96" s="45"/>
      <c r="C96" s="46"/>
      <c r="D96" s="47"/>
      <c r="E96" s="48"/>
      <c r="F96" s="49"/>
      <c r="G96" s="49"/>
      <c r="H96" s="49"/>
      <c r="I96" s="49"/>
      <c r="J96" s="17"/>
      <c r="K96" s="91"/>
      <c r="L96" s="91"/>
      <c r="M96" s="17"/>
      <c r="N96" s="16"/>
      <c r="O96" s="92"/>
      <c r="P96" s="5"/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6" customFormat="1" ht="15">
      <c r="A97" s="50" t="s">
        <v>617</v>
      </c>
      <c r="B97" s="50"/>
      <c r="C97" s="50"/>
      <c r="D97" s="50"/>
      <c r="E97" s="51"/>
      <c r="F97" s="49"/>
      <c r="G97" s="49"/>
      <c r="H97" s="49"/>
      <c r="I97" s="49"/>
      <c r="J97" s="53"/>
      <c r="K97" s="12"/>
      <c r="L97" s="12"/>
      <c r="M97" s="12"/>
      <c r="N97" s="11"/>
      <c r="O97" s="53"/>
      <c r="P97" s="5"/>
      <c r="Q97" s="4"/>
      <c r="R97" s="17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38.25">
      <c r="A98" s="21" t="s">
        <v>16</v>
      </c>
      <c r="B98" s="21" t="s">
        <v>575</v>
      </c>
      <c r="C98" s="21"/>
      <c r="D98" s="22" t="s">
        <v>588</v>
      </c>
      <c r="E98" s="21" t="s">
        <v>589</v>
      </c>
      <c r="F98" s="21" t="s">
        <v>590</v>
      </c>
      <c r="G98" s="52" t="s">
        <v>610</v>
      </c>
      <c r="H98" s="21" t="s">
        <v>592</v>
      </c>
      <c r="I98" s="21" t="s">
        <v>593</v>
      </c>
      <c r="J98" s="20" t="s">
        <v>594</v>
      </c>
      <c r="K98" s="20" t="s">
        <v>618</v>
      </c>
      <c r="L98" s="63" t="s">
        <v>3637</v>
      </c>
      <c r="M98" s="77" t="s">
        <v>612</v>
      </c>
      <c r="N98" s="21" t="s">
        <v>613</v>
      </c>
      <c r="O98" s="21" t="s">
        <v>597</v>
      </c>
      <c r="P98" s="22" t="s">
        <v>598</v>
      </c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40" customFormat="1" ht="14.25">
      <c r="A99" s="497">
        <v>1</v>
      </c>
      <c r="B99" s="529">
        <v>44043</v>
      </c>
      <c r="C99" s="529"/>
      <c r="D99" s="462" t="s">
        <v>3649</v>
      </c>
      <c r="E99" s="463" t="s">
        <v>601</v>
      </c>
      <c r="F99" s="463">
        <v>2.2000000000000002</v>
      </c>
      <c r="G99" s="530">
        <v>0.5</v>
      </c>
      <c r="H99" s="530">
        <v>2.9</v>
      </c>
      <c r="I99" s="531" t="s">
        <v>3667</v>
      </c>
      <c r="J99" s="460" t="s">
        <v>3686</v>
      </c>
      <c r="K99" s="460">
        <f>H99-F99</f>
        <v>0.69999999999999973</v>
      </c>
      <c r="L99" s="460">
        <v>100</v>
      </c>
      <c r="M99" s="460">
        <f>(K99*N99)-100</f>
        <v>2139.9999999999991</v>
      </c>
      <c r="N99" s="460">
        <v>3200</v>
      </c>
      <c r="O99" s="465" t="s">
        <v>600</v>
      </c>
      <c r="P99" s="522">
        <v>44054</v>
      </c>
      <c r="Q99" s="392"/>
      <c r="R99" s="344" t="s">
        <v>603</v>
      </c>
      <c r="Z99" s="405"/>
      <c r="AA99" s="405"/>
      <c r="AB99" s="405"/>
      <c r="AC99" s="405"/>
      <c r="AD99" s="405"/>
      <c r="AE99" s="405"/>
      <c r="AF99" s="405"/>
      <c r="AG99" s="405"/>
      <c r="AH99" s="405"/>
    </row>
    <row r="100" spans="1:34" s="40" customFormat="1" ht="14.25">
      <c r="A100" s="489">
        <v>2</v>
      </c>
      <c r="B100" s="490">
        <v>44048</v>
      </c>
      <c r="C100" s="490"/>
      <c r="D100" s="491" t="s">
        <v>3665</v>
      </c>
      <c r="E100" s="492" t="s">
        <v>601</v>
      </c>
      <c r="F100" s="492" t="s">
        <v>3666</v>
      </c>
      <c r="G100" s="434"/>
      <c r="H100" s="434"/>
      <c r="I100" s="493" t="s">
        <v>3668</v>
      </c>
      <c r="J100" s="494" t="s">
        <v>602</v>
      </c>
      <c r="K100" s="494"/>
      <c r="L100" s="494"/>
      <c r="M100" s="494"/>
      <c r="N100" s="494"/>
      <c r="O100" s="494"/>
      <c r="P100" s="495"/>
      <c r="Q100" s="392"/>
      <c r="R100" s="344" t="s">
        <v>603</v>
      </c>
      <c r="Z100" s="405"/>
      <c r="AA100" s="405"/>
      <c r="AB100" s="405"/>
      <c r="AC100" s="405"/>
      <c r="AD100" s="405"/>
      <c r="AE100" s="405"/>
      <c r="AF100" s="405"/>
      <c r="AG100" s="405"/>
      <c r="AH100" s="405"/>
    </row>
    <row r="101" spans="1:34" s="40" customFormat="1" ht="14.25">
      <c r="A101" s="569">
        <v>3</v>
      </c>
      <c r="B101" s="571">
        <v>44054</v>
      </c>
      <c r="C101" s="490"/>
      <c r="D101" s="491" t="s">
        <v>3689</v>
      </c>
      <c r="E101" s="492" t="s">
        <v>601</v>
      </c>
      <c r="F101" s="492" t="s">
        <v>3690</v>
      </c>
      <c r="G101" s="434"/>
      <c r="H101" s="434"/>
      <c r="I101" s="493"/>
      <c r="J101" s="573" t="s">
        <v>602</v>
      </c>
      <c r="K101" s="494"/>
      <c r="L101" s="494"/>
      <c r="M101" s="494"/>
      <c r="N101" s="494"/>
      <c r="O101" s="494"/>
      <c r="P101" s="495"/>
      <c r="Q101" s="392"/>
      <c r="R101" s="344" t="s">
        <v>603</v>
      </c>
      <c r="Z101" s="405"/>
      <c r="AA101" s="405"/>
      <c r="AB101" s="405"/>
      <c r="AC101" s="405"/>
      <c r="AD101" s="405"/>
      <c r="AE101" s="405"/>
      <c r="AF101" s="405"/>
      <c r="AG101" s="405"/>
      <c r="AH101" s="405"/>
    </row>
    <row r="102" spans="1:34" s="40" customFormat="1" ht="14.25">
      <c r="A102" s="570"/>
      <c r="B102" s="572"/>
      <c r="C102" s="490"/>
      <c r="D102" s="491" t="s">
        <v>3704</v>
      </c>
      <c r="E102" s="492" t="s">
        <v>3628</v>
      </c>
      <c r="F102" s="492" t="s">
        <v>3691</v>
      </c>
      <c r="G102" s="434"/>
      <c r="H102" s="434"/>
      <c r="I102" s="493"/>
      <c r="J102" s="574"/>
      <c r="K102" s="494"/>
      <c r="L102" s="494"/>
      <c r="M102" s="494"/>
      <c r="N102" s="494"/>
      <c r="O102" s="494"/>
      <c r="P102" s="495"/>
      <c r="Q102" s="392"/>
      <c r="R102" s="344"/>
      <c r="Z102" s="405"/>
      <c r="AA102" s="405"/>
      <c r="AB102" s="405"/>
      <c r="AC102" s="405"/>
      <c r="AD102" s="405"/>
      <c r="AE102" s="405"/>
      <c r="AF102" s="405"/>
      <c r="AG102" s="405"/>
      <c r="AH102" s="405"/>
    </row>
    <row r="103" spans="1:34" s="40" customFormat="1" ht="14.25">
      <c r="A103" s="497">
        <v>4</v>
      </c>
      <c r="B103" s="529">
        <v>44056</v>
      </c>
      <c r="C103" s="529"/>
      <c r="D103" s="462" t="s">
        <v>3705</v>
      </c>
      <c r="E103" s="463" t="s">
        <v>601</v>
      </c>
      <c r="F103" s="463">
        <v>15.5</v>
      </c>
      <c r="G103" s="530"/>
      <c r="H103" s="530">
        <v>30</v>
      </c>
      <c r="I103" s="463">
        <v>50</v>
      </c>
      <c r="J103" s="460" t="s">
        <v>3706</v>
      </c>
      <c r="K103" s="460">
        <f>H103-F103</f>
        <v>14.5</v>
      </c>
      <c r="L103" s="460">
        <v>100</v>
      </c>
      <c r="M103" s="460">
        <f>(K103*N103)-100</f>
        <v>987.5</v>
      </c>
      <c r="N103" s="460">
        <v>75</v>
      </c>
      <c r="O103" s="465" t="s">
        <v>600</v>
      </c>
      <c r="P103" s="478">
        <v>44056</v>
      </c>
      <c r="Q103" s="392"/>
      <c r="R103" s="344" t="s">
        <v>3708</v>
      </c>
      <c r="Z103" s="405"/>
      <c r="AA103" s="405"/>
      <c r="AB103" s="405"/>
      <c r="AC103" s="405"/>
      <c r="AD103" s="405"/>
      <c r="AE103" s="405"/>
      <c r="AF103" s="405"/>
      <c r="AG103" s="405"/>
      <c r="AH103" s="405"/>
    </row>
    <row r="104" spans="1:34" s="40" customFormat="1" ht="14.25">
      <c r="A104" s="497">
        <v>5</v>
      </c>
      <c r="B104" s="529">
        <v>44057</v>
      </c>
      <c r="C104" s="529"/>
      <c r="D104" s="462" t="s">
        <v>3717</v>
      </c>
      <c r="E104" s="463" t="s">
        <v>601</v>
      </c>
      <c r="F104" s="463">
        <v>77.5</v>
      </c>
      <c r="G104" s="530">
        <v>40</v>
      </c>
      <c r="H104" s="530">
        <v>108.5</v>
      </c>
      <c r="I104" s="463">
        <v>150</v>
      </c>
      <c r="J104" s="460" t="s">
        <v>3718</v>
      </c>
      <c r="K104" s="460">
        <f>H104-F104</f>
        <v>31</v>
      </c>
      <c r="L104" s="460">
        <v>100</v>
      </c>
      <c r="M104" s="460">
        <f>(K104*N104)-100</f>
        <v>2225</v>
      </c>
      <c r="N104" s="460">
        <v>75</v>
      </c>
      <c r="O104" s="465" t="s">
        <v>600</v>
      </c>
      <c r="P104" s="478">
        <v>44057</v>
      </c>
      <c r="Q104" s="392"/>
      <c r="R104" s="344" t="s">
        <v>3708</v>
      </c>
      <c r="Z104" s="405"/>
      <c r="AA104" s="405"/>
      <c r="AB104" s="405"/>
      <c r="AC104" s="405"/>
      <c r="AD104" s="405"/>
      <c r="AE104" s="405"/>
      <c r="AF104" s="405"/>
      <c r="AG104" s="405"/>
      <c r="AH104" s="405"/>
    </row>
    <row r="105" spans="1:34" s="40" customFormat="1" ht="14.25">
      <c r="A105" s="497">
        <v>6</v>
      </c>
      <c r="B105" s="529">
        <v>44063</v>
      </c>
      <c r="C105" s="529"/>
      <c r="D105" s="462" t="s">
        <v>3717</v>
      </c>
      <c r="E105" s="463" t="s">
        <v>601</v>
      </c>
      <c r="F105" s="463">
        <v>16</v>
      </c>
      <c r="G105" s="530"/>
      <c r="H105" s="530">
        <v>29</v>
      </c>
      <c r="I105" s="463">
        <v>50</v>
      </c>
      <c r="J105" s="460" t="s">
        <v>3675</v>
      </c>
      <c r="K105" s="460">
        <f>H105-F105</f>
        <v>13</v>
      </c>
      <c r="L105" s="460">
        <v>100</v>
      </c>
      <c r="M105" s="460">
        <f>(K105*N105)-100</f>
        <v>875</v>
      </c>
      <c r="N105" s="460">
        <v>75</v>
      </c>
      <c r="O105" s="465" t="s">
        <v>600</v>
      </c>
      <c r="P105" s="478">
        <v>44063</v>
      </c>
      <c r="Q105" s="392"/>
      <c r="R105" s="344" t="s">
        <v>3187</v>
      </c>
      <c r="Z105" s="405"/>
      <c r="AA105" s="405"/>
      <c r="AB105" s="405"/>
      <c r="AC105" s="405"/>
      <c r="AD105" s="405"/>
      <c r="AE105" s="405"/>
      <c r="AF105" s="405"/>
      <c r="AG105" s="405"/>
      <c r="AH105" s="405"/>
    </row>
    <row r="106" spans="1:34" s="40" customFormat="1" ht="14.25">
      <c r="A106" s="497">
        <v>7</v>
      </c>
      <c r="B106" s="529">
        <v>44064</v>
      </c>
      <c r="C106" s="529"/>
      <c r="D106" s="462" t="s">
        <v>3772</v>
      </c>
      <c r="E106" s="463" t="s">
        <v>601</v>
      </c>
      <c r="F106" s="463">
        <v>74.5</v>
      </c>
      <c r="G106" s="530">
        <v>35</v>
      </c>
      <c r="H106" s="530">
        <v>79</v>
      </c>
      <c r="I106" s="463">
        <v>150</v>
      </c>
      <c r="J106" s="460" t="s">
        <v>3773</v>
      </c>
      <c r="K106" s="460">
        <f>H106-F106</f>
        <v>4.5</v>
      </c>
      <c r="L106" s="460">
        <v>100</v>
      </c>
      <c r="M106" s="460">
        <f>(K106*N106)-100</f>
        <v>237.5</v>
      </c>
      <c r="N106" s="460">
        <v>75</v>
      </c>
      <c r="O106" s="465" t="s">
        <v>600</v>
      </c>
      <c r="P106" s="478">
        <v>44064</v>
      </c>
      <c r="Q106" s="392"/>
      <c r="R106" s="344" t="s">
        <v>603</v>
      </c>
      <c r="Z106" s="405"/>
      <c r="AA106" s="405"/>
      <c r="AB106" s="405"/>
      <c r="AC106" s="405"/>
      <c r="AD106" s="405"/>
      <c r="AE106" s="405"/>
      <c r="AF106" s="405"/>
      <c r="AG106" s="405"/>
      <c r="AH106" s="405"/>
    </row>
    <row r="107" spans="1:34" s="40" customFormat="1" ht="15">
      <c r="A107" s="476"/>
      <c r="B107" s="472"/>
      <c r="C107" s="472"/>
      <c r="D107" s="391"/>
      <c r="E107" s="471"/>
      <c r="F107" s="432"/>
      <c r="G107" s="471"/>
      <c r="H107" s="471"/>
      <c r="I107" s="471"/>
      <c r="J107" s="472"/>
      <c r="K107" s="470"/>
      <c r="L107" s="471"/>
      <c r="M107" s="476"/>
      <c r="N107" s="476"/>
      <c r="O107" s="476"/>
      <c r="P107" s="473"/>
      <c r="Q107" s="392"/>
      <c r="R107" s="344"/>
      <c r="Z107" s="405"/>
      <c r="AA107" s="405"/>
      <c r="AB107" s="405"/>
      <c r="AC107" s="405"/>
      <c r="AD107" s="405"/>
      <c r="AE107" s="405"/>
      <c r="AF107" s="405"/>
      <c r="AG107" s="405"/>
      <c r="AH107" s="405"/>
    </row>
    <row r="108" spans="1:34" s="40" customFormat="1" ht="14.25">
      <c r="A108" s="379"/>
      <c r="B108" s="380"/>
      <c r="C108" s="380"/>
      <c r="D108" s="381"/>
      <c r="E108" s="379"/>
      <c r="F108" s="406"/>
      <c r="G108" s="379"/>
      <c r="H108" s="379"/>
      <c r="I108" s="379"/>
      <c r="J108" s="380"/>
      <c r="K108" s="407"/>
      <c r="L108" s="379"/>
      <c r="M108" s="379"/>
      <c r="N108" s="379"/>
      <c r="O108" s="408"/>
      <c r="P108" s="392"/>
      <c r="Q108" s="392"/>
      <c r="R108" s="344"/>
      <c r="Z108" s="405"/>
      <c r="AA108" s="405"/>
      <c r="AB108" s="405"/>
      <c r="AC108" s="405"/>
      <c r="AD108" s="405"/>
      <c r="AE108" s="405"/>
      <c r="AF108" s="405"/>
      <c r="AG108" s="405"/>
      <c r="AH108" s="405"/>
    </row>
    <row r="109" spans="1:34" ht="15">
      <c r="A109" s="100" t="s">
        <v>619</v>
      </c>
      <c r="B109" s="101"/>
      <c r="C109" s="101"/>
      <c r="D109" s="102"/>
      <c r="E109" s="34"/>
      <c r="F109" s="32"/>
      <c r="G109" s="32"/>
      <c r="H109" s="73"/>
      <c r="I109" s="120"/>
      <c r="J109" s="121"/>
      <c r="K109" s="17"/>
      <c r="L109" s="17"/>
      <c r="M109" s="17"/>
      <c r="N109" s="11"/>
      <c r="O109" s="53"/>
      <c r="Q109" s="9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 ht="38.25">
      <c r="A110" s="20" t="s">
        <v>16</v>
      </c>
      <c r="B110" s="21" t="s">
        <v>575</v>
      </c>
      <c r="C110" s="21"/>
      <c r="D110" s="22" t="s">
        <v>588</v>
      </c>
      <c r="E110" s="21" t="s">
        <v>589</v>
      </c>
      <c r="F110" s="21" t="s">
        <v>590</v>
      </c>
      <c r="G110" s="21" t="s">
        <v>591</v>
      </c>
      <c r="H110" s="21" t="s">
        <v>592</v>
      </c>
      <c r="I110" s="21" t="s">
        <v>593</v>
      </c>
      <c r="J110" s="20" t="s">
        <v>594</v>
      </c>
      <c r="K110" s="21" t="s">
        <v>595</v>
      </c>
      <c r="L110" s="21" t="s">
        <v>596</v>
      </c>
      <c r="M110" s="21" t="s">
        <v>597</v>
      </c>
      <c r="N110" s="22" t="s">
        <v>598</v>
      </c>
      <c r="O110" s="21" t="s">
        <v>599</v>
      </c>
      <c r="P110" s="98"/>
      <c r="Q110" s="11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34" s="8" customFormat="1">
      <c r="A111" s="393"/>
      <c r="B111" s="394"/>
      <c r="C111" s="395"/>
      <c r="D111" s="396"/>
      <c r="E111" s="397"/>
      <c r="F111" s="397"/>
      <c r="G111" s="398"/>
      <c r="H111" s="398"/>
      <c r="I111" s="397"/>
      <c r="J111" s="399"/>
      <c r="K111" s="400"/>
      <c r="L111" s="401"/>
      <c r="M111" s="402"/>
      <c r="N111" s="403"/>
      <c r="O111" s="404"/>
      <c r="P111" s="124"/>
      <c r="Q111"/>
      <c r="R111" s="95"/>
      <c r="T111" s="57"/>
      <c r="U111" s="57"/>
      <c r="V111" s="57"/>
      <c r="W111" s="57"/>
      <c r="X111" s="57"/>
      <c r="Y111" s="57"/>
      <c r="Z111" s="57"/>
    </row>
    <row r="112" spans="1:34">
      <c r="A112" s="23" t="s">
        <v>604</v>
      </c>
      <c r="B112" s="23"/>
      <c r="C112" s="23"/>
      <c r="D112" s="23"/>
      <c r="E112" s="5"/>
      <c r="F112" s="30" t="s">
        <v>606</v>
      </c>
      <c r="G112" s="82"/>
      <c r="H112" s="82"/>
      <c r="I112" s="38"/>
      <c r="J112" s="85"/>
      <c r="K112" s="83"/>
      <c r="L112" s="84"/>
      <c r="M112" s="85"/>
      <c r="N112" s="86"/>
      <c r="O112" s="125"/>
      <c r="P112" s="11"/>
      <c r="Q112" s="16"/>
      <c r="R112" s="97"/>
      <c r="S112" s="16"/>
      <c r="T112" s="16"/>
      <c r="U112" s="16"/>
      <c r="V112" s="16"/>
      <c r="W112" s="16"/>
      <c r="X112" s="16"/>
      <c r="Y112" s="16"/>
    </row>
    <row r="113" spans="1:26">
      <c r="A113" s="29" t="s">
        <v>605</v>
      </c>
      <c r="B113" s="23"/>
      <c r="C113" s="23"/>
      <c r="D113" s="23"/>
      <c r="E113" s="32"/>
      <c r="F113" s="30" t="s">
        <v>608</v>
      </c>
      <c r="G113" s="12"/>
      <c r="H113" s="12"/>
      <c r="I113" s="12"/>
      <c r="J113" s="53"/>
      <c r="K113" s="12"/>
      <c r="L113" s="12"/>
      <c r="M113" s="12"/>
      <c r="N113" s="11"/>
      <c r="O113" s="53"/>
      <c r="Q113" s="7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12"/>
      <c r="H114" s="12"/>
      <c r="I114" s="12"/>
      <c r="J114" s="53"/>
      <c r="K114" s="12"/>
      <c r="L114" s="12"/>
      <c r="M114" s="12"/>
      <c r="N114" s="11"/>
      <c r="O114" s="53"/>
      <c r="Q114" s="7"/>
      <c r="R114" s="8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9"/>
      <c r="B115" s="23"/>
      <c r="C115" s="23"/>
      <c r="D115" s="23"/>
      <c r="E115" s="32"/>
      <c r="F115" s="30"/>
      <c r="G115" s="12"/>
      <c r="H115" s="12"/>
      <c r="I115" s="12"/>
      <c r="J115" s="53"/>
      <c r="K115" s="12"/>
      <c r="L115" s="12"/>
      <c r="M115" s="12"/>
      <c r="N115" s="11"/>
      <c r="O115" s="53"/>
      <c r="Q115" s="7"/>
      <c r="R115" s="82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9"/>
      <c r="B116" s="23"/>
      <c r="C116" s="23"/>
      <c r="D116" s="23"/>
      <c r="E116" s="32"/>
      <c r="F116" s="30"/>
      <c r="G116" s="41"/>
      <c r="H116" s="42"/>
      <c r="I116" s="82"/>
      <c r="J116" s="17"/>
      <c r="K116" s="83"/>
      <c r="L116" s="84"/>
      <c r="M116" s="85"/>
      <c r="N116" s="86"/>
      <c r="O116" s="87"/>
      <c r="P116" s="5"/>
      <c r="Q116" s="11"/>
      <c r="R116" s="82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37"/>
      <c r="B117" s="45"/>
      <c r="C117" s="103"/>
      <c r="D117" s="6"/>
      <c r="E117" s="38"/>
      <c r="F117" s="82"/>
      <c r="G117" s="41"/>
      <c r="H117" s="42"/>
      <c r="I117" s="82"/>
      <c r="J117" s="17"/>
      <c r="K117" s="83"/>
      <c r="L117" s="84"/>
      <c r="M117" s="85"/>
      <c r="N117" s="86"/>
      <c r="O117" s="87"/>
      <c r="P117" s="5"/>
      <c r="Q117" s="11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 ht="15">
      <c r="A118" s="5"/>
      <c r="B118" s="104" t="s">
        <v>620</v>
      </c>
      <c r="C118" s="104"/>
      <c r="D118" s="104"/>
      <c r="E118" s="104"/>
      <c r="F118" s="17"/>
      <c r="G118" s="17"/>
      <c r="H118" s="105"/>
      <c r="I118" s="17"/>
      <c r="J118" s="74"/>
      <c r="K118" s="75"/>
      <c r="L118" s="17"/>
      <c r="M118" s="17"/>
      <c r="N118" s="16"/>
      <c r="O118" s="99"/>
      <c r="P118" s="7"/>
      <c r="Q118" s="11"/>
      <c r="R118" s="142"/>
      <c r="S118" s="16"/>
      <c r="T118" s="16"/>
      <c r="U118" s="16"/>
      <c r="V118" s="16"/>
      <c r="W118" s="16"/>
      <c r="X118" s="16"/>
      <c r="Y118" s="16"/>
      <c r="Z118" s="16"/>
    </row>
    <row r="119" spans="1:26" ht="38.25">
      <c r="A119" s="20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21" t="s">
        <v>621</v>
      </c>
      <c r="H119" s="21" t="s">
        <v>622</v>
      </c>
      <c r="I119" s="21" t="s">
        <v>593</v>
      </c>
      <c r="J119" s="61" t="s">
        <v>594</v>
      </c>
      <c r="K119" s="21" t="s">
        <v>595</v>
      </c>
      <c r="L119" s="21" t="s">
        <v>596</v>
      </c>
      <c r="M119" s="21" t="s">
        <v>597</v>
      </c>
      <c r="N119" s="22" t="s">
        <v>598</v>
      </c>
      <c r="O119" s="99"/>
      <c r="P119" s="7"/>
      <c r="Q119" s="11"/>
      <c r="R119" s="142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1</v>
      </c>
      <c r="B120" s="106">
        <v>41579</v>
      </c>
      <c r="C120" s="106"/>
      <c r="D120" s="107" t="s">
        <v>623</v>
      </c>
      <c r="E120" s="108" t="s">
        <v>624</v>
      </c>
      <c r="F120" s="109">
        <v>82</v>
      </c>
      <c r="G120" s="108" t="s">
        <v>625</v>
      </c>
      <c r="H120" s="108">
        <v>100</v>
      </c>
      <c r="I120" s="126">
        <v>100</v>
      </c>
      <c r="J120" s="127" t="s">
        <v>626</v>
      </c>
      <c r="K120" s="128">
        <f t="shared" ref="K120:K151" si="77">H120-F120</f>
        <v>18</v>
      </c>
      <c r="L120" s="129">
        <f t="shared" ref="L120:L151" si="78">K120/F120</f>
        <v>0.21951219512195122</v>
      </c>
      <c r="M120" s="130" t="s">
        <v>600</v>
      </c>
      <c r="N120" s="131">
        <v>42657</v>
      </c>
      <c r="O120" s="53"/>
      <c r="P120" s="11"/>
      <c r="Q120" s="16"/>
      <c r="R120" s="142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2</v>
      </c>
      <c r="B121" s="106">
        <v>41794</v>
      </c>
      <c r="C121" s="106"/>
      <c r="D121" s="107" t="s">
        <v>627</v>
      </c>
      <c r="E121" s="108" t="s">
        <v>601</v>
      </c>
      <c r="F121" s="109">
        <v>257</v>
      </c>
      <c r="G121" s="108" t="s">
        <v>625</v>
      </c>
      <c r="H121" s="108">
        <v>300</v>
      </c>
      <c r="I121" s="126">
        <v>300</v>
      </c>
      <c r="J121" s="127" t="s">
        <v>626</v>
      </c>
      <c r="K121" s="128">
        <f t="shared" si="77"/>
        <v>43</v>
      </c>
      <c r="L121" s="129">
        <f t="shared" si="78"/>
        <v>0.16731517509727625</v>
      </c>
      <c r="M121" s="130" t="s">
        <v>600</v>
      </c>
      <c r="N121" s="131">
        <v>41822</v>
      </c>
      <c r="O121" s="53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3</v>
      </c>
      <c r="B122" s="106">
        <v>41828</v>
      </c>
      <c r="C122" s="106"/>
      <c r="D122" s="107" t="s">
        <v>628</v>
      </c>
      <c r="E122" s="108" t="s">
        <v>601</v>
      </c>
      <c r="F122" s="109">
        <v>393</v>
      </c>
      <c r="G122" s="108" t="s">
        <v>625</v>
      </c>
      <c r="H122" s="108">
        <v>468</v>
      </c>
      <c r="I122" s="126">
        <v>468</v>
      </c>
      <c r="J122" s="127" t="s">
        <v>626</v>
      </c>
      <c r="K122" s="128">
        <f t="shared" si="77"/>
        <v>75</v>
      </c>
      <c r="L122" s="129">
        <f t="shared" si="78"/>
        <v>0.19083969465648856</v>
      </c>
      <c r="M122" s="130" t="s">
        <v>600</v>
      </c>
      <c r="N122" s="131">
        <v>41863</v>
      </c>
      <c r="O122" s="53"/>
      <c r="P122" s="11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4</v>
      </c>
      <c r="B123" s="106">
        <v>41857</v>
      </c>
      <c r="C123" s="106"/>
      <c r="D123" s="107" t="s">
        <v>629</v>
      </c>
      <c r="E123" s="108" t="s">
        <v>601</v>
      </c>
      <c r="F123" s="109">
        <v>205</v>
      </c>
      <c r="G123" s="108" t="s">
        <v>625</v>
      </c>
      <c r="H123" s="108">
        <v>275</v>
      </c>
      <c r="I123" s="126">
        <v>250</v>
      </c>
      <c r="J123" s="127" t="s">
        <v>626</v>
      </c>
      <c r="K123" s="128">
        <f t="shared" si="77"/>
        <v>70</v>
      </c>
      <c r="L123" s="129">
        <f t="shared" si="78"/>
        <v>0.34146341463414637</v>
      </c>
      <c r="M123" s="130" t="s">
        <v>600</v>
      </c>
      <c r="N123" s="131">
        <v>41962</v>
      </c>
      <c r="O123" s="53"/>
      <c r="P123" s="11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5</v>
      </c>
      <c r="B124" s="106">
        <v>41886</v>
      </c>
      <c r="C124" s="106"/>
      <c r="D124" s="107" t="s">
        <v>630</v>
      </c>
      <c r="E124" s="108" t="s">
        <v>601</v>
      </c>
      <c r="F124" s="109">
        <v>162</v>
      </c>
      <c r="G124" s="108" t="s">
        <v>625</v>
      </c>
      <c r="H124" s="108">
        <v>190</v>
      </c>
      <c r="I124" s="126">
        <v>190</v>
      </c>
      <c r="J124" s="127" t="s">
        <v>626</v>
      </c>
      <c r="K124" s="128">
        <f t="shared" si="77"/>
        <v>28</v>
      </c>
      <c r="L124" s="129">
        <f t="shared" si="78"/>
        <v>0.1728395061728395</v>
      </c>
      <c r="M124" s="130" t="s">
        <v>600</v>
      </c>
      <c r="N124" s="131">
        <v>42006</v>
      </c>
      <c r="O124" s="53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6</v>
      </c>
      <c r="B125" s="106">
        <v>41886</v>
      </c>
      <c r="C125" s="106"/>
      <c r="D125" s="107" t="s">
        <v>631</v>
      </c>
      <c r="E125" s="108" t="s">
        <v>601</v>
      </c>
      <c r="F125" s="109">
        <v>75</v>
      </c>
      <c r="G125" s="108" t="s">
        <v>625</v>
      </c>
      <c r="H125" s="108">
        <v>91.5</v>
      </c>
      <c r="I125" s="126" t="s">
        <v>632</v>
      </c>
      <c r="J125" s="127" t="s">
        <v>633</v>
      </c>
      <c r="K125" s="128">
        <f t="shared" si="77"/>
        <v>16.5</v>
      </c>
      <c r="L125" s="129">
        <f t="shared" si="78"/>
        <v>0.22</v>
      </c>
      <c r="M125" s="130" t="s">
        <v>600</v>
      </c>
      <c r="N125" s="131">
        <v>41954</v>
      </c>
      <c r="O125" s="53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7</v>
      </c>
      <c r="B126" s="106">
        <v>41913</v>
      </c>
      <c r="C126" s="106"/>
      <c r="D126" s="107" t="s">
        <v>634</v>
      </c>
      <c r="E126" s="108" t="s">
        <v>601</v>
      </c>
      <c r="F126" s="109">
        <v>850</v>
      </c>
      <c r="G126" s="108" t="s">
        <v>625</v>
      </c>
      <c r="H126" s="108">
        <v>982.5</v>
      </c>
      <c r="I126" s="126">
        <v>1050</v>
      </c>
      <c r="J126" s="127" t="s">
        <v>635</v>
      </c>
      <c r="K126" s="128">
        <f t="shared" si="77"/>
        <v>132.5</v>
      </c>
      <c r="L126" s="129">
        <f t="shared" si="78"/>
        <v>0.15588235294117647</v>
      </c>
      <c r="M126" s="130" t="s">
        <v>600</v>
      </c>
      <c r="N126" s="131">
        <v>42039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8</v>
      </c>
      <c r="B127" s="106">
        <v>41913</v>
      </c>
      <c r="C127" s="106"/>
      <c r="D127" s="107" t="s">
        <v>636</v>
      </c>
      <c r="E127" s="108" t="s">
        <v>601</v>
      </c>
      <c r="F127" s="109">
        <v>475</v>
      </c>
      <c r="G127" s="108" t="s">
        <v>625</v>
      </c>
      <c r="H127" s="108">
        <v>515</v>
      </c>
      <c r="I127" s="126">
        <v>600</v>
      </c>
      <c r="J127" s="127" t="s">
        <v>637</v>
      </c>
      <c r="K127" s="128">
        <f t="shared" si="77"/>
        <v>40</v>
      </c>
      <c r="L127" s="129">
        <f t="shared" si="78"/>
        <v>8.4210526315789472E-2</v>
      </c>
      <c r="M127" s="130" t="s">
        <v>600</v>
      </c>
      <c r="N127" s="131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9</v>
      </c>
      <c r="B128" s="106">
        <v>41913</v>
      </c>
      <c r="C128" s="106"/>
      <c r="D128" s="107" t="s">
        <v>638</v>
      </c>
      <c r="E128" s="108" t="s">
        <v>601</v>
      </c>
      <c r="F128" s="109">
        <v>86</v>
      </c>
      <c r="G128" s="108" t="s">
        <v>625</v>
      </c>
      <c r="H128" s="108">
        <v>99</v>
      </c>
      <c r="I128" s="126">
        <v>140</v>
      </c>
      <c r="J128" s="127" t="s">
        <v>639</v>
      </c>
      <c r="K128" s="128">
        <f t="shared" si="77"/>
        <v>13</v>
      </c>
      <c r="L128" s="129">
        <f t="shared" si="78"/>
        <v>0.15116279069767441</v>
      </c>
      <c r="M128" s="130" t="s">
        <v>600</v>
      </c>
      <c r="N128" s="131">
        <v>41939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10</v>
      </c>
      <c r="B129" s="106">
        <v>41926</v>
      </c>
      <c r="C129" s="106"/>
      <c r="D129" s="107" t="s">
        <v>640</v>
      </c>
      <c r="E129" s="108" t="s">
        <v>601</v>
      </c>
      <c r="F129" s="109">
        <v>496.6</v>
      </c>
      <c r="G129" s="108" t="s">
        <v>625</v>
      </c>
      <c r="H129" s="108">
        <v>621</v>
      </c>
      <c r="I129" s="126">
        <v>580</v>
      </c>
      <c r="J129" s="127" t="s">
        <v>626</v>
      </c>
      <c r="K129" s="128">
        <f t="shared" si="77"/>
        <v>124.39999999999998</v>
      </c>
      <c r="L129" s="129">
        <f t="shared" si="78"/>
        <v>0.25050342327829234</v>
      </c>
      <c r="M129" s="130" t="s">
        <v>600</v>
      </c>
      <c r="N129" s="131">
        <v>42605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11</v>
      </c>
      <c r="B130" s="106">
        <v>41926</v>
      </c>
      <c r="C130" s="106"/>
      <c r="D130" s="107" t="s">
        <v>641</v>
      </c>
      <c r="E130" s="108" t="s">
        <v>601</v>
      </c>
      <c r="F130" s="109">
        <v>2481.9</v>
      </c>
      <c r="G130" s="108" t="s">
        <v>625</v>
      </c>
      <c r="H130" s="108">
        <v>2840</v>
      </c>
      <c r="I130" s="126">
        <v>2870</v>
      </c>
      <c r="J130" s="127" t="s">
        <v>642</v>
      </c>
      <c r="K130" s="128">
        <f t="shared" si="77"/>
        <v>358.09999999999991</v>
      </c>
      <c r="L130" s="129">
        <f t="shared" si="78"/>
        <v>0.14428462065353154</v>
      </c>
      <c r="M130" s="130" t="s">
        <v>600</v>
      </c>
      <c r="N130" s="131">
        <v>42017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12</v>
      </c>
      <c r="B131" s="106">
        <v>41928</v>
      </c>
      <c r="C131" s="106"/>
      <c r="D131" s="107" t="s">
        <v>643</v>
      </c>
      <c r="E131" s="108" t="s">
        <v>601</v>
      </c>
      <c r="F131" s="109">
        <v>84.5</v>
      </c>
      <c r="G131" s="108" t="s">
        <v>625</v>
      </c>
      <c r="H131" s="108">
        <v>93</v>
      </c>
      <c r="I131" s="126">
        <v>110</v>
      </c>
      <c r="J131" s="127" t="s">
        <v>644</v>
      </c>
      <c r="K131" s="128">
        <f t="shared" si="77"/>
        <v>8.5</v>
      </c>
      <c r="L131" s="129">
        <f t="shared" si="78"/>
        <v>0.10059171597633136</v>
      </c>
      <c r="M131" s="130" t="s">
        <v>600</v>
      </c>
      <c r="N131" s="131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13</v>
      </c>
      <c r="B132" s="106">
        <v>41928</v>
      </c>
      <c r="C132" s="106"/>
      <c r="D132" s="107" t="s">
        <v>645</v>
      </c>
      <c r="E132" s="108" t="s">
        <v>601</v>
      </c>
      <c r="F132" s="109">
        <v>401</v>
      </c>
      <c r="G132" s="108" t="s">
        <v>625</v>
      </c>
      <c r="H132" s="108">
        <v>428</v>
      </c>
      <c r="I132" s="126">
        <v>450</v>
      </c>
      <c r="J132" s="127" t="s">
        <v>646</v>
      </c>
      <c r="K132" s="128">
        <f t="shared" si="77"/>
        <v>27</v>
      </c>
      <c r="L132" s="129">
        <f t="shared" si="78"/>
        <v>6.7331670822942641E-2</v>
      </c>
      <c r="M132" s="130" t="s">
        <v>600</v>
      </c>
      <c r="N132" s="131">
        <v>42020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14</v>
      </c>
      <c r="B133" s="106">
        <v>41928</v>
      </c>
      <c r="C133" s="106"/>
      <c r="D133" s="107" t="s">
        <v>647</v>
      </c>
      <c r="E133" s="108" t="s">
        <v>601</v>
      </c>
      <c r="F133" s="109">
        <v>101</v>
      </c>
      <c r="G133" s="108" t="s">
        <v>625</v>
      </c>
      <c r="H133" s="108">
        <v>112</v>
      </c>
      <c r="I133" s="126">
        <v>120</v>
      </c>
      <c r="J133" s="127" t="s">
        <v>648</v>
      </c>
      <c r="K133" s="128">
        <f t="shared" si="77"/>
        <v>11</v>
      </c>
      <c r="L133" s="129">
        <f t="shared" si="78"/>
        <v>0.10891089108910891</v>
      </c>
      <c r="M133" s="130" t="s">
        <v>600</v>
      </c>
      <c r="N133" s="131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15</v>
      </c>
      <c r="B134" s="106">
        <v>41954</v>
      </c>
      <c r="C134" s="106"/>
      <c r="D134" s="107" t="s">
        <v>649</v>
      </c>
      <c r="E134" s="108" t="s">
        <v>601</v>
      </c>
      <c r="F134" s="109">
        <v>59</v>
      </c>
      <c r="G134" s="108" t="s">
        <v>625</v>
      </c>
      <c r="H134" s="108">
        <v>76</v>
      </c>
      <c r="I134" s="126">
        <v>76</v>
      </c>
      <c r="J134" s="127" t="s">
        <v>626</v>
      </c>
      <c r="K134" s="128">
        <f t="shared" si="77"/>
        <v>17</v>
      </c>
      <c r="L134" s="129">
        <f t="shared" si="78"/>
        <v>0.28813559322033899</v>
      </c>
      <c r="M134" s="130" t="s">
        <v>600</v>
      </c>
      <c r="N134" s="131">
        <v>43032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16</v>
      </c>
      <c r="B135" s="106">
        <v>41954</v>
      </c>
      <c r="C135" s="106"/>
      <c r="D135" s="107" t="s">
        <v>638</v>
      </c>
      <c r="E135" s="108" t="s">
        <v>601</v>
      </c>
      <c r="F135" s="109">
        <v>99</v>
      </c>
      <c r="G135" s="108" t="s">
        <v>625</v>
      </c>
      <c r="H135" s="108">
        <v>120</v>
      </c>
      <c r="I135" s="126">
        <v>120</v>
      </c>
      <c r="J135" s="127" t="s">
        <v>650</v>
      </c>
      <c r="K135" s="128">
        <f t="shared" si="77"/>
        <v>21</v>
      </c>
      <c r="L135" s="129">
        <f t="shared" si="78"/>
        <v>0.21212121212121213</v>
      </c>
      <c r="M135" s="130" t="s">
        <v>600</v>
      </c>
      <c r="N135" s="131">
        <v>41960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17</v>
      </c>
      <c r="B136" s="106">
        <v>41956</v>
      </c>
      <c r="C136" s="106"/>
      <c r="D136" s="107" t="s">
        <v>651</v>
      </c>
      <c r="E136" s="108" t="s">
        <v>601</v>
      </c>
      <c r="F136" s="109">
        <v>22</v>
      </c>
      <c r="G136" s="108" t="s">
        <v>625</v>
      </c>
      <c r="H136" s="108">
        <v>33.549999999999997</v>
      </c>
      <c r="I136" s="126">
        <v>32</v>
      </c>
      <c r="J136" s="127" t="s">
        <v>652</v>
      </c>
      <c r="K136" s="128">
        <f t="shared" si="77"/>
        <v>11.549999999999997</v>
      </c>
      <c r="L136" s="129">
        <f t="shared" si="78"/>
        <v>0.52499999999999991</v>
      </c>
      <c r="M136" s="130" t="s">
        <v>600</v>
      </c>
      <c r="N136" s="131">
        <v>42188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18</v>
      </c>
      <c r="B137" s="106">
        <v>41976</v>
      </c>
      <c r="C137" s="106"/>
      <c r="D137" s="107" t="s">
        <v>653</v>
      </c>
      <c r="E137" s="108" t="s">
        <v>601</v>
      </c>
      <c r="F137" s="109">
        <v>440</v>
      </c>
      <c r="G137" s="108" t="s">
        <v>625</v>
      </c>
      <c r="H137" s="108">
        <v>520</v>
      </c>
      <c r="I137" s="126">
        <v>520</v>
      </c>
      <c r="J137" s="127" t="s">
        <v>654</v>
      </c>
      <c r="K137" s="128">
        <f t="shared" si="77"/>
        <v>80</v>
      </c>
      <c r="L137" s="129">
        <f t="shared" si="78"/>
        <v>0.18181818181818182</v>
      </c>
      <c r="M137" s="130" t="s">
        <v>600</v>
      </c>
      <c r="N137" s="131">
        <v>42208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19</v>
      </c>
      <c r="B138" s="106">
        <v>41976</v>
      </c>
      <c r="C138" s="106"/>
      <c r="D138" s="107" t="s">
        <v>655</v>
      </c>
      <c r="E138" s="108" t="s">
        <v>601</v>
      </c>
      <c r="F138" s="109">
        <v>360</v>
      </c>
      <c r="G138" s="108" t="s">
        <v>625</v>
      </c>
      <c r="H138" s="108">
        <v>427</v>
      </c>
      <c r="I138" s="126">
        <v>425</v>
      </c>
      <c r="J138" s="127" t="s">
        <v>656</v>
      </c>
      <c r="K138" s="128">
        <f t="shared" si="77"/>
        <v>67</v>
      </c>
      <c r="L138" s="129">
        <f t="shared" si="78"/>
        <v>0.18611111111111112</v>
      </c>
      <c r="M138" s="130" t="s">
        <v>600</v>
      </c>
      <c r="N138" s="131">
        <v>42058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20</v>
      </c>
      <c r="B139" s="106">
        <v>42012</v>
      </c>
      <c r="C139" s="106"/>
      <c r="D139" s="107" t="s">
        <v>657</v>
      </c>
      <c r="E139" s="108" t="s">
        <v>601</v>
      </c>
      <c r="F139" s="109">
        <v>360</v>
      </c>
      <c r="G139" s="108" t="s">
        <v>625</v>
      </c>
      <c r="H139" s="108">
        <v>455</v>
      </c>
      <c r="I139" s="126">
        <v>420</v>
      </c>
      <c r="J139" s="127" t="s">
        <v>658</v>
      </c>
      <c r="K139" s="128">
        <f t="shared" si="77"/>
        <v>95</v>
      </c>
      <c r="L139" s="129">
        <f t="shared" si="78"/>
        <v>0.2638888888888889</v>
      </c>
      <c r="M139" s="130" t="s">
        <v>600</v>
      </c>
      <c r="N139" s="131">
        <v>42024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21</v>
      </c>
      <c r="B140" s="106">
        <v>42012</v>
      </c>
      <c r="C140" s="106"/>
      <c r="D140" s="107" t="s">
        <v>659</v>
      </c>
      <c r="E140" s="108" t="s">
        <v>601</v>
      </c>
      <c r="F140" s="109">
        <v>130</v>
      </c>
      <c r="G140" s="108"/>
      <c r="H140" s="108">
        <v>175.5</v>
      </c>
      <c r="I140" s="126">
        <v>165</v>
      </c>
      <c r="J140" s="127" t="s">
        <v>660</v>
      </c>
      <c r="K140" s="128">
        <f t="shared" si="77"/>
        <v>45.5</v>
      </c>
      <c r="L140" s="129">
        <f t="shared" si="78"/>
        <v>0.35</v>
      </c>
      <c r="M140" s="130" t="s">
        <v>600</v>
      </c>
      <c r="N140" s="131">
        <v>43088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22</v>
      </c>
      <c r="B141" s="106">
        <v>42040</v>
      </c>
      <c r="C141" s="106"/>
      <c r="D141" s="107" t="s">
        <v>390</v>
      </c>
      <c r="E141" s="108" t="s">
        <v>624</v>
      </c>
      <c r="F141" s="109">
        <v>98</v>
      </c>
      <c r="G141" s="108"/>
      <c r="H141" s="108">
        <v>120</v>
      </c>
      <c r="I141" s="126">
        <v>120</v>
      </c>
      <c r="J141" s="127" t="s">
        <v>626</v>
      </c>
      <c r="K141" s="128">
        <f t="shared" si="77"/>
        <v>22</v>
      </c>
      <c r="L141" s="129">
        <f t="shared" si="78"/>
        <v>0.22448979591836735</v>
      </c>
      <c r="M141" s="130" t="s">
        <v>600</v>
      </c>
      <c r="N141" s="131">
        <v>42753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23</v>
      </c>
      <c r="B142" s="106">
        <v>42040</v>
      </c>
      <c r="C142" s="106"/>
      <c r="D142" s="107" t="s">
        <v>661</v>
      </c>
      <c r="E142" s="108" t="s">
        <v>624</v>
      </c>
      <c r="F142" s="109">
        <v>196</v>
      </c>
      <c r="G142" s="108"/>
      <c r="H142" s="108">
        <v>262</v>
      </c>
      <c r="I142" s="126">
        <v>255</v>
      </c>
      <c r="J142" s="127" t="s">
        <v>626</v>
      </c>
      <c r="K142" s="128">
        <f t="shared" si="77"/>
        <v>66</v>
      </c>
      <c r="L142" s="129">
        <f t="shared" si="78"/>
        <v>0.33673469387755101</v>
      </c>
      <c r="M142" s="130" t="s">
        <v>600</v>
      </c>
      <c r="N142" s="131">
        <v>42599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24</v>
      </c>
      <c r="B143" s="110">
        <v>42067</v>
      </c>
      <c r="C143" s="110"/>
      <c r="D143" s="111" t="s">
        <v>389</v>
      </c>
      <c r="E143" s="112" t="s">
        <v>624</v>
      </c>
      <c r="F143" s="113">
        <v>235</v>
      </c>
      <c r="G143" s="113"/>
      <c r="H143" s="114">
        <v>77</v>
      </c>
      <c r="I143" s="132" t="s">
        <v>662</v>
      </c>
      <c r="J143" s="133" t="s">
        <v>663</v>
      </c>
      <c r="K143" s="134">
        <f t="shared" si="77"/>
        <v>-158</v>
      </c>
      <c r="L143" s="135">
        <f t="shared" si="78"/>
        <v>-0.67234042553191486</v>
      </c>
      <c r="M143" s="136" t="s">
        <v>664</v>
      </c>
      <c r="N143" s="137">
        <v>43522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25</v>
      </c>
      <c r="B144" s="106">
        <v>42067</v>
      </c>
      <c r="C144" s="106"/>
      <c r="D144" s="107" t="s">
        <v>481</v>
      </c>
      <c r="E144" s="108" t="s">
        <v>624</v>
      </c>
      <c r="F144" s="109">
        <v>185</v>
      </c>
      <c r="G144" s="108"/>
      <c r="H144" s="108">
        <v>224</v>
      </c>
      <c r="I144" s="126" t="s">
        <v>665</v>
      </c>
      <c r="J144" s="127" t="s">
        <v>626</v>
      </c>
      <c r="K144" s="128">
        <f t="shared" si="77"/>
        <v>39</v>
      </c>
      <c r="L144" s="129">
        <f t="shared" si="78"/>
        <v>0.21081081081081082</v>
      </c>
      <c r="M144" s="130" t="s">
        <v>600</v>
      </c>
      <c r="N144" s="131">
        <v>42647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364">
        <v>26</v>
      </c>
      <c r="B145" s="115">
        <v>42090</v>
      </c>
      <c r="C145" s="115"/>
      <c r="D145" s="116" t="s">
        <v>666</v>
      </c>
      <c r="E145" s="117" t="s">
        <v>624</v>
      </c>
      <c r="F145" s="118">
        <v>49.5</v>
      </c>
      <c r="G145" s="119"/>
      <c r="H145" s="119">
        <v>15.85</v>
      </c>
      <c r="I145" s="119">
        <v>67</v>
      </c>
      <c r="J145" s="138" t="s">
        <v>667</v>
      </c>
      <c r="K145" s="119">
        <f t="shared" si="77"/>
        <v>-33.65</v>
      </c>
      <c r="L145" s="139">
        <f t="shared" si="78"/>
        <v>-0.67979797979797973</v>
      </c>
      <c r="M145" s="136" t="s">
        <v>664</v>
      </c>
      <c r="N145" s="140">
        <v>43627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27</v>
      </c>
      <c r="B146" s="106">
        <v>42093</v>
      </c>
      <c r="C146" s="106"/>
      <c r="D146" s="107" t="s">
        <v>668</v>
      </c>
      <c r="E146" s="108" t="s">
        <v>624</v>
      </c>
      <c r="F146" s="109">
        <v>183.5</v>
      </c>
      <c r="G146" s="108"/>
      <c r="H146" s="108">
        <v>219</v>
      </c>
      <c r="I146" s="126">
        <v>218</v>
      </c>
      <c r="J146" s="127" t="s">
        <v>669</v>
      </c>
      <c r="K146" s="128">
        <f t="shared" si="77"/>
        <v>35.5</v>
      </c>
      <c r="L146" s="129">
        <f t="shared" si="78"/>
        <v>0.19346049046321526</v>
      </c>
      <c r="M146" s="130" t="s">
        <v>600</v>
      </c>
      <c r="N146" s="131">
        <v>42103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28</v>
      </c>
      <c r="B147" s="106">
        <v>42114</v>
      </c>
      <c r="C147" s="106"/>
      <c r="D147" s="107" t="s">
        <v>670</v>
      </c>
      <c r="E147" s="108" t="s">
        <v>624</v>
      </c>
      <c r="F147" s="109">
        <f>(227+237)/2</f>
        <v>232</v>
      </c>
      <c r="G147" s="108"/>
      <c r="H147" s="108">
        <v>298</v>
      </c>
      <c r="I147" s="126">
        <v>298</v>
      </c>
      <c r="J147" s="127" t="s">
        <v>626</v>
      </c>
      <c r="K147" s="128">
        <f t="shared" si="77"/>
        <v>66</v>
      </c>
      <c r="L147" s="129">
        <f t="shared" si="78"/>
        <v>0.28448275862068967</v>
      </c>
      <c r="M147" s="130" t="s">
        <v>600</v>
      </c>
      <c r="N147" s="131">
        <v>42823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29</v>
      </c>
      <c r="B148" s="106">
        <v>42128</v>
      </c>
      <c r="C148" s="106"/>
      <c r="D148" s="107" t="s">
        <v>671</v>
      </c>
      <c r="E148" s="108" t="s">
        <v>601</v>
      </c>
      <c r="F148" s="109">
        <v>385</v>
      </c>
      <c r="G148" s="108"/>
      <c r="H148" s="108">
        <f>212.5+331</f>
        <v>543.5</v>
      </c>
      <c r="I148" s="126">
        <v>510</v>
      </c>
      <c r="J148" s="127" t="s">
        <v>672</v>
      </c>
      <c r="K148" s="128">
        <f t="shared" si="77"/>
        <v>158.5</v>
      </c>
      <c r="L148" s="129">
        <f t="shared" si="78"/>
        <v>0.41168831168831171</v>
      </c>
      <c r="M148" s="130" t="s">
        <v>600</v>
      </c>
      <c r="N148" s="131">
        <v>42235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30</v>
      </c>
      <c r="B149" s="106">
        <v>42128</v>
      </c>
      <c r="C149" s="106"/>
      <c r="D149" s="107" t="s">
        <v>673</v>
      </c>
      <c r="E149" s="108" t="s">
        <v>601</v>
      </c>
      <c r="F149" s="109">
        <v>115.5</v>
      </c>
      <c r="G149" s="108"/>
      <c r="H149" s="108">
        <v>146</v>
      </c>
      <c r="I149" s="126">
        <v>142</v>
      </c>
      <c r="J149" s="127" t="s">
        <v>674</v>
      </c>
      <c r="K149" s="128">
        <f t="shared" si="77"/>
        <v>30.5</v>
      </c>
      <c r="L149" s="129">
        <f t="shared" si="78"/>
        <v>0.26406926406926406</v>
      </c>
      <c r="M149" s="130" t="s">
        <v>600</v>
      </c>
      <c r="N149" s="131">
        <v>42202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31</v>
      </c>
      <c r="B150" s="106">
        <v>42151</v>
      </c>
      <c r="C150" s="106"/>
      <c r="D150" s="107" t="s">
        <v>675</v>
      </c>
      <c r="E150" s="108" t="s">
        <v>601</v>
      </c>
      <c r="F150" s="109">
        <v>237.5</v>
      </c>
      <c r="G150" s="108"/>
      <c r="H150" s="108">
        <v>279.5</v>
      </c>
      <c r="I150" s="126">
        <v>278</v>
      </c>
      <c r="J150" s="127" t="s">
        <v>626</v>
      </c>
      <c r="K150" s="128">
        <f t="shared" si="77"/>
        <v>42</v>
      </c>
      <c r="L150" s="129">
        <f t="shared" si="78"/>
        <v>0.17684210526315788</v>
      </c>
      <c r="M150" s="130" t="s">
        <v>600</v>
      </c>
      <c r="N150" s="131">
        <v>42222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32</v>
      </c>
      <c r="B151" s="106">
        <v>42174</v>
      </c>
      <c r="C151" s="106"/>
      <c r="D151" s="107" t="s">
        <v>645</v>
      </c>
      <c r="E151" s="108" t="s">
        <v>624</v>
      </c>
      <c r="F151" s="109">
        <v>340</v>
      </c>
      <c r="G151" s="108"/>
      <c r="H151" s="108">
        <v>448</v>
      </c>
      <c r="I151" s="126">
        <v>448</v>
      </c>
      <c r="J151" s="127" t="s">
        <v>626</v>
      </c>
      <c r="K151" s="128">
        <f t="shared" si="77"/>
        <v>108</v>
      </c>
      <c r="L151" s="129">
        <f t="shared" si="78"/>
        <v>0.31764705882352939</v>
      </c>
      <c r="M151" s="130" t="s">
        <v>600</v>
      </c>
      <c r="N151" s="131">
        <v>43018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33</v>
      </c>
      <c r="B152" s="106">
        <v>42191</v>
      </c>
      <c r="C152" s="106"/>
      <c r="D152" s="107" t="s">
        <v>676</v>
      </c>
      <c r="E152" s="108" t="s">
        <v>624</v>
      </c>
      <c r="F152" s="109">
        <v>390</v>
      </c>
      <c r="G152" s="108"/>
      <c r="H152" s="108">
        <v>460</v>
      </c>
      <c r="I152" s="126">
        <v>460</v>
      </c>
      <c r="J152" s="127" t="s">
        <v>626</v>
      </c>
      <c r="K152" s="128">
        <f t="shared" ref="K152:K172" si="79">H152-F152</f>
        <v>70</v>
      </c>
      <c r="L152" s="129">
        <f t="shared" ref="L152:L172" si="80">K152/F152</f>
        <v>0.17948717948717949</v>
      </c>
      <c r="M152" s="130" t="s">
        <v>600</v>
      </c>
      <c r="N152" s="131">
        <v>42478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34</v>
      </c>
      <c r="B153" s="110">
        <v>42195</v>
      </c>
      <c r="C153" s="110"/>
      <c r="D153" s="111" t="s">
        <v>677</v>
      </c>
      <c r="E153" s="112" t="s">
        <v>624</v>
      </c>
      <c r="F153" s="113">
        <v>122.5</v>
      </c>
      <c r="G153" s="113"/>
      <c r="H153" s="114">
        <v>61</v>
      </c>
      <c r="I153" s="132">
        <v>172</v>
      </c>
      <c r="J153" s="133" t="s">
        <v>678</v>
      </c>
      <c r="K153" s="134">
        <f t="shared" si="79"/>
        <v>-61.5</v>
      </c>
      <c r="L153" s="135">
        <f t="shared" si="80"/>
        <v>-0.50204081632653064</v>
      </c>
      <c r="M153" s="136" t="s">
        <v>664</v>
      </c>
      <c r="N153" s="137">
        <v>43333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35</v>
      </c>
      <c r="B154" s="106">
        <v>42219</v>
      </c>
      <c r="C154" s="106"/>
      <c r="D154" s="107" t="s">
        <v>679</v>
      </c>
      <c r="E154" s="108" t="s">
        <v>624</v>
      </c>
      <c r="F154" s="109">
        <v>297.5</v>
      </c>
      <c r="G154" s="108"/>
      <c r="H154" s="108">
        <v>350</v>
      </c>
      <c r="I154" s="126">
        <v>360</v>
      </c>
      <c r="J154" s="127" t="s">
        <v>680</v>
      </c>
      <c r="K154" s="128">
        <f t="shared" si="79"/>
        <v>52.5</v>
      </c>
      <c r="L154" s="129">
        <f t="shared" si="80"/>
        <v>0.17647058823529413</v>
      </c>
      <c r="M154" s="130" t="s">
        <v>600</v>
      </c>
      <c r="N154" s="131">
        <v>42232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36</v>
      </c>
      <c r="B155" s="106">
        <v>42219</v>
      </c>
      <c r="C155" s="106"/>
      <c r="D155" s="107" t="s">
        <v>681</v>
      </c>
      <c r="E155" s="108" t="s">
        <v>624</v>
      </c>
      <c r="F155" s="109">
        <v>115.5</v>
      </c>
      <c r="G155" s="108"/>
      <c r="H155" s="108">
        <v>149</v>
      </c>
      <c r="I155" s="126">
        <v>140</v>
      </c>
      <c r="J155" s="141" t="s">
        <v>682</v>
      </c>
      <c r="K155" s="128">
        <f t="shared" si="79"/>
        <v>33.5</v>
      </c>
      <c r="L155" s="129">
        <f t="shared" si="80"/>
        <v>0.29004329004329005</v>
      </c>
      <c r="M155" s="130" t="s">
        <v>600</v>
      </c>
      <c r="N155" s="131">
        <v>42740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37</v>
      </c>
      <c r="B156" s="106">
        <v>42251</v>
      </c>
      <c r="C156" s="106"/>
      <c r="D156" s="107" t="s">
        <v>675</v>
      </c>
      <c r="E156" s="108" t="s">
        <v>624</v>
      </c>
      <c r="F156" s="109">
        <v>226</v>
      </c>
      <c r="G156" s="108"/>
      <c r="H156" s="108">
        <v>292</v>
      </c>
      <c r="I156" s="126">
        <v>292</v>
      </c>
      <c r="J156" s="127" t="s">
        <v>683</v>
      </c>
      <c r="K156" s="128">
        <f t="shared" si="79"/>
        <v>66</v>
      </c>
      <c r="L156" s="129">
        <f t="shared" si="80"/>
        <v>0.29203539823008851</v>
      </c>
      <c r="M156" s="130" t="s">
        <v>600</v>
      </c>
      <c r="N156" s="131">
        <v>42286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38</v>
      </c>
      <c r="B157" s="106">
        <v>42254</v>
      </c>
      <c r="C157" s="106"/>
      <c r="D157" s="107" t="s">
        <v>670</v>
      </c>
      <c r="E157" s="108" t="s">
        <v>624</v>
      </c>
      <c r="F157" s="109">
        <v>232.5</v>
      </c>
      <c r="G157" s="108"/>
      <c r="H157" s="108">
        <v>312.5</v>
      </c>
      <c r="I157" s="126">
        <v>310</v>
      </c>
      <c r="J157" s="127" t="s">
        <v>626</v>
      </c>
      <c r="K157" s="128">
        <f t="shared" si="79"/>
        <v>80</v>
      </c>
      <c r="L157" s="129">
        <f t="shared" si="80"/>
        <v>0.34408602150537637</v>
      </c>
      <c r="M157" s="130" t="s">
        <v>600</v>
      </c>
      <c r="N157" s="131">
        <v>42823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39</v>
      </c>
      <c r="B158" s="106">
        <v>42268</v>
      </c>
      <c r="C158" s="106"/>
      <c r="D158" s="107" t="s">
        <v>684</v>
      </c>
      <c r="E158" s="108" t="s">
        <v>624</v>
      </c>
      <c r="F158" s="109">
        <v>196.5</v>
      </c>
      <c r="G158" s="108"/>
      <c r="H158" s="108">
        <v>238</v>
      </c>
      <c r="I158" s="126">
        <v>238</v>
      </c>
      <c r="J158" s="127" t="s">
        <v>683</v>
      </c>
      <c r="K158" s="128">
        <f t="shared" si="79"/>
        <v>41.5</v>
      </c>
      <c r="L158" s="129">
        <f t="shared" si="80"/>
        <v>0.21119592875318066</v>
      </c>
      <c r="M158" s="130" t="s">
        <v>600</v>
      </c>
      <c r="N158" s="131">
        <v>42291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40</v>
      </c>
      <c r="B159" s="106">
        <v>42271</v>
      </c>
      <c r="C159" s="106"/>
      <c r="D159" s="107" t="s">
        <v>623</v>
      </c>
      <c r="E159" s="108" t="s">
        <v>624</v>
      </c>
      <c r="F159" s="109">
        <v>65</v>
      </c>
      <c r="G159" s="108"/>
      <c r="H159" s="108">
        <v>82</v>
      </c>
      <c r="I159" s="126">
        <v>82</v>
      </c>
      <c r="J159" s="127" t="s">
        <v>683</v>
      </c>
      <c r="K159" s="128">
        <f t="shared" si="79"/>
        <v>17</v>
      </c>
      <c r="L159" s="129">
        <f t="shared" si="80"/>
        <v>0.26153846153846155</v>
      </c>
      <c r="M159" s="130" t="s">
        <v>600</v>
      </c>
      <c r="N159" s="131">
        <v>42578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41</v>
      </c>
      <c r="B160" s="106">
        <v>42291</v>
      </c>
      <c r="C160" s="106"/>
      <c r="D160" s="107" t="s">
        <v>685</v>
      </c>
      <c r="E160" s="108" t="s">
        <v>624</v>
      </c>
      <c r="F160" s="109">
        <v>144</v>
      </c>
      <c r="G160" s="108"/>
      <c r="H160" s="108">
        <v>182.5</v>
      </c>
      <c r="I160" s="126">
        <v>181</v>
      </c>
      <c r="J160" s="127" t="s">
        <v>683</v>
      </c>
      <c r="K160" s="128">
        <f t="shared" si="79"/>
        <v>38.5</v>
      </c>
      <c r="L160" s="129">
        <f t="shared" si="80"/>
        <v>0.2673611111111111</v>
      </c>
      <c r="M160" s="130" t="s">
        <v>600</v>
      </c>
      <c r="N160" s="131">
        <v>42817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42</v>
      </c>
      <c r="B161" s="106">
        <v>42291</v>
      </c>
      <c r="C161" s="106"/>
      <c r="D161" s="107" t="s">
        <v>686</v>
      </c>
      <c r="E161" s="108" t="s">
        <v>624</v>
      </c>
      <c r="F161" s="109">
        <v>264</v>
      </c>
      <c r="G161" s="108"/>
      <c r="H161" s="108">
        <v>311</v>
      </c>
      <c r="I161" s="126">
        <v>311</v>
      </c>
      <c r="J161" s="127" t="s">
        <v>683</v>
      </c>
      <c r="K161" s="128">
        <f t="shared" si="79"/>
        <v>47</v>
      </c>
      <c r="L161" s="129">
        <f t="shared" si="80"/>
        <v>0.17803030303030304</v>
      </c>
      <c r="M161" s="130" t="s">
        <v>600</v>
      </c>
      <c r="N161" s="131">
        <v>42604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43</v>
      </c>
      <c r="B162" s="106">
        <v>42318</v>
      </c>
      <c r="C162" s="106"/>
      <c r="D162" s="107" t="s">
        <v>687</v>
      </c>
      <c r="E162" s="108" t="s">
        <v>601</v>
      </c>
      <c r="F162" s="109">
        <v>549.5</v>
      </c>
      <c r="G162" s="108"/>
      <c r="H162" s="108">
        <v>630</v>
      </c>
      <c r="I162" s="126">
        <v>630</v>
      </c>
      <c r="J162" s="127" t="s">
        <v>683</v>
      </c>
      <c r="K162" s="128">
        <f t="shared" si="79"/>
        <v>80.5</v>
      </c>
      <c r="L162" s="129">
        <f t="shared" si="80"/>
        <v>0.1464968152866242</v>
      </c>
      <c r="M162" s="130" t="s">
        <v>600</v>
      </c>
      <c r="N162" s="131">
        <v>42419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44</v>
      </c>
      <c r="B163" s="106">
        <v>42342</v>
      </c>
      <c r="C163" s="106"/>
      <c r="D163" s="107" t="s">
        <v>688</v>
      </c>
      <c r="E163" s="108" t="s">
        <v>624</v>
      </c>
      <c r="F163" s="109">
        <v>1027.5</v>
      </c>
      <c r="G163" s="108"/>
      <c r="H163" s="108">
        <v>1315</v>
      </c>
      <c r="I163" s="126">
        <v>1250</v>
      </c>
      <c r="J163" s="127" t="s">
        <v>683</v>
      </c>
      <c r="K163" s="128">
        <f t="shared" si="79"/>
        <v>287.5</v>
      </c>
      <c r="L163" s="129">
        <f t="shared" si="80"/>
        <v>0.27980535279805352</v>
      </c>
      <c r="M163" s="130" t="s">
        <v>600</v>
      </c>
      <c r="N163" s="131">
        <v>43244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45</v>
      </c>
      <c r="B164" s="106">
        <v>42367</v>
      </c>
      <c r="C164" s="106"/>
      <c r="D164" s="107" t="s">
        <v>689</v>
      </c>
      <c r="E164" s="108" t="s">
        <v>624</v>
      </c>
      <c r="F164" s="109">
        <v>465</v>
      </c>
      <c r="G164" s="108"/>
      <c r="H164" s="108">
        <v>540</v>
      </c>
      <c r="I164" s="126">
        <v>540</v>
      </c>
      <c r="J164" s="127" t="s">
        <v>683</v>
      </c>
      <c r="K164" s="128">
        <f t="shared" si="79"/>
        <v>75</v>
      </c>
      <c r="L164" s="129">
        <f t="shared" si="80"/>
        <v>0.16129032258064516</v>
      </c>
      <c r="M164" s="130" t="s">
        <v>600</v>
      </c>
      <c r="N164" s="131">
        <v>42530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46</v>
      </c>
      <c r="B165" s="106">
        <v>42380</v>
      </c>
      <c r="C165" s="106"/>
      <c r="D165" s="107" t="s">
        <v>390</v>
      </c>
      <c r="E165" s="108" t="s">
        <v>601</v>
      </c>
      <c r="F165" s="109">
        <v>81</v>
      </c>
      <c r="G165" s="108"/>
      <c r="H165" s="108">
        <v>110</v>
      </c>
      <c r="I165" s="126">
        <v>110</v>
      </c>
      <c r="J165" s="127" t="s">
        <v>683</v>
      </c>
      <c r="K165" s="128">
        <f t="shared" si="79"/>
        <v>29</v>
      </c>
      <c r="L165" s="129">
        <f t="shared" si="80"/>
        <v>0.35802469135802467</v>
      </c>
      <c r="M165" s="130" t="s">
        <v>600</v>
      </c>
      <c r="N165" s="131">
        <v>42745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47</v>
      </c>
      <c r="B166" s="106">
        <v>42382</v>
      </c>
      <c r="C166" s="106"/>
      <c r="D166" s="107" t="s">
        <v>690</v>
      </c>
      <c r="E166" s="108" t="s">
        <v>601</v>
      </c>
      <c r="F166" s="109">
        <v>417.5</v>
      </c>
      <c r="G166" s="108"/>
      <c r="H166" s="108">
        <v>547</v>
      </c>
      <c r="I166" s="126">
        <v>535</v>
      </c>
      <c r="J166" s="127" t="s">
        <v>683</v>
      </c>
      <c r="K166" s="128">
        <f t="shared" si="79"/>
        <v>129.5</v>
      </c>
      <c r="L166" s="129">
        <f t="shared" si="80"/>
        <v>0.31017964071856285</v>
      </c>
      <c r="M166" s="130" t="s">
        <v>600</v>
      </c>
      <c r="N166" s="131">
        <v>42578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48</v>
      </c>
      <c r="B167" s="106">
        <v>42408</v>
      </c>
      <c r="C167" s="106"/>
      <c r="D167" s="107" t="s">
        <v>691</v>
      </c>
      <c r="E167" s="108" t="s">
        <v>624</v>
      </c>
      <c r="F167" s="109">
        <v>650</v>
      </c>
      <c r="G167" s="108"/>
      <c r="H167" s="108">
        <v>800</v>
      </c>
      <c r="I167" s="126">
        <v>800</v>
      </c>
      <c r="J167" s="127" t="s">
        <v>683</v>
      </c>
      <c r="K167" s="128">
        <f t="shared" si="79"/>
        <v>150</v>
      </c>
      <c r="L167" s="129">
        <f t="shared" si="80"/>
        <v>0.23076923076923078</v>
      </c>
      <c r="M167" s="130" t="s">
        <v>600</v>
      </c>
      <c r="N167" s="131">
        <v>43154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49</v>
      </c>
      <c r="B168" s="106">
        <v>42433</v>
      </c>
      <c r="C168" s="106"/>
      <c r="D168" s="107" t="s">
        <v>197</v>
      </c>
      <c r="E168" s="108" t="s">
        <v>624</v>
      </c>
      <c r="F168" s="109">
        <v>437.5</v>
      </c>
      <c r="G168" s="108"/>
      <c r="H168" s="108">
        <v>504.5</v>
      </c>
      <c r="I168" s="126">
        <v>522</v>
      </c>
      <c r="J168" s="127" t="s">
        <v>692</v>
      </c>
      <c r="K168" s="128">
        <f t="shared" si="79"/>
        <v>67</v>
      </c>
      <c r="L168" s="129">
        <f t="shared" si="80"/>
        <v>0.15314285714285714</v>
      </c>
      <c r="M168" s="130" t="s">
        <v>600</v>
      </c>
      <c r="N168" s="131">
        <v>42480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50</v>
      </c>
      <c r="B169" s="106">
        <v>42438</v>
      </c>
      <c r="C169" s="106"/>
      <c r="D169" s="107" t="s">
        <v>693</v>
      </c>
      <c r="E169" s="108" t="s">
        <v>624</v>
      </c>
      <c r="F169" s="109">
        <v>189.5</v>
      </c>
      <c r="G169" s="108"/>
      <c r="H169" s="108">
        <v>218</v>
      </c>
      <c r="I169" s="126">
        <v>218</v>
      </c>
      <c r="J169" s="127" t="s">
        <v>683</v>
      </c>
      <c r="K169" s="128">
        <f t="shared" si="79"/>
        <v>28.5</v>
      </c>
      <c r="L169" s="129">
        <f t="shared" si="80"/>
        <v>0.15039577836411611</v>
      </c>
      <c r="M169" s="130" t="s">
        <v>600</v>
      </c>
      <c r="N169" s="131">
        <v>43034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364">
        <v>51</v>
      </c>
      <c r="B170" s="115">
        <v>42471</v>
      </c>
      <c r="C170" s="115"/>
      <c r="D170" s="116" t="s">
        <v>694</v>
      </c>
      <c r="E170" s="117" t="s">
        <v>624</v>
      </c>
      <c r="F170" s="118">
        <v>36.5</v>
      </c>
      <c r="G170" s="119"/>
      <c r="H170" s="119">
        <v>15.85</v>
      </c>
      <c r="I170" s="119">
        <v>60</v>
      </c>
      <c r="J170" s="138" t="s">
        <v>695</v>
      </c>
      <c r="K170" s="134">
        <f t="shared" si="79"/>
        <v>-20.65</v>
      </c>
      <c r="L170" s="168">
        <f t="shared" si="80"/>
        <v>-0.5657534246575342</v>
      </c>
      <c r="M170" s="136" t="s">
        <v>664</v>
      </c>
      <c r="N170" s="169">
        <v>43627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52</v>
      </c>
      <c r="B171" s="106">
        <v>42472</v>
      </c>
      <c r="C171" s="106"/>
      <c r="D171" s="107" t="s">
        <v>696</v>
      </c>
      <c r="E171" s="108" t="s">
        <v>624</v>
      </c>
      <c r="F171" s="109">
        <v>93</v>
      </c>
      <c r="G171" s="108"/>
      <c r="H171" s="108">
        <v>149</v>
      </c>
      <c r="I171" s="126">
        <v>140</v>
      </c>
      <c r="J171" s="141" t="s">
        <v>697</v>
      </c>
      <c r="K171" s="128">
        <f t="shared" si="79"/>
        <v>56</v>
      </c>
      <c r="L171" s="129">
        <f t="shared" si="80"/>
        <v>0.60215053763440862</v>
      </c>
      <c r="M171" s="130" t="s">
        <v>600</v>
      </c>
      <c r="N171" s="131">
        <v>42740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53</v>
      </c>
      <c r="B172" s="106">
        <v>42472</v>
      </c>
      <c r="C172" s="106"/>
      <c r="D172" s="107" t="s">
        <v>698</v>
      </c>
      <c r="E172" s="108" t="s">
        <v>624</v>
      </c>
      <c r="F172" s="109">
        <v>130</v>
      </c>
      <c r="G172" s="108"/>
      <c r="H172" s="108">
        <v>150</v>
      </c>
      <c r="I172" s="126" t="s">
        <v>699</v>
      </c>
      <c r="J172" s="127" t="s">
        <v>683</v>
      </c>
      <c r="K172" s="128">
        <f t="shared" si="79"/>
        <v>20</v>
      </c>
      <c r="L172" s="129">
        <f t="shared" si="80"/>
        <v>0.15384615384615385</v>
      </c>
      <c r="M172" s="130" t="s">
        <v>600</v>
      </c>
      <c r="N172" s="131">
        <v>42564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54</v>
      </c>
      <c r="B173" s="106">
        <v>42473</v>
      </c>
      <c r="C173" s="106"/>
      <c r="D173" s="107" t="s">
        <v>354</v>
      </c>
      <c r="E173" s="108" t="s">
        <v>624</v>
      </c>
      <c r="F173" s="109">
        <v>196</v>
      </c>
      <c r="G173" s="108"/>
      <c r="H173" s="108">
        <v>299</v>
      </c>
      <c r="I173" s="126">
        <v>299</v>
      </c>
      <c r="J173" s="127" t="s">
        <v>683</v>
      </c>
      <c r="K173" s="128">
        <v>103</v>
      </c>
      <c r="L173" s="129">
        <v>0.52551020408163296</v>
      </c>
      <c r="M173" s="130" t="s">
        <v>600</v>
      </c>
      <c r="N173" s="131">
        <v>42620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55</v>
      </c>
      <c r="B174" s="106">
        <v>42473</v>
      </c>
      <c r="C174" s="106"/>
      <c r="D174" s="107" t="s">
        <v>757</v>
      </c>
      <c r="E174" s="108" t="s">
        <v>624</v>
      </c>
      <c r="F174" s="109">
        <v>88</v>
      </c>
      <c r="G174" s="108"/>
      <c r="H174" s="108">
        <v>103</v>
      </c>
      <c r="I174" s="126">
        <v>103</v>
      </c>
      <c r="J174" s="127" t="s">
        <v>683</v>
      </c>
      <c r="K174" s="128">
        <v>15</v>
      </c>
      <c r="L174" s="129">
        <v>0.170454545454545</v>
      </c>
      <c r="M174" s="130" t="s">
        <v>600</v>
      </c>
      <c r="N174" s="131">
        <v>42530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56</v>
      </c>
      <c r="B175" s="106">
        <v>42492</v>
      </c>
      <c r="C175" s="106"/>
      <c r="D175" s="107" t="s">
        <v>700</v>
      </c>
      <c r="E175" s="108" t="s">
        <v>624</v>
      </c>
      <c r="F175" s="109">
        <v>127.5</v>
      </c>
      <c r="G175" s="108"/>
      <c r="H175" s="108">
        <v>148</v>
      </c>
      <c r="I175" s="126" t="s">
        <v>701</v>
      </c>
      <c r="J175" s="127" t="s">
        <v>683</v>
      </c>
      <c r="K175" s="128">
        <f>H175-F175</f>
        <v>20.5</v>
      </c>
      <c r="L175" s="129">
        <f>K175/F175</f>
        <v>0.16078431372549021</v>
      </c>
      <c r="M175" s="130" t="s">
        <v>600</v>
      </c>
      <c r="N175" s="131">
        <v>42564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57</v>
      </c>
      <c r="B176" s="106">
        <v>42493</v>
      </c>
      <c r="C176" s="106"/>
      <c r="D176" s="107" t="s">
        <v>702</v>
      </c>
      <c r="E176" s="108" t="s">
        <v>624</v>
      </c>
      <c r="F176" s="109">
        <v>675</v>
      </c>
      <c r="G176" s="108"/>
      <c r="H176" s="108">
        <v>815</v>
      </c>
      <c r="I176" s="126" t="s">
        <v>703</v>
      </c>
      <c r="J176" s="127" t="s">
        <v>683</v>
      </c>
      <c r="K176" s="128">
        <f>H176-F176</f>
        <v>140</v>
      </c>
      <c r="L176" s="129">
        <f>K176/F176</f>
        <v>0.2074074074074074</v>
      </c>
      <c r="M176" s="130" t="s">
        <v>600</v>
      </c>
      <c r="N176" s="131">
        <v>43154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58</v>
      </c>
      <c r="B177" s="110">
        <v>42522</v>
      </c>
      <c r="C177" s="110"/>
      <c r="D177" s="111" t="s">
        <v>758</v>
      </c>
      <c r="E177" s="112" t="s">
        <v>624</v>
      </c>
      <c r="F177" s="113">
        <v>500</v>
      </c>
      <c r="G177" s="113"/>
      <c r="H177" s="114">
        <v>232.5</v>
      </c>
      <c r="I177" s="132" t="s">
        <v>759</v>
      </c>
      <c r="J177" s="133" t="s">
        <v>760</v>
      </c>
      <c r="K177" s="134">
        <f>H177-F177</f>
        <v>-267.5</v>
      </c>
      <c r="L177" s="135">
        <f>K177/F177</f>
        <v>-0.53500000000000003</v>
      </c>
      <c r="M177" s="136" t="s">
        <v>664</v>
      </c>
      <c r="N177" s="137">
        <v>43735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59</v>
      </c>
      <c r="B178" s="106">
        <v>42527</v>
      </c>
      <c r="C178" s="106"/>
      <c r="D178" s="107" t="s">
        <v>704</v>
      </c>
      <c r="E178" s="108" t="s">
        <v>624</v>
      </c>
      <c r="F178" s="109">
        <v>110</v>
      </c>
      <c r="G178" s="108"/>
      <c r="H178" s="108">
        <v>126.5</v>
      </c>
      <c r="I178" s="126">
        <v>125</v>
      </c>
      <c r="J178" s="127" t="s">
        <v>633</v>
      </c>
      <c r="K178" s="128">
        <f>H178-F178</f>
        <v>16.5</v>
      </c>
      <c r="L178" s="129">
        <f>K178/F178</f>
        <v>0.15</v>
      </c>
      <c r="M178" s="130" t="s">
        <v>600</v>
      </c>
      <c r="N178" s="131">
        <v>42552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60</v>
      </c>
      <c r="B179" s="106">
        <v>42538</v>
      </c>
      <c r="C179" s="106"/>
      <c r="D179" s="107" t="s">
        <v>705</v>
      </c>
      <c r="E179" s="108" t="s">
        <v>624</v>
      </c>
      <c r="F179" s="109">
        <v>44</v>
      </c>
      <c r="G179" s="108"/>
      <c r="H179" s="108">
        <v>69.5</v>
      </c>
      <c r="I179" s="126">
        <v>69.5</v>
      </c>
      <c r="J179" s="127" t="s">
        <v>706</v>
      </c>
      <c r="K179" s="128">
        <f>H179-F179</f>
        <v>25.5</v>
      </c>
      <c r="L179" s="129">
        <f>K179/F179</f>
        <v>0.57954545454545459</v>
      </c>
      <c r="M179" s="130" t="s">
        <v>600</v>
      </c>
      <c r="N179" s="131">
        <v>42977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61</v>
      </c>
      <c r="B180" s="106">
        <v>42549</v>
      </c>
      <c r="C180" s="106"/>
      <c r="D180" s="148" t="s">
        <v>761</v>
      </c>
      <c r="E180" s="108" t="s">
        <v>624</v>
      </c>
      <c r="F180" s="109">
        <v>262.5</v>
      </c>
      <c r="G180" s="108"/>
      <c r="H180" s="108">
        <v>340</v>
      </c>
      <c r="I180" s="126">
        <v>333</v>
      </c>
      <c r="J180" s="127" t="s">
        <v>762</v>
      </c>
      <c r="K180" s="128">
        <v>77.5</v>
      </c>
      <c r="L180" s="129">
        <v>0.29523809523809502</v>
      </c>
      <c r="M180" s="130" t="s">
        <v>600</v>
      </c>
      <c r="N180" s="131">
        <v>43017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62</v>
      </c>
      <c r="B181" s="106">
        <v>42549</v>
      </c>
      <c r="C181" s="106"/>
      <c r="D181" s="148" t="s">
        <v>763</v>
      </c>
      <c r="E181" s="108" t="s">
        <v>624</v>
      </c>
      <c r="F181" s="109">
        <v>840</v>
      </c>
      <c r="G181" s="108"/>
      <c r="H181" s="108">
        <v>1230</v>
      </c>
      <c r="I181" s="126">
        <v>1230</v>
      </c>
      <c r="J181" s="127" t="s">
        <v>683</v>
      </c>
      <c r="K181" s="128">
        <v>390</v>
      </c>
      <c r="L181" s="129">
        <v>0.46428571428571402</v>
      </c>
      <c r="M181" s="130" t="s">
        <v>600</v>
      </c>
      <c r="N181" s="131">
        <v>42649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365">
        <v>63</v>
      </c>
      <c r="B182" s="143">
        <v>42556</v>
      </c>
      <c r="C182" s="143"/>
      <c r="D182" s="144" t="s">
        <v>707</v>
      </c>
      <c r="E182" s="145" t="s">
        <v>624</v>
      </c>
      <c r="F182" s="146">
        <v>395</v>
      </c>
      <c r="G182" s="147"/>
      <c r="H182" s="147">
        <f>(468.5+342.5)/2</f>
        <v>405.5</v>
      </c>
      <c r="I182" s="147">
        <v>510</v>
      </c>
      <c r="J182" s="170" t="s">
        <v>708</v>
      </c>
      <c r="K182" s="171">
        <f t="shared" ref="K182:K188" si="81">H182-F182</f>
        <v>10.5</v>
      </c>
      <c r="L182" s="172">
        <f t="shared" ref="L182:L188" si="82">K182/F182</f>
        <v>2.6582278481012658E-2</v>
      </c>
      <c r="M182" s="173" t="s">
        <v>709</v>
      </c>
      <c r="N182" s="174">
        <v>43606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64</v>
      </c>
      <c r="B183" s="110">
        <v>42584</v>
      </c>
      <c r="C183" s="110"/>
      <c r="D183" s="111" t="s">
        <v>710</v>
      </c>
      <c r="E183" s="112" t="s">
        <v>601</v>
      </c>
      <c r="F183" s="113">
        <f>169.5-12.8</f>
        <v>156.69999999999999</v>
      </c>
      <c r="G183" s="113"/>
      <c r="H183" s="114">
        <v>77</v>
      </c>
      <c r="I183" s="132" t="s">
        <v>711</v>
      </c>
      <c r="J183" s="385" t="s">
        <v>3402</v>
      </c>
      <c r="K183" s="134">
        <f t="shared" si="81"/>
        <v>-79.699999999999989</v>
      </c>
      <c r="L183" s="135">
        <f t="shared" si="82"/>
        <v>-0.50861518825781749</v>
      </c>
      <c r="M183" s="136" t="s">
        <v>664</v>
      </c>
      <c r="N183" s="137">
        <v>43522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65</v>
      </c>
      <c r="B184" s="110">
        <v>42586</v>
      </c>
      <c r="C184" s="110"/>
      <c r="D184" s="111" t="s">
        <v>712</v>
      </c>
      <c r="E184" s="112" t="s">
        <v>624</v>
      </c>
      <c r="F184" s="113">
        <v>400</v>
      </c>
      <c r="G184" s="113"/>
      <c r="H184" s="114">
        <v>305</v>
      </c>
      <c r="I184" s="132">
        <v>475</v>
      </c>
      <c r="J184" s="133" t="s">
        <v>713</v>
      </c>
      <c r="K184" s="134">
        <f t="shared" si="81"/>
        <v>-95</v>
      </c>
      <c r="L184" s="135">
        <f t="shared" si="82"/>
        <v>-0.23749999999999999</v>
      </c>
      <c r="M184" s="136" t="s">
        <v>664</v>
      </c>
      <c r="N184" s="137">
        <v>43606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66</v>
      </c>
      <c r="B185" s="106">
        <v>42593</v>
      </c>
      <c r="C185" s="106"/>
      <c r="D185" s="107" t="s">
        <v>714</v>
      </c>
      <c r="E185" s="108" t="s">
        <v>624</v>
      </c>
      <c r="F185" s="109">
        <v>86.5</v>
      </c>
      <c r="G185" s="108"/>
      <c r="H185" s="108">
        <v>130</v>
      </c>
      <c r="I185" s="126">
        <v>130</v>
      </c>
      <c r="J185" s="141" t="s">
        <v>715</v>
      </c>
      <c r="K185" s="128">
        <f t="shared" si="81"/>
        <v>43.5</v>
      </c>
      <c r="L185" s="129">
        <f t="shared" si="82"/>
        <v>0.50289017341040465</v>
      </c>
      <c r="M185" s="130" t="s">
        <v>600</v>
      </c>
      <c r="N185" s="131">
        <v>43091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67</v>
      </c>
      <c r="B186" s="110">
        <v>42600</v>
      </c>
      <c r="C186" s="110"/>
      <c r="D186" s="111" t="s">
        <v>381</v>
      </c>
      <c r="E186" s="112" t="s">
        <v>624</v>
      </c>
      <c r="F186" s="113">
        <v>133.5</v>
      </c>
      <c r="G186" s="113"/>
      <c r="H186" s="114">
        <v>126.5</v>
      </c>
      <c r="I186" s="132">
        <v>178</v>
      </c>
      <c r="J186" s="133" t="s">
        <v>716</v>
      </c>
      <c r="K186" s="134">
        <f t="shared" si="81"/>
        <v>-7</v>
      </c>
      <c r="L186" s="135">
        <f t="shared" si="82"/>
        <v>-5.2434456928838954E-2</v>
      </c>
      <c r="M186" s="136" t="s">
        <v>664</v>
      </c>
      <c r="N186" s="137">
        <v>42615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68</v>
      </c>
      <c r="B187" s="106">
        <v>42613</v>
      </c>
      <c r="C187" s="106"/>
      <c r="D187" s="107" t="s">
        <v>717</v>
      </c>
      <c r="E187" s="108" t="s">
        <v>624</v>
      </c>
      <c r="F187" s="109">
        <v>560</v>
      </c>
      <c r="G187" s="108"/>
      <c r="H187" s="108">
        <v>725</v>
      </c>
      <c r="I187" s="126">
        <v>725</v>
      </c>
      <c r="J187" s="127" t="s">
        <v>626</v>
      </c>
      <c r="K187" s="128">
        <f t="shared" si="81"/>
        <v>165</v>
      </c>
      <c r="L187" s="129">
        <f t="shared" si="82"/>
        <v>0.29464285714285715</v>
      </c>
      <c r="M187" s="130" t="s">
        <v>600</v>
      </c>
      <c r="N187" s="131">
        <v>42456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69</v>
      </c>
      <c r="B188" s="106">
        <v>42614</v>
      </c>
      <c r="C188" s="106"/>
      <c r="D188" s="107" t="s">
        <v>718</v>
      </c>
      <c r="E188" s="108" t="s">
        <v>624</v>
      </c>
      <c r="F188" s="109">
        <v>160.5</v>
      </c>
      <c r="G188" s="108"/>
      <c r="H188" s="108">
        <v>210</v>
      </c>
      <c r="I188" s="126">
        <v>210</v>
      </c>
      <c r="J188" s="127" t="s">
        <v>626</v>
      </c>
      <c r="K188" s="128">
        <f t="shared" si="81"/>
        <v>49.5</v>
      </c>
      <c r="L188" s="129">
        <f t="shared" si="82"/>
        <v>0.30841121495327101</v>
      </c>
      <c r="M188" s="130" t="s">
        <v>600</v>
      </c>
      <c r="N188" s="131">
        <v>42871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70</v>
      </c>
      <c r="B189" s="106">
        <v>42646</v>
      </c>
      <c r="C189" s="106"/>
      <c r="D189" s="148" t="s">
        <v>405</v>
      </c>
      <c r="E189" s="108" t="s">
        <v>624</v>
      </c>
      <c r="F189" s="109">
        <v>430</v>
      </c>
      <c r="G189" s="108"/>
      <c r="H189" s="108">
        <v>596</v>
      </c>
      <c r="I189" s="126">
        <v>575</v>
      </c>
      <c r="J189" s="127" t="s">
        <v>764</v>
      </c>
      <c r="K189" s="128">
        <v>166</v>
      </c>
      <c r="L189" s="129">
        <v>0.38604651162790699</v>
      </c>
      <c r="M189" s="130" t="s">
        <v>600</v>
      </c>
      <c r="N189" s="131">
        <v>42769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71</v>
      </c>
      <c r="B190" s="106">
        <v>42657</v>
      </c>
      <c r="C190" s="106"/>
      <c r="D190" s="107" t="s">
        <v>719</v>
      </c>
      <c r="E190" s="108" t="s">
        <v>624</v>
      </c>
      <c r="F190" s="109">
        <v>280</v>
      </c>
      <c r="G190" s="108"/>
      <c r="H190" s="108">
        <v>345</v>
      </c>
      <c r="I190" s="126">
        <v>345</v>
      </c>
      <c r="J190" s="127" t="s">
        <v>626</v>
      </c>
      <c r="K190" s="128">
        <f t="shared" ref="K190:K195" si="83">H190-F190</f>
        <v>65</v>
      </c>
      <c r="L190" s="129">
        <f>K190/F190</f>
        <v>0.23214285714285715</v>
      </c>
      <c r="M190" s="130" t="s">
        <v>600</v>
      </c>
      <c r="N190" s="131">
        <v>42814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72</v>
      </c>
      <c r="B191" s="106">
        <v>42657</v>
      </c>
      <c r="C191" s="106"/>
      <c r="D191" s="107" t="s">
        <v>720</v>
      </c>
      <c r="E191" s="108" t="s">
        <v>624</v>
      </c>
      <c r="F191" s="109">
        <v>245</v>
      </c>
      <c r="G191" s="108"/>
      <c r="H191" s="108">
        <v>325.5</v>
      </c>
      <c r="I191" s="126">
        <v>330</v>
      </c>
      <c r="J191" s="127" t="s">
        <v>721</v>
      </c>
      <c r="K191" s="128">
        <f t="shared" si="83"/>
        <v>80.5</v>
      </c>
      <c r="L191" s="129">
        <f>K191/F191</f>
        <v>0.32857142857142857</v>
      </c>
      <c r="M191" s="130" t="s">
        <v>600</v>
      </c>
      <c r="N191" s="131">
        <v>42769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73</v>
      </c>
      <c r="B192" s="106">
        <v>42660</v>
      </c>
      <c r="C192" s="106"/>
      <c r="D192" s="107" t="s">
        <v>349</v>
      </c>
      <c r="E192" s="108" t="s">
        <v>624</v>
      </c>
      <c r="F192" s="109">
        <v>125</v>
      </c>
      <c r="G192" s="108"/>
      <c r="H192" s="108">
        <v>160</v>
      </c>
      <c r="I192" s="126">
        <v>160</v>
      </c>
      <c r="J192" s="127" t="s">
        <v>683</v>
      </c>
      <c r="K192" s="128">
        <f t="shared" si="83"/>
        <v>35</v>
      </c>
      <c r="L192" s="129">
        <v>0.28000000000000003</v>
      </c>
      <c r="M192" s="130" t="s">
        <v>600</v>
      </c>
      <c r="N192" s="131">
        <v>42803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74</v>
      </c>
      <c r="B193" s="106">
        <v>42660</v>
      </c>
      <c r="C193" s="106"/>
      <c r="D193" s="107" t="s">
        <v>483</v>
      </c>
      <c r="E193" s="108" t="s">
        <v>624</v>
      </c>
      <c r="F193" s="109">
        <v>114</v>
      </c>
      <c r="G193" s="108"/>
      <c r="H193" s="108">
        <v>145</v>
      </c>
      <c r="I193" s="126">
        <v>145</v>
      </c>
      <c r="J193" s="127" t="s">
        <v>683</v>
      </c>
      <c r="K193" s="128">
        <f t="shared" si="83"/>
        <v>31</v>
      </c>
      <c r="L193" s="129">
        <f>K193/F193</f>
        <v>0.27192982456140352</v>
      </c>
      <c r="M193" s="130" t="s">
        <v>600</v>
      </c>
      <c r="N193" s="131">
        <v>42859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75</v>
      </c>
      <c r="B194" s="106">
        <v>42660</v>
      </c>
      <c r="C194" s="106"/>
      <c r="D194" s="107" t="s">
        <v>722</v>
      </c>
      <c r="E194" s="108" t="s">
        <v>624</v>
      </c>
      <c r="F194" s="109">
        <v>212</v>
      </c>
      <c r="G194" s="108"/>
      <c r="H194" s="108">
        <v>280</v>
      </c>
      <c r="I194" s="126">
        <v>276</v>
      </c>
      <c r="J194" s="127" t="s">
        <v>723</v>
      </c>
      <c r="K194" s="128">
        <f t="shared" si="83"/>
        <v>68</v>
      </c>
      <c r="L194" s="129">
        <f>K194/F194</f>
        <v>0.32075471698113206</v>
      </c>
      <c r="M194" s="130" t="s">
        <v>600</v>
      </c>
      <c r="N194" s="131">
        <v>42858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76</v>
      </c>
      <c r="B195" s="106">
        <v>42678</v>
      </c>
      <c r="C195" s="106"/>
      <c r="D195" s="107" t="s">
        <v>151</v>
      </c>
      <c r="E195" s="108" t="s">
        <v>624</v>
      </c>
      <c r="F195" s="109">
        <v>155</v>
      </c>
      <c r="G195" s="108"/>
      <c r="H195" s="108">
        <v>210</v>
      </c>
      <c r="I195" s="126">
        <v>210</v>
      </c>
      <c r="J195" s="127" t="s">
        <v>724</v>
      </c>
      <c r="K195" s="128">
        <f t="shared" si="83"/>
        <v>55</v>
      </c>
      <c r="L195" s="129">
        <f>K195/F195</f>
        <v>0.35483870967741937</v>
      </c>
      <c r="M195" s="130" t="s">
        <v>600</v>
      </c>
      <c r="N195" s="131">
        <v>42944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77</v>
      </c>
      <c r="B196" s="110">
        <v>42710</v>
      </c>
      <c r="C196" s="110"/>
      <c r="D196" s="111" t="s">
        <v>765</v>
      </c>
      <c r="E196" s="112" t="s">
        <v>624</v>
      </c>
      <c r="F196" s="113">
        <v>150.5</v>
      </c>
      <c r="G196" s="113"/>
      <c r="H196" s="114">
        <v>72.5</v>
      </c>
      <c r="I196" s="132">
        <v>174</v>
      </c>
      <c r="J196" s="133" t="s">
        <v>766</v>
      </c>
      <c r="K196" s="134">
        <v>-78</v>
      </c>
      <c r="L196" s="135">
        <v>-0.51827242524916906</v>
      </c>
      <c r="M196" s="136" t="s">
        <v>664</v>
      </c>
      <c r="N196" s="137">
        <v>43333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78</v>
      </c>
      <c r="B197" s="106">
        <v>42712</v>
      </c>
      <c r="C197" s="106"/>
      <c r="D197" s="107" t="s">
        <v>125</v>
      </c>
      <c r="E197" s="108" t="s">
        <v>624</v>
      </c>
      <c r="F197" s="109">
        <v>380</v>
      </c>
      <c r="G197" s="108"/>
      <c r="H197" s="108">
        <v>478</v>
      </c>
      <c r="I197" s="126">
        <v>468</v>
      </c>
      <c r="J197" s="127" t="s">
        <v>683</v>
      </c>
      <c r="K197" s="128">
        <f>H197-F197</f>
        <v>98</v>
      </c>
      <c r="L197" s="129">
        <f>K197/F197</f>
        <v>0.25789473684210529</v>
      </c>
      <c r="M197" s="130" t="s">
        <v>600</v>
      </c>
      <c r="N197" s="131">
        <v>43025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79</v>
      </c>
      <c r="B198" s="106">
        <v>42734</v>
      </c>
      <c r="C198" s="106"/>
      <c r="D198" s="107" t="s">
        <v>248</v>
      </c>
      <c r="E198" s="108" t="s">
        <v>624</v>
      </c>
      <c r="F198" s="109">
        <v>305</v>
      </c>
      <c r="G198" s="108"/>
      <c r="H198" s="108">
        <v>375</v>
      </c>
      <c r="I198" s="126">
        <v>375</v>
      </c>
      <c r="J198" s="127" t="s">
        <v>683</v>
      </c>
      <c r="K198" s="128">
        <f>H198-F198</f>
        <v>70</v>
      </c>
      <c r="L198" s="129">
        <f>K198/F198</f>
        <v>0.22950819672131148</v>
      </c>
      <c r="M198" s="130" t="s">
        <v>600</v>
      </c>
      <c r="N198" s="131">
        <v>42768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80</v>
      </c>
      <c r="B199" s="106">
        <v>42739</v>
      </c>
      <c r="C199" s="106"/>
      <c r="D199" s="107" t="s">
        <v>351</v>
      </c>
      <c r="E199" s="108" t="s">
        <v>624</v>
      </c>
      <c r="F199" s="109">
        <v>99.5</v>
      </c>
      <c r="G199" s="108"/>
      <c r="H199" s="108">
        <v>158</v>
      </c>
      <c r="I199" s="126">
        <v>158</v>
      </c>
      <c r="J199" s="127" t="s">
        <v>683</v>
      </c>
      <c r="K199" s="128">
        <f>H199-F199</f>
        <v>58.5</v>
      </c>
      <c r="L199" s="129">
        <f>K199/F199</f>
        <v>0.5879396984924623</v>
      </c>
      <c r="M199" s="130" t="s">
        <v>600</v>
      </c>
      <c r="N199" s="131">
        <v>42898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81</v>
      </c>
      <c r="B200" s="106">
        <v>42739</v>
      </c>
      <c r="C200" s="106"/>
      <c r="D200" s="107" t="s">
        <v>351</v>
      </c>
      <c r="E200" s="108" t="s">
        <v>624</v>
      </c>
      <c r="F200" s="109">
        <v>99.5</v>
      </c>
      <c r="G200" s="108"/>
      <c r="H200" s="108">
        <v>158</v>
      </c>
      <c r="I200" s="126">
        <v>158</v>
      </c>
      <c r="J200" s="127" t="s">
        <v>683</v>
      </c>
      <c r="K200" s="128">
        <v>58.5</v>
      </c>
      <c r="L200" s="129">
        <v>0.58793969849246197</v>
      </c>
      <c r="M200" s="130" t="s">
        <v>600</v>
      </c>
      <c r="N200" s="131">
        <v>42898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82</v>
      </c>
      <c r="B201" s="106">
        <v>42786</v>
      </c>
      <c r="C201" s="106"/>
      <c r="D201" s="107" t="s">
        <v>169</v>
      </c>
      <c r="E201" s="108" t="s">
        <v>624</v>
      </c>
      <c r="F201" s="109">
        <v>140.5</v>
      </c>
      <c r="G201" s="108"/>
      <c r="H201" s="108">
        <v>220</v>
      </c>
      <c r="I201" s="126">
        <v>220</v>
      </c>
      <c r="J201" s="127" t="s">
        <v>683</v>
      </c>
      <c r="K201" s="128">
        <f>H201-F201</f>
        <v>79.5</v>
      </c>
      <c r="L201" s="129">
        <f>K201/F201</f>
        <v>0.5658362989323843</v>
      </c>
      <c r="M201" s="130" t="s">
        <v>600</v>
      </c>
      <c r="N201" s="131">
        <v>42864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83</v>
      </c>
      <c r="B202" s="106">
        <v>42786</v>
      </c>
      <c r="C202" s="106"/>
      <c r="D202" s="107" t="s">
        <v>767</v>
      </c>
      <c r="E202" s="108" t="s">
        <v>624</v>
      </c>
      <c r="F202" s="109">
        <v>202.5</v>
      </c>
      <c r="G202" s="108"/>
      <c r="H202" s="108">
        <v>234</v>
      </c>
      <c r="I202" s="126">
        <v>234</v>
      </c>
      <c r="J202" s="127" t="s">
        <v>683</v>
      </c>
      <c r="K202" s="128">
        <v>31.5</v>
      </c>
      <c r="L202" s="129">
        <v>0.155555555555556</v>
      </c>
      <c r="M202" s="130" t="s">
        <v>600</v>
      </c>
      <c r="N202" s="131">
        <v>42836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84</v>
      </c>
      <c r="B203" s="106">
        <v>42818</v>
      </c>
      <c r="C203" s="106"/>
      <c r="D203" s="107" t="s">
        <v>557</v>
      </c>
      <c r="E203" s="108" t="s">
        <v>624</v>
      </c>
      <c r="F203" s="109">
        <v>300.5</v>
      </c>
      <c r="G203" s="108"/>
      <c r="H203" s="108">
        <v>417.5</v>
      </c>
      <c r="I203" s="126">
        <v>420</v>
      </c>
      <c r="J203" s="127" t="s">
        <v>725</v>
      </c>
      <c r="K203" s="128">
        <f>H203-F203</f>
        <v>117</v>
      </c>
      <c r="L203" s="129">
        <f>K203/F203</f>
        <v>0.38935108153078202</v>
      </c>
      <c r="M203" s="130" t="s">
        <v>600</v>
      </c>
      <c r="N203" s="131">
        <v>43070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85</v>
      </c>
      <c r="B204" s="106">
        <v>42818</v>
      </c>
      <c r="C204" s="106"/>
      <c r="D204" s="107" t="s">
        <v>763</v>
      </c>
      <c r="E204" s="108" t="s">
        <v>624</v>
      </c>
      <c r="F204" s="109">
        <v>850</v>
      </c>
      <c r="G204" s="108"/>
      <c r="H204" s="108">
        <v>1042.5</v>
      </c>
      <c r="I204" s="126">
        <v>1023</v>
      </c>
      <c r="J204" s="127" t="s">
        <v>768</v>
      </c>
      <c r="K204" s="128">
        <v>192.5</v>
      </c>
      <c r="L204" s="129">
        <v>0.22647058823529401</v>
      </c>
      <c r="M204" s="130" t="s">
        <v>600</v>
      </c>
      <c r="N204" s="131">
        <v>42830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86</v>
      </c>
      <c r="B205" s="106">
        <v>42830</v>
      </c>
      <c r="C205" s="106"/>
      <c r="D205" s="107" t="s">
        <v>501</v>
      </c>
      <c r="E205" s="108" t="s">
        <v>624</v>
      </c>
      <c r="F205" s="109">
        <v>785</v>
      </c>
      <c r="G205" s="108"/>
      <c r="H205" s="108">
        <v>930</v>
      </c>
      <c r="I205" s="126">
        <v>920</v>
      </c>
      <c r="J205" s="127" t="s">
        <v>726</v>
      </c>
      <c r="K205" s="128">
        <f>H205-F205</f>
        <v>145</v>
      </c>
      <c r="L205" s="129">
        <f>K205/F205</f>
        <v>0.18471337579617833</v>
      </c>
      <c r="M205" s="130" t="s">
        <v>600</v>
      </c>
      <c r="N205" s="131">
        <v>42976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87</v>
      </c>
      <c r="B206" s="110">
        <v>42831</v>
      </c>
      <c r="C206" s="110"/>
      <c r="D206" s="111" t="s">
        <v>769</v>
      </c>
      <c r="E206" s="112" t="s">
        <v>624</v>
      </c>
      <c r="F206" s="113">
        <v>40</v>
      </c>
      <c r="G206" s="113"/>
      <c r="H206" s="114">
        <v>13.1</v>
      </c>
      <c r="I206" s="132">
        <v>60</v>
      </c>
      <c r="J206" s="138" t="s">
        <v>770</v>
      </c>
      <c r="K206" s="134">
        <v>-26.9</v>
      </c>
      <c r="L206" s="135">
        <v>-0.67249999999999999</v>
      </c>
      <c r="M206" s="136" t="s">
        <v>664</v>
      </c>
      <c r="N206" s="137">
        <v>43138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88</v>
      </c>
      <c r="B207" s="106">
        <v>42837</v>
      </c>
      <c r="C207" s="106"/>
      <c r="D207" s="107" t="s">
        <v>88</v>
      </c>
      <c r="E207" s="108" t="s">
        <v>624</v>
      </c>
      <c r="F207" s="109">
        <v>289.5</v>
      </c>
      <c r="G207" s="108"/>
      <c r="H207" s="108">
        <v>354</v>
      </c>
      <c r="I207" s="126">
        <v>360</v>
      </c>
      <c r="J207" s="127" t="s">
        <v>727</v>
      </c>
      <c r="K207" s="128">
        <f t="shared" ref="K207:K215" si="84">H207-F207</f>
        <v>64.5</v>
      </c>
      <c r="L207" s="129">
        <f t="shared" ref="L207:L215" si="85">K207/F207</f>
        <v>0.22279792746113988</v>
      </c>
      <c r="M207" s="130" t="s">
        <v>600</v>
      </c>
      <c r="N207" s="131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89</v>
      </c>
      <c r="B208" s="106">
        <v>42845</v>
      </c>
      <c r="C208" s="106"/>
      <c r="D208" s="107" t="s">
        <v>438</v>
      </c>
      <c r="E208" s="108" t="s">
        <v>624</v>
      </c>
      <c r="F208" s="109">
        <v>700</v>
      </c>
      <c r="G208" s="108"/>
      <c r="H208" s="108">
        <v>840</v>
      </c>
      <c r="I208" s="126">
        <v>840</v>
      </c>
      <c r="J208" s="127" t="s">
        <v>728</v>
      </c>
      <c r="K208" s="128">
        <f t="shared" si="84"/>
        <v>140</v>
      </c>
      <c r="L208" s="129">
        <f t="shared" si="85"/>
        <v>0.2</v>
      </c>
      <c r="M208" s="130" t="s">
        <v>600</v>
      </c>
      <c r="N208" s="131">
        <v>42893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90</v>
      </c>
      <c r="B209" s="106">
        <v>42887</v>
      </c>
      <c r="C209" s="106"/>
      <c r="D209" s="148" t="s">
        <v>363</v>
      </c>
      <c r="E209" s="108" t="s">
        <v>624</v>
      </c>
      <c r="F209" s="109">
        <v>130</v>
      </c>
      <c r="G209" s="108"/>
      <c r="H209" s="108">
        <v>144.25</v>
      </c>
      <c r="I209" s="126">
        <v>170</v>
      </c>
      <c r="J209" s="127" t="s">
        <v>729</v>
      </c>
      <c r="K209" s="128">
        <f t="shared" si="84"/>
        <v>14.25</v>
      </c>
      <c r="L209" s="129">
        <f t="shared" si="85"/>
        <v>0.10961538461538461</v>
      </c>
      <c r="M209" s="130" t="s">
        <v>600</v>
      </c>
      <c r="N209" s="131">
        <v>43675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91</v>
      </c>
      <c r="B210" s="106">
        <v>42901</v>
      </c>
      <c r="C210" s="106"/>
      <c r="D210" s="148" t="s">
        <v>730</v>
      </c>
      <c r="E210" s="108" t="s">
        <v>624</v>
      </c>
      <c r="F210" s="109">
        <v>214.5</v>
      </c>
      <c r="G210" s="108"/>
      <c r="H210" s="108">
        <v>262</v>
      </c>
      <c r="I210" s="126">
        <v>262</v>
      </c>
      <c r="J210" s="127" t="s">
        <v>731</v>
      </c>
      <c r="K210" s="128">
        <f t="shared" si="84"/>
        <v>47.5</v>
      </c>
      <c r="L210" s="129">
        <f t="shared" si="85"/>
        <v>0.22144522144522144</v>
      </c>
      <c r="M210" s="130" t="s">
        <v>600</v>
      </c>
      <c r="N210" s="131">
        <v>42977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92</v>
      </c>
      <c r="B211" s="154">
        <v>42933</v>
      </c>
      <c r="C211" s="154"/>
      <c r="D211" s="155" t="s">
        <v>732</v>
      </c>
      <c r="E211" s="156" t="s">
        <v>624</v>
      </c>
      <c r="F211" s="157">
        <v>370</v>
      </c>
      <c r="G211" s="156"/>
      <c r="H211" s="156">
        <v>447.5</v>
      </c>
      <c r="I211" s="178">
        <v>450</v>
      </c>
      <c r="J211" s="231" t="s">
        <v>683</v>
      </c>
      <c r="K211" s="128">
        <f t="shared" si="84"/>
        <v>77.5</v>
      </c>
      <c r="L211" s="180">
        <f t="shared" si="85"/>
        <v>0.20945945945945946</v>
      </c>
      <c r="M211" s="181" t="s">
        <v>600</v>
      </c>
      <c r="N211" s="182">
        <v>43035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93</v>
      </c>
      <c r="B212" s="154">
        <v>42943</v>
      </c>
      <c r="C212" s="154"/>
      <c r="D212" s="155" t="s">
        <v>167</v>
      </c>
      <c r="E212" s="156" t="s">
        <v>624</v>
      </c>
      <c r="F212" s="157">
        <v>657.5</v>
      </c>
      <c r="G212" s="156"/>
      <c r="H212" s="156">
        <v>825</v>
      </c>
      <c r="I212" s="178">
        <v>820</v>
      </c>
      <c r="J212" s="231" t="s">
        <v>683</v>
      </c>
      <c r="K212" s="128">
        <f t="shared" si="84"/>
        <v>167.5</v>
      </c>
      <c r="L212" s="180">
        <f t="shared" si="85"/>
        <v>0.25475285171102663</v>
      </c>
      <c r="M212" s="181" t="s">
        <v>600</v>
      </c>
      <c r="N212" s="182">
        <v>43090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94</v>
      </c>
      <c r="B213" s="106">
        <v>42964</v>
      </c>
      <c r="C213" s="106"/>
      <c r="D213" s="107" t="s">
        <v>368</v>
      </c>
      <c r="E213" s="108" t="s">
        <v>624</v>
      </c>
      <c r="F213" s="109">
        <v>605</v>
      </c>
      <c r="G213" s="108"/>
      <c r="H213" s="108">
        <v>750</v>
      </c>
      <c r="I213" s="126">
        <v>750</v>
      </c>
      <c r="J213" s="127" t="s">
        <v>726</v>
      </c>
      <c r="K213" s="128">
        <f t="shared" si="84"/>
        <v>145</v>
      </c>
      <c r="L213" s="129">
        <f t="shared" si="85"/>
        <v>0.23966942148760331</v>
      </c>
      <c r="M213" s="130" t="s">
        <v>600</v>
      </c>
      <c r="N213" s="131">
        <v>43027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6">
        <v>95</v>
      </c>
      <c r="B214" s="149">
        <v>42979</v>
      </c>
      <c r="C214" s="149"/>
      <c r="D214" s="150" t="s">
        <v>509</v>
      </c>
      <c r="E214" s="151" t="s">
        <v>624</v>
      </c>
      <c r="F214" s="152">
        <v>255</v>
      </c>
      <c r="G214" s="153"/>
      <c r="H214" s="153">
        <v>217.25</v>
      </c>
      <c r="I214" s="153">
        <v>320</v>
      </c>
      <c r="J214" s="175" t="s">
        <v>733</v>
      </c>
      <c r="K214" s="134">
        <f t="shared" si="84"/>
        <v>-37.75</v>
      </c>
      <c r="L214" s="176">
        <f t="shared" si="85"/>
        <v>-0.14803921568627451</v>
      </c>
      <c r="M214" s="136" t="s">
        <v>664</v>
      </c>
      <c r="N214" s="177">
        <v>43661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96</v>
      </c>
      <c r="B215" s="106">
        <v>42997</v>
      </c>
      <c r="C215" s="106"/>
      <c r="D215" s="107" t="s">
        <v>734</v>
      </c>
      <c r="E215" s="108" t="s">
        <v>624</v>
      </c>
      <c r="F215" s="109">
        <v>215</v>
      </c>
      <c r="G215" s="108"/>
      <c r="H215" s="108">
        <v>258</v>
      </c>
      <c r="I215" s="126">
        <v>258</v>
      </c>
      <c r="J215" s="127" t="s">
        <v>683</v>
      </c>
      <c r="K215" s="128">
        <f t="shared" si="84"/>
        <v>43</v>
      </c>
      <c r="L215" s="129">
        <f t="shared" si="85"/>
        <v>0.2</v>
      </c>
      <c r="M215" s="130" t="s">
        <v>600</v>
      </c>
      <c r="N215" s="131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97</v>
      </c>
      <c r="B216" s="106">
        <v>42997</v>
      </c>
      <c r="C216" s="106"/>
      <c r="D216" s="107" t="s">
        <v>734</v>
      </c>
      <c r="E216" s="108" t="s">
        <v>624</v>
      </c>
      <c r="F216" s="109">
        <v>215</v>
      </c>
      <c r="G216" s="108"/>
      <c r="H216" s="108">
        <v>258</v>
      </c>
      <c r="I216" s="126">
        <v>258</v>
      </c>
      <c r="J216" s="231" t="s">
        <v>683</v>
      </c>
      <c r="K216" s="128">
        <v>43</v>
      </c>
      <c r="L216" s="129">
        <v>0.2</v>
      </c>
      <c r="M216" s="130" t="s">
        <v>600</v>
      </c>
      <c r="N216" s="131">
        <v>43040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98</v>
      </c>
      <c r="B217" s="207">
        <v>42998</v>
      </c>
      <c r="C217" s="207"/>
      <c r="D217" s="375" t="s">
        <v>2980</v>
      </c>
      <c r="E217" s="208" t="s">
        <v>624</v>
      </c>
      <c r="F217" s="209">
        <v>75</v>
      </c>
      <c r="G217" s="208"/>
      <c r="H217" s="208">
        <v>90</v>
      </c>
      <c r="I217" s="232">
        <v>90</v>
      </c>
      <c r="J217" s="127" t="s">
        <v>735</v>
      </c>
      <c r="K217" s="128">
        <f t="shared" ref="K217:K222" si="86">H217-F217</f>
        <v>15</v>
      </c>
      <c r="L217" s="129">
        <f t="shared" ref="L217:L222" si="87">K217/F217</f>
        <v>0.2</v>
      </c>
      <c r="M217" s="130" t="s">
        <v>600</v>
      </c>
      <c r="N217" s="131">
        <v>43019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99</v>
      </c>
      <c r="B218" s="154">
        <v>43011</v>
      </c>
      <c r="C218" s="154"/>
      <c r="D218" s="155" t="s">
        <v>736</v>
      </c>
      <c r="E218" s="156" t="s">
        <v>624</v>
      </c>
      <c r="F218" s="157">
        <v>315</v>
      </c>
      <c r="G218" s="156"/>
      <c r="H218" s="156">
        <v>392</v>
      </c>
      <c r="I218" s="178">
        <v>384</v>
      </c>
      <c r="J218" s="231" t="s">
        <v>737</v>
      </c>
      <c r="K218" s="128">
        <f t="shared" si="86"/>
        <v>77</v>
      </c>
      <c r="L218" s="180">
        <f t="shared" si="87"/>
        <v>0.24444444444444444</v>
      </c>
      <c r="M218" s="181" t="s">
        <v>600</v>
      </c>
      <c r="N218" s="182">
        <v>43017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100</v>
      </c>
      <c r="B219" s="154">
        <v>43013</v>
      </c>
      <c r="C219" s="154"/>
      <c r="D219" s="155" t="s">
        <v>738</v>
      </c>
      <c r="E219" s="156" t="s">
        <v>624</v>
      </c>
      <c r="F219" s="157">
        <v>145</v>
      </c>
      <c r="G219" s="156"/>
      <c r="H219" s="156">
        <v>179</v>
      </c>
      <c r="I219" s="178">
        <v>180</v>
      </c>
      <c r="J219" s="231" t="s">
        <v>614</v>
      </c>
      <c r="K219" s="128">
        <f t="shared" si="86"/>
        <v>34</v>
      </c>
      <c r="L219" s="180">
        <f t="shared" si="87"/>
        <v>0.23448275862068965</v>
      </c>
      <c r="M219" s="181" t="s">
        <v>600</v>
      </c>
      <c r="N219" s="182">
        <v>43025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101</v>
      </c>
      <c r="B220" s="154">
        <v>43014</v>
      </c>
      <c r="C220" s="154"/>
      <c r="D220" s="155" t="s">
        <v>339</v>
      </c>
      <c r="E220" s="156" t="s">
        <v>624</v>
      </c>
      <c r="F220" s="157">
        <v>256</v>
      </c>
      <c r="G220" s="156"/>
      <c r="H220" s="156">
        <v>323</v>
      </c>
      <c r="I220" s="178">
        <v>320</v>
      </c>
      <c r="J220" s="231" t="s">
        <v>683</v>
      </c>
      <c r="K220" s="128">
        <f t="shared" si="86"/>
        <v>67</v>
      </c>
      <c r="L220" s="180">
        <f t="shared" si="87"/>
        <v>0.26171875</v>
      </c>
      <c r="M220" s="181" t="s">
        <v>600</v>
      </c>
      <c r="N220" s="182">
        <v>43067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102</v>
      </c>
      <c r="B221" s="154">
        <v>43017</v>
      </c>
      <c r="C221" s="154"/>
      <c r="D221" s="155" t="s">
        <v>360</v>
      </c>
      <c r="E221" s="156" t="s">
        <v>624</v>
      </c>
      <c r="F221" s="157">
        <v>137.5</v>
      </c>
      <c r="G221" s="156"/>
      <c r="H221" s="156">
        <v>184</v>
      </c>
      <c r="I221" s="178">
        <v>183</v>
      </c>
      <c r="J221" s="179" t="s">
        <v>739</v>
      </c>
      <c r="K221" s="128">
        <f t="shared" si="86"/>
        <v>46.5</v>
      </c>
      <c r="L221" s="180">
        <f t="shared" si="87"/>
        <v>0.33818181818181819</v>
      </c>
      <c r="M221" s="181" t="s">
        <v>600</v>
      </c>
      <c r="N221" s="182">
        <v>43108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103</v>
      </c>
      <c r="B222" s="154">
        <v>43018</v>
      </c>
      <c r="C222" s="154"/>
      <c r="D222" s="155" t="s">
        <v>740</v>
      </c>
      <c r="E222" s="156" t="s">
        <v>624</v>
      </c>
      <c r="F222" s="157">
        <v>125.5</v>
      </c>
      <c r="G222" s="156"/>
      <c r="H222" s="156">
        <v>158</v>
      </c>
      <c r="I222" s="178">
        <v>155</v>
      </c>
      <c r="J222" s="179" t="s">
        <v>741</v>
      </c>
      <c r="K222" s="128">
        <f t="shared" si="86"/>
        <v>32.5</v>
      </c>
      <c r="L222" s="180">
        <f t="shared" si="87"/>
        <v>0.25896414342629481</v>
      </c>
      <c r="M222" s="181" t="s">
        <v>600</v>
      </c>
      <c r="N222" s="182">
        <v>43067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104</v>
      </c>
      <c r="B223" s="154">
        <v>43018</v>
      </c>
      <c r="C223" s="154"/>
      <c r="D223" s="155" t="s">
        <v>771</v>
      </c>
      <c r="E223" s="156" t="s">
        <v>624</v>
      </c>
      <c r="F223" s="157">
        <v>895</v>
      </c>
      <c r="G223" s="156"/>
      <c r="H223" s="156">
        <v>1122.5</v>
      </c>
      <c r="I223" s="178">
        <v>1078</v>
      </c>
      <c r="J223" s="179" t="s">
        <v>772</v>
      </c>
      <c r="K223" s="128">
        <v>227.5</v>
      </c>
      <c r="L223" s="180">
        <v>0.25418994413407803</v>
      </c>
      <c r="M223" s="181" t="s">
        <v>600</v>
      </c>
      <c r="N223" s="182">
        <v>43117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105</v>
      </c>
      <c r="B224" s="154">
        <v>43020</v>
      </c>
      <c r="C224" s="154"/>
      <c r="D224" s="155" t="s">
        <v>347</v>
      </c>
      <c r="E224" s="156" t="s">
        <v>624</v>
      </c>
      <c r="F224" s="157">
        <v>525</v>
      </c>
      <c r="G224" s="156"/>
      <c r="H224" s="156">
        <v>629</v>
      </c>
      <c r="I224" s="178">
        <v>629</v>
      </c>
      <c r="J224" s="231" t="s">
        <v>683</v>
      </c>
      <c r="K224" s="128">
        <v>104</v>
      </c>
      <c r="L224" s="180">
        <v>0.19809523809523799</v>
      </c>
      <c r="M224" s="181" t="s">
        <v>600</v>
      </c>
      <c r="N224" s="182">
        <v>43119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106</v>
      </c>
      <c r="B225" s="154">
        <v>43046</v>
      </c>
      <c r="C225" s="154"/>
      <c r="D225" s="155" t="s">
        <v>393</v>
      </c>
      <c r="E225" s="156" t="s">
        <v>624</v>
      </c>
      <c r="F225" s="157">
        <v>740</v>
      </c>
      <c r="G225" s="156"/>
      <c r="H225" s="156">
        <v>892.5</v>
      </c>
      <c r="I225" s="178">
        <v>900</v>
      </c>
      <c r="J225" s="179" t="s">
        <v>742</v>
      </c>
      <c r="K225" s="128">
        <f>H225-F225</f>
        <v>152.5</v>
      </c>
      <c r="L225" s="180">
        <f>K225/F225</f>
        <v>0.20608108108108109</v>
      </c>
      <c r="M225" s="181" t="s">
        <v>600</v>
      </c>
      <c r="N225" s="182">
        <v>43052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107</v>
      </c>
      <c r="B226" s="106">
        <v>43073</v>
      </c>
      <c r="C226" s="106"/>
      <c r="D226" s="107" t="s">
        <v>743</v>
      </c>
      <c r="E226" s="108" t="s">
        <v>624</v>
      </c>
      <c r="F226" s="109">
        <v>118.5</v>
      </c>
      <c r="G226" s="108"/>
      <c r="H226" s="108">
        <v>143.5</v>
      </c>
      <c r="I226" s="126">
        <v>145</v>
      </c>
      <c r="J226" s="141" t="s">
        <v>744</v>
      </c>
      <c r="K226" s="128">
        <f>H226-F226</f>
        <v>25</v>
      </c>
      <c r="L226" s="129">
        <f>K226/F226</f>
        <v>0.2109704641350211</v>
      </c>
      <c r="M226" s="130" t="s">
        <v>600</v>
      </c>
      <c r="N226" s="131">
        <v>43097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108</v>
      </c>
      <c r="B227" s="110">
        <v>43090</v>
      </c>
      <c r="C227" s="110"/>
      <c r="D227" s="158" t="s">
        <v>443</v>
      </c>
      <c r="E227" s="112" t="s">
        <v>624</v>
      </c>
      <c r="F227" s="113">
        <v>715</v>
      </c>
      <c r="G227" s="113"/>
      <c r="H227" s="114">
        <v>500</v>
      </c>
      <c r="I227" s="132">
        <v>872</v>
      </c>
      <c r="J227" s="138" t="s">
        <v>745</v>
      </c>
      <c r="K227" s="134">
        <f>H227-F227</f>
        <v>-215</v>
      </c>
      <c r="L227" s="135">
        <f>K227/F227</f>
        <v>-0.30069930069930068</v>
      </c>
      <c r="M227" s="136" t="s">
        <v>664</v>
      </c>
      <c r="N227" s="137">
        <v>43670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109</v>
      </c>
      <c r="B228" s="106">
        <v>43098</v>
      </c>
      <c r="C228" s="106"/>
      <c r="D228" s="107" t="s">
        <v>736</v>
      </c>
      <c r="E228" s="108" t="s">
        <v>624</v>
      </c>
      <c r="F228" s="109">
        <v>435</v>
      </c>
      <c r="G228" s="108"/>
      <c r="H228" s="108">
        <v>542.5</v>
      </c>
      <c r="I228" s="126">
        <v>539</v>
      </c>
      <c r="J228" s="141" t="s">
        <v>683</v>
      </c>
      <c r="K228" s="128">
        <v>107.5</v>
      </c>
      <c r="L228" s="129">
        <v>0.247126436781609</v>
      </c>
      <c r="M228" s="130" t="s">
        <v>600</v>
      </c>
      <c r="N228" s="131">
        <v>43206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110</v>
      </c>
      <c r="B229" s="106">
        <v>43098</v>
      </c>
      <c r="C229" s="106"/>
      <c r="D229" s="107" t="s">
        <v>571</v>
      </c>
      <c r="E229" s="108" t="s">
        <v>624</v>
      </c>
      <c r="F229" s="109">
        <v>885</v>
      </c>
      <c r="G229" s="108"/>
      <c r="H229" s="108">
        <v>1090</v>
      </c>
      <c r="I229" s="126">
        <v>1084</v>
      </c>
      <c r="J229" s="141" t="s">
        <v>683</v>
      </c>
      <c r="K229" s="128">
        <v>205</v>
      </c>
      <c r="L229" s="129">
        <v>0.23163841807909599</v>
      </c>
      <c r="M229" s="130" t="s">
        <v>600</v>
      </c>
      <c r="N229" s="131">
        <v>43213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67">
        <v>111</v>
      </c>
      <c r="B230" s="348">
        <v>43192</v>
      </c>
      <c r="C230" s="348"/>
      <c r="D230" s="116" t="s">
        <v>753</v>
      </c>
      <c r="E230" s="351" t="s">
        <v>624</v>
      </c>
      <c r="F230" s="354">
        <v>478.5</v>
      </c>
      <c r="G230" s="351"/>
      <c r="H230" s="351">
        <v>442</v>
      </c>
      <c r="I230" s="357">
        <v>613</v>
      </c>
      <c r="J230" s="385" t="s">
        <v>3404</v>
      </c>
      <c r="K230" s="134">
        <f>H230-F230</f>
        <v>-36.5</v>
      </c>
      <c r="L230" s="135">
        <f>K230/F230</f>
        <v>-7.6280041797283177E-2</v>
      </c>
      <c r="M230" s="136" t="s">
        <v>664</v>
      </c>
      <c r="N230" s="137">
        <v>43762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112</v>
      </c>
      <c r="B231" s="110">
        <v>43194</v>
      </c>
      <c r="C231" s="110"/>
      <c r="D231" s="374" t="s">
        <v>2979</v>
      </c>
      <c r="E231" s="112" t="s">
        <v>624</v>
      </c>
      <c r="F231" s="113">
        <f>141.5-7.3</f>
        <v>134.19999999999999</v>
      </c>
      <c r="G231" s="113"/>
      <c r="H231" s="114">
        <v>77</v>
      </c>
      <c r="I231" s="132">
        <v>180</v>
      </c>
      <c r="J231" s="385" t="s">
        <v>3403</v>
      </c>
      <c r="K231" s="134">
        <f>H231-F231</f>
        <v>-57.199999999999989</v>
      </c>
      <c r="L231" s="135">
        <f>K231/F231</f>
        <v>-0.42622950819672129</v>
      </c>
      <c r="M231" s="136" t="s">
        <v>664</v>
      </c>
      <c r="N231" s="137">
        <v>43522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113</v>
      </c>
      <c r="B232" s="110">
        <v>43209</v>
      </c>
      <c r="C232" s="110"/>
      <c r="D232" s="111" t="s">
        <v>746</v>
      </c>
      <c r="E232" s="112" t="s">
        <v>624</v>
      </c>
      <c r="F232" s="113">
        <v>430</v>
      </c>
      <c r="G232" s="113"/>
      <c r="H232" s="114">
        <v>220</v>
      </c>
      <c r="I232" s="132">
        <v>537</v>
      </c>
      <c r="J232" s="138" t="s">
        <v>747</v>
      </c>
      <c r="K232" s="134">
        <f>H232-F232</f>
        <v>-210</v>
      </c>
      <c r="L232" s="135">
        <f>K232/F232</f>
        <v>-0.48837209302325579</v>
      </c>
      <c r="M232" s="136" t="s">
        <v>664</v>
      </c>
      <c r="N232" s="137">
        <v>43252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8">
        <v>114</v>
      </c>
      <c r="B233" s="159">
        <v>43220</v>
      </c>
      <c r="C233" s="159"/>
      <c r="D233" s="160" t="s">
        <v>394</v>
      </c>
      <c r="E233" s="161" t="s">
        <v>624</v>
      </c>
      <c r="F233" s="163">
        <v>153.5</v>
      </c>
      <c r="G233" s="163"/>
      <c r="H233" s="163">
        <v>196</v>
      </c>
      <c r="I233" s="163">
        <v>196</v>
      </c>
      <c r="J233" s="359" t="s">
        <v>3495</v>
      </c>
      <c r="K233" s="183">
        <f>H233-F233</f>
        <v>42.5</v>
      </c>
      <c r="L233" s="184">
        <f>K233/F233</f>
        <v>0.27687296416938112</v>
      </c>
      <c r="M233" s="162" t="s">
        <v>600</v>
      </c>
      <c r="N233" s="185">
        <v>43605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115</v>
      </c>
      <c r="B234" s="110">
        <v>43306</v>
      </c>
      <c r="C234" s="110"/>
      <c r="D234" s="111" t="s">
        <v>769</v>
      </c>
      <c r="E234" s="112" t="s">
        <v>624</v>
      </c>
      <c r="F234" s="113">
        <v>27.5</v>
      </c>
      <c r="G234" s="113"/>
      <c r="H234" s="114">
        <v>13.1</v>
      </c>
      <c r="I234" s="132">
        <v>60</v>
      </c>
      <c r="J234" s="138" t="s">
        <v>773</v>
      </c>
      <c r="K234" s="134">
        <v>-14.4</v>
      </c>
      <c r="L234" s="135">
        <v>-0.52363636363636401</v>
      </c>
      <c r="M234" s="136" t="s">
        <v>664</v>
      </c>
      <c r="N234" s="137">
        <v>43138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7">
        <v>116</v>
      </c>
      <c r="B235" s="348">
        <v>43318</v>
      </c>
      <c r="C235" s="348"/>
      <c r="D235" s="116" t="s">
        <v>748</v>
      </c>
      <c r="E235" s="351" t="s">
        <v>624</v>
      </c>
      <c r="F235" s="351">
        <v>148.5</v>
      </c>
      <c r="G235" s="351"/>
      <c r="H235" s="351">
        <v>102</v>
      </c>
      <c r="I235" s="357">
        <v>182</v>
      </c>
      <c r="J235" s="138" t="s">
        <v>3494</v>
      </c>
      <c r="K235" s="134">
        <f>H235-F235</f>
        <v>-46.5</v>
      </c>
      <c r="L235" s="135">
        <f>K235/F235</f>
        <v>-0.31313131313131315</v>
      </c>
      <c r="M235" s="136" t="s">
        <v>664</v>
      </c>
      <c r="N235" s="137">
        <v>43661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117</v>
      </c>
      <c r="B236" s="106">
        <v>43335</v>
      </c>
      <c r="C236" s="106"/>
      <c r="D236" s="107" t="s">
        <v>774</v>
      </c>
      <c r="E236" s="108" t="s">
        <v>624</v>
      </c>
      <c r="F236" s="156">
        <v>285</v>
      </c>
      <c r="G236" s="108"/>
      <c r="H236" s="108">
        <v>355</v>
      </c>
      <c r="I236" s="126">
        <v>364</v>
      </c>
      <c r="J236" s="141" t="s">
        <v>775</v>
      </c>
      <c r="K236" s="128">
        <v>70</v>
      </c>
      <c r="L236" s="129">
        <v>0.24561403508771901</v>
      </c>
      <c r="M236" s="130" t="s">
        <v>600</v>
      </c>
      <c r="N236" s="131">
        <v>43455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118</v>
      </c>
      <c r="B237" s="106">
        <v>43341</v>
      </c>
      <c r="C237" s="106"/>
      <c r="D237" s="107" t="s">
        <v>384</v>
      </c>
      <c r="E237" s="108" t="s">
        <v>624</v>
      </c>
      <c r="F237" s="156">
        <v>525</v>
      </c>
      <c r="G237" s="108"/>
      <c r="H237" s="108">
        <v>585</v>
      </c>
      <c r="I237" s="126">
        <v>635</v>
      </c>
      <c r="J237" s="141" t="s">
        <v>749</v>
      </c>
      <c r="K237" s="128">
        <f t="shared" ref="K237:K249" si="88">H237-F237</f>
        <v>60</v>
      </c>
      <c r="L237" s="129">
        <f t="shared" ref="L237:L249" si="89">K237/F237</f>
        <v>0.11428571428571428</v>
      </c>
      <c r="M237" s="130" t="s">
        <v>600</v>
      </c>
      <c r="N237" s="131">
        <v>43662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119</v>
      </c>
      <c r="B238" s="106">
        <v>43395</v>
      </c>
      <c r="C238" s="106"/>
      <c r="D238" s="107" t="s">
        <v>368</v>
      </c>
      <c r="E238" s="108" t="s">
        <v>624</v>
      </c>
      <c r="F238" s="156">
        <v>475</v>
      </c>
      <c r="G238" s="108"/>
      <c r="H238" s="108">
        <v>574</v>
      </c>
      <c r="I238" s="126">
        <v>570</v>
      </c>
      <c r="J238" s="141" t="s">
        <v>683</v>
      </c>
      <c r="K238" s="128">
        <f t="shared" si="88"/>
        <v>99</v>
      </c>
      <c r="L238" s="129">
        <f t="shared" si="89"/>
        <v>0.20842105263157895</v>
      </c>
      <c r="M238" s="130" t="s">
        <v>600</v>
      </c>
      <c r="N238" s="131">
        <v>43403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120</v>
      </c>
      <c r="B239" s="154">
        <v>43397</v>
      </c>
      <c r="C239" s="154"/>
      <c r="D239" s="414" t="s">
        <v>391</v>
      </c>
      <c r="E239" s="156" t="s">
        <v>624</v>
      </c>
      <c r="F239" s="156">
        <v>707.5</v>
      </c>
      <c r="G239" s="156"/>
      <c r="H239" s="156">
        <v>872</v>
      </c>
      <c r="I239" s="178">
        <v>872</v>
      </c>
      <c r="J239" s="179" t="s">
        <v>683</v>
      </c>
      <c r="K239" s="128">
        <f t="shared" si="88"/>
        <v>164.5</v>
      </c>
      <c r="L239" s="180">
        <f t="shared" si="89"/>
        <v>0.23250883392226149</v>
      </c>
      <c r="M239" s="181" t="s">
        <v>600</v>
      </c>
      <c r="N239" s="182">
        <v>43482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121</v>
      </c>
      <c r="B240" s="154">
        <v>43398</v>
      </c>
      <c r="C240" s="154"/>
      <c r="D240" s="414" t="s">
        <v>348</v>
      </c>
      <c r="E240" s="156" t="s">
        <v>624</v>
      </c>
      <c r="F240" s="156">
        <v>162</v>
      </c>
      <c r="G240" s="156"/>
      <c r="H240" s="156">
        <v>204</v>
      </c>
      <c r="I240" s="178">
        <v>209</v>
      </c>
      <c r="J240" s="179" t="s">
        <v>3493</v>
      </c>
      <c r="K240" s="128">
        <f t="shared" si="88"/>
        <v>42</v>
      </c>
      <c r="L240" s="180">
        <f t="shared" si="89"/>
        <v>0.25925925925925924</v>
      </c>
      <c r="M240" s="181" t="s">
        <v>600</v>
      </c>
      <c r="N240" s="182">
        <v>43539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122</v>
      </c>
      <c r="B241" s="207">
        <v>43399</v>
      </c>
      <c r="C241" s="207"/>
      <c r="D241" s="155" t="s">
        <v>495</v>
      </c>
      <c r="E241" s="208" t="s">
        <v>624</v>
      </c>
      <c r="F241" s="208">
        <v>240</v>
      </c>
      <c r="G241" s="208"/>
      <c r="H241" s="208">
        <v>297</v>
      </c>
      <c r="I241" s="232">
        <v>297</v>
      </c>
      <c r="J241" s="179" t="s">
        <v>683</v>
      </c>
      <c r="K241" s="233">
        <f t="shared" si="88"/>
        <v>57</v>
      </c>
      <c r="L241" s="234">
        <f t="shared" si="89"/>
        <v>0.23749999999999999</v>
      </c>
      <c r="M241" s="235" t="s">
        <v>600</v>
      </c>
      <c r="N241" s="236">
        <v>43417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123</v>
      </c>
      <c r="B242" s="106">
        <v>43439</v>
      </c>
      <c r="C242" s="106"/>
      <c r="D242" s="148" t="s">
        <v>750</v>
      </c>
      <c r="E242" s="108" t="s">
        <v>624</v>
      </c>
      <c r="F242" s="108">
        <v>202.5</v>
      </c>
      <c r="G242" s="108"/>
      <c r="H242" s="108">
        <v>255</v>
      </c>
      <c r="I242" s="126">
        <v>252</v>
      </c>
      <c r="J242" s="141" t="s">
        <v>683</v>
      </c>
      <c r="K242" s="128">
        <f t="shared" si="88"/>
        <v>52.5</v>
      </c>
      <c r="L242" s="129">
        <f t="shared" si="89"/>
        <v>0.25925925925925924</v>
      </c>
      <c r="M242" s="130" t="s">
        <v>600</v>
      </c>
      <c r="N242" s="131">
        <v>43542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124</v>
      </c>
      <c r="B243" s="207">
        <v>43465</v>
      </c>
      <c r="C243" s="106"/>
      <c r="D243" s="414" t="s">
        <v>423</v>
      </c>
      <c r="E243" s="208" t="s">
        <v>624</v>
      </c>
      <c r="F243" s="208">
        <v>710</v>
      </c>
      <c r="G243" s="208"/>
      <c r="H243" s="208">
        <v>866</v>
      </c>
      <c r="I243" s="232">
        <v>866</v>
      </c>
      <c r="J243" s="179" t="s">
        <v>683</v>
      </c>
      <c r="K243" s="128">
        <f t="shared" si="88"/>
        <v>156</v>
      </c>
      <c r="L243" s="129">
        <f t="shared" si="89"/>
        <v>0.21971830985915494</v>
      </c>
      <c r="M243" s="130" t="s">
        <v>600</v>
      </c>
      <c r="N243" s="362">
        <v>43553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125</v>
      </c>
      <c r="B244" s="207">
        <v>43522</v>
      </c>
      <c r="C244" s="207"/>
      <c r="D244" s="414" t="s">
        <v>141</v>
      </c>
      <c r="E244" s="208" t="s">
        <v>624</v>
      </c>
      <c r="F244" s="208">
        <v>337.25</v>
      </c>
      <c r="G244" s="208"/>
      <c r="H244" s="208">
        <v>398.5</v>
      </c>
      <c r="I244" s="232">
        <v>411</v>
      </c>
      <c r="J244" s="141" t="s">
        <v>3492</v>
      </c>
      <c r="K244" s="128">
        <f t="shared" si="88"/>
        <v>61.25</v>
      </c>
      <c r="L244" s="129">
        <f t="shared" si="89"/>
        <v>0.1816160118606375</v>
      </c>
      <c r="M244" s="130" t="s">
        <v>600</v>
      </c>
      <c r="N244" s="362">
        <v>43760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126</v>
      </c>
      <c r="B245" s="164">
        <v>43559</v>
      </c>
      <c r="C245" s="164"/>
      <c r="D245" s="165" t="s">
        <v>410</v>
      </c>
      <c r="E245" s="166" t="s">
        <v>624</v>
      </c>
      <c r="F245" s="166">
        <v>130</v>
      </c>
      <c r="G245" s="166"/>
      <c r="H245" s="166">
        <v>65</v>
      </c>
      <c r="I245" s="186">
        <v>158</v>
      </c>
      <c r="J245" s="138" t="s">
        <v>751</v>
      </c>
      <c r="K245" s="134">
        <f t="shared" si="88"/>
        <v>-65</v>
      </c>
      <c r="L245" s="135">
        <f t="shared" si="89"/>
        <v>-0.5</v>
      </c>
      <c r="M245" s="136" t="s">
        <v>664</v>
      </c>
      <c r="N245" s="137">
        <v>43726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0">
        <v>127</v>
      </c>
      <c r="B246" s="187">
        <v>43017</v>
      </c>
      <c r="C246" s="187"/>
      <c r="D246" s="188" t="s">
        <v>169</v>
      </c>
      <c r="E246" s="189" t="s">
        <v>624</v>
      </c>
      <c r="F246" s="190">
        <v>141.5</v>
      </c>
      <c r="G246" s="191"/>
      <c r="H246" s="191">
        <v>183.5</v>
      </c>
      <c r="I246" s="191">
        <v>210</v>
      </c>
      <c r="J246" s="218" t="s">
        <v>3441</v>
      </c>
      <c r="K246" s="219">
        <f t="shared" si="88"/>
        <v>42</v>
      </c>
      <c r="L246" s="220">
        <f t="shared" si="89"/>
        <v>0.29681978798586572</v>
      </c>
      <c r="M246" s="190" t="s">
        <v>600</v>
      </c>
      <c r="N246" s="221">
        <v>43042</v>
      </c>
      <c r="O246" s="57"/>
      <c r="P246" s="16"/>
      <c r="Q246" s="16"/>
      <c r="R246" s="94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9">
        <v>128</v>
      </c>
      <c r="B247" s="164">
        <v>43074</v>
      </c>
      <c r="C247" s="164"/>
      <c r="D247" s="165" t="s">
        <v>303</v>
      </c>
      <c r="E247" s="166" t="s">
        <v>624</v>
      </c>
      <c r="F247" s="167">
        <v>172</v>
      </c>
      <c r="G247" s="166"/>
      <c r="H247" s="166">
        <v>155.25</v>
      </c>
      <c r="I247" s="186">
        <v>230</v>
      </c>
      <c r="J247" s="385" t="s">
        <v>3401</v>
      </c>
      <c r="K247" s="134">
        <f t="shared" ref="K247" si="90">H247-F247</f>
        <v>-16.75</v>
      </c>
      <c r="L247" s="135">
        <f t="shared" ref="L247" si="91">K247/F247</f>
        <v>-9.7383720930232565E-2</v>
      </c>
      <c r="M247" s="136" t="s">
        <v>664</v>
      </c>
      <c r="N247" s="137">
        <v>43787</v>
      </c>
      <c r="O247" s="57"/>
      <c r="P247" s="16"/>
      <c r="Q247" s="16"/>
      <c r="R247" s="17" t="s">
        <v>752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0">
        <v>129</v>
      </c>
      <c r="B248" s="187">
        <v>43398</v>
      </c>
      <c r="C248" s="187"/>
      <c r="D248" s="188" t="s">
        <v>104</v>
      </c>
      <c r="E248" s="189" t="s">
        <v>624</v>
      </c>
      <c r="F248" s="191">
        <v>698.5</v>
      </c>
      <c r="G248" s="191"/>
      <c r="H248" s="191">
        <v>850</v>
      </c>
      <c r="I248" s="191">
        <v>890</v>
      </c>
      <c r="J248" s="222" t="s">
        <v>3489</v>
      </c>
      <c r="K248" s="219">
        <f t="shared" si="88"/>
        <v>151.5</v>
      </c>
      <c r="L248" s="220">
        <f t="shared" si="89"/>
        <v>0.21689334287759485</v>
      </c>
      <c r="M248" s="190" t="s">
        <v>600</v>
      </c>
      <c r="N248" s="221">
        <v>43453</v>
      </c>
      <c r="O248" s="57"/>
      <c r="P248" s="16"/>
      <c r="Q248" s="16"/>
      <c r="R248" s="94" t="s">
        <v>752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130</v>
      </c>
      <c r="B249" s="159">
        <v>42877</v>
      </c>
      <c r="C249" s="159"/>
      <c r="D249" s="160" t="s">
        <v>383</v>
      </c>
      <c r="E249" s="161" t="s">
        <v>624</v>
      </c>
      <c r="F249" s="162">
        <v>127.6</v>
      </c>
      <c r="G249" s="163"/>
      <c r="H249" s="163">
        <v>138</v>
      </c>
      <c r="I249" s="163">
        <v>190</v>
      </c>
      <c r="J249" s="386" t="s">
        <v>3405</v>
      </c>
      <c r="K249" s="183">
        <f t="shared" si="88"/>
        <v>10.400000000000006</v>
      </c>
      <c r="L249" s="184">
        <f t="shared" si="89"/>
        <v>8.1504702194357417E-2</v>
      </c>
      <c r="M249" s="162" t="s">
        <v>600</v>
      </c>
      <c r="N249" s="185">
        <v>43774</v>
      </c>
      <c r="O249" s="57"/>
      <c r="P249" s="16"/>
      <c r="Q249" s="16"/>
      <c r="R249" s="17" t="s">
        <v>754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131</v>
      </c>
      <c r="B250" s="195">
        <v>43158</v>
      </c>
      <c r="C250" s="195"/>
      <c r="D250" s="192" t="s">
        <v>755</v>
      </c>
      <c r="E250" s="196" t="s">
        <v>624</v>
      </c>
      <c r="F250" s="197">
        <v>317</v>
      </c>
      <c r="G250" s="196"/>
      <c r="H250" s="196"/>
      <c r="I250" s="225">
        <v>398</v>
      </c>
      <c r="J250" s="238" t="s">
        <v>602</v>
      </c>
      <c r="K250" s="194"/>
      <c r="L250" s="193"/>
      <c r="M250" s="224" t="s">
        <v>602</v>
      </c>
      <c r="N250" s="223"/>
      <c r="O250" s="57"/>
      <c r="P250" s="16"/>
      <c r="Q250" s="16"/>
      <c r="R250" s="94" t="s">
        <v>754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9">
        <v>132</v>
      </c>
      <c r="B251" s="164">
        <v>43164</v>
      </c>
      <c r="C251" s="164"/>
      <c r="D251" s="165" t="s">
        <v>135</v>
      </c>
      <c r="E251" s="166" t="s">
        <v>624</v>
      </c>
      <c r="F251" s="167">
        <f>510-14.4</f>
        <v>495.6</v>
      </c>
      <c r="G251" s="166"/>
      <c r="H251" s="166">
        <v>350</v>
      </c>
      <c r="I251" s="186">
        <v>672</v>
      </c>
      <c r="J251" s="385" t="s">
        <v>3462</v>
      </c>
      <c r="K251" s="134">
        <f t="shared" ref="K251" si="92">H251-F251</f>
        <v>-145.60000000000002</v>
      </c>
      <c r="L251" s="135">
        <f t="shared" ref="L251" si="93">K251/F251</f>
        <v>-0.29378531073446329</v>
      </c>
      <c r="M251" s="136" t="s">
        <v>664</v>
      </c>
      <c r="N251" s="137">
        <v>43887</v>
      </c>
      <c r="O251" s="57"/>
      <c r="P251" s="16"/>
      <c r="Q251" s="16"/>
      <c r="R251" s="17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133</v>
      </c>
      <c r="B252" s="164">
        <v>43237</v>
      </c>
      <c r="C252" s="164"/>
      <c r="D252" s="165" t="s">
        <v>489</v>
      </c>
      <c r="E252" s="166" t="s">
        <v>624</v>
      </c>
      <c r="F252" s="167">
        <v>230.3</v>
      </c>
      <c r="G252" s="166"/>
      <c r="H252" s="166">
        <v>102.5</v>
      </c>
      <c r="I252" s="186">
        <v>348</v>
      </c>
      <c r="J252" s="385" t="s">
        <v>3483</v>
      </c>
      <c r="K252" s="134">
        <f t="shared" ref="K252" si="94">H252-F252</f>
        <v>-127.80000000000001</v>
      </c>
      <c r="L252" s="135">
        <f t="shared" ref="L252" si="95">K252/F252</f>
        <v>-0.55492835432045162</v>
      </c>
      <c r="M252" s="136" t="s">
        <v>664</v>
      </c>
      <c r="N252" s="137">
        <v>43896</v>
      </c>
      <c r="O252" s="57"/>
      <c r="P252" s="16"/>
      <c r="Q252" s="16"/>
      <c r="R252" s="17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5">
        <v>134</v>
      </c>
      <c r="B253" s="198">
        <v>43258</v>
      </c>
      <c r="C253" s="198"/>
      <c r="D253" s="201" t="s">
        <v>449</v>
      </c>
      <c r="E253" s="199" t="s">
        <v>624</v>
      </c>
      <c r="F253" s="197">
        <f>342.5-5.1</f>
        <v>337.4</v>
      </c>
      <c r="G253" s="199"/>
      <c r="H253" s="199"/>
      <c r="I253" s="226">
        <v>439</v>
      </c>
      <c r="J253" s="238" t="s">
        <v>602</v>
      </c>
      <c r="K253" s="228"/>
      <c r="L253" s="229"/>
      <c r="M253" s="227" t="s">
        <v>602</v>
      </c>
      <c r="N253" s="230"/>
      <c r="O253" s="57"/>
      <c r="P253" s="16"/>
      <c r="Q253" s="16"/>
      <c r="R253" s="94" t="s">
        <v>754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5">
        <v>135</v>
      </c>
      <c r="B254" s="198">
        <v>43285</v>
      </c>
      <c r="C254" s="198"/>
      <c r="D254" s="202" t="s">
        <v>49</v>
      </c>
      <c r="E254" s="199" t="s">
        <v>624</v>
      </c>
      <c r="F254" s="197">
        <f>127.5-5.53</f>
        <v>121.97</v>
      </c>
      <c r="G254" s="199"/>
      <c r="H254" s="199"/>
      <c r="I254" s="226">
        <v>170</v>
      </c>
      <c r="J254" s="238" t="s">
        <v>602</v>
      </c>
      <c r="K254" s="228"/>
      <c r="L254" s="229"/>
      <c r="M254" s="227" t="s">
        <v>602</v>
      </c>
      <c r="N254" s="230"/>
      <c r="O254" s="57"/>
      <c r="P254" s="16"/>
      <c r="Q254" s="16"/>
      <c r="R254" s="342" t="s">
        <v>754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136</v>
      </c>
      <c r="B255" s="164">
        <v>43294</v>
      </c>
      <c r="C255" s="164"/>
      <c r="D255" s="165" t="s">
        <v>243</v>
      </c>
      <c r="E255" s="166" t="s">
        <v>624</v>
      </c>
      <c r="F255" s="167">
        <v>46.5</v>
      </c>
      <c r="G255" s="166"/>
      <c r="H255" s="166">
        <v>17</v>
      </c>
      <c r="I255" s="186">
        <v>59</v>
      </c>
      <c r="J255" s="385" t="s">
        <v>3461</v>
      </c>
      <c r="K255" s="134">
        <f t="shared" ref="K255" si="96">H255-F255</f>
        <v>-29.5</v>
      </c>
      <c r="L255" s="135">
        <f t="shared" ref="L255" si="97">K255/F255</f>
        <v>-0.63440860215053763</v>
      </c>
      <c r="M255" s="136" t="s">
        <v>664</v>
      </c>
      <c r="N255" s="137">
        <v>43887</v>
      </c>
      <c r="O255" s="57"/>
      <c r="P255" s="16"/>
      <c r="Q255" s="16"/>
      <c r="R255" s="17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137</v>
      </c>
      <c r="B256" s="195">
        <v>43396</v>
      </c>
      <c r="C256" s="195"/>
      <c r="D256" s="202" t="s">
        <v>425</v>
      </c>
      <c r="E256" s="199" t="s">
        <v>624</v>
      </c>
      <c r="F256" s="200">
        <v>156.5</v>
      </c>
      <c r="G256" s="199"/>
      <c r="H256" s="199"/>
      <c r="I256" s="226">
        <v>191</v>
      </c>
      <c r="J256" s="238" t="s">
        <v>602</v>
      </c>
      <c r="K256" s="228"/>
      <c r="L256" s="229"/>
      <c r="M256" s="227" t="s">
        <v>602</v>
      </c>
      <c r="N256" s="230"/>
      <c r="O256" s="57"/>
      <c r="P256" s="16"/>
      <c r="Q256" s="16"/>
      <c r="R256" s="344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1">
        <v>138</v>
      </c>
      <c r="B257" s="195">
        <v>43439</v>
      </c>
      <c r="C257" s="195"/>
      <c r="D257" s="202" t="s">
        <v>330</v>
      </c>
      <c r="E257" s="199" t="s">
        <v>624</v>
      </c>
      <c r="F257" s="200">
        <v>259.5</v>
      </c>
      <c r="G257" s="199"/>
      <c r="H257" s="199"/>
      <c r="I257" s="226">
        <v>321</v>
      </c>
      <c r="J257" s="238" t="s">
        <v>602</v>
      </c>
      <c r="K257" s="228"/>
      <c r="L257" s="229"/>
      <c r="M257" s="227" t="s">
        <v>602</v>
      </c>
      <c r="N257" s="230"/>
      <c r="O257" s="16"/>
      <c r="P257" s="16"/>
      <c r="Q257" s="16"/>
      <c r="R257" s="342" t="s">
        <v>754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9">
        <v>139</v>
      </c>
      <c r="B258" s="164">
        <v>43439</v>
      </c>
      <c r="C258" s="164"/>
      <c r="D258" s="165" t="s">
        <v>776</v>
      </c>
      <c r="E258" s="166" t="s">
        <v>624</v>
      </c>
      <c r="F258" s="166">
        <v>715</v>
      </c>
      <c r="G258" s="166"/>
      <c r="H258" s="166">
        <v>445</v>
      </c>
      <c r="I258" s="186">
        <v>840</v>
      </c>
      <c r="J258" s="138" t="s">
        <v>2995</v>
      </c>
      <c r="K258" s="134">
        <f t="shared" ref="K258:K261" si="98">H258-F258</f>
        <v>-270</v>
      </c>
      <c r="L258" s="135">
        <f t="shared" ref="L258:L261" si="99">K258/F258</f>
        <v>-0.3776223776223776</v>
      </c>
      <c r="M258" s="136" t="s">
        <v>664</v>
      </c>
      <c r="N258" s="137">
        <v>43800</v>
      </c>
      <c r="O258" s="57"/>
      <c r="P258" s="16"/>
      <c r="Q258" s="16"/>
      <c r="R258" s="17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140</v>
      </c>
      <c r="B259" s="207">
        <v>43469</v>
      </c>
      <c r="C259" s="207"/>
      <c r="D259" s="155" t="s">
        <v>145</v>
      </c>
      <c r="E259" s="208" t="s">
        <v>624</v>
      </c>
      <c r="F259" s="208">
        <v>875</v>
      </c>
      <c r="G259" s="208"/>
      <c r="H259" s="208">
        <v>1165</v>
      </c>
      <c r="I259" s="232">
        <v>1185</v>
      </c>
      <c r="J259" s="141" t="s">
        <v>3490</v>
      </c>
      <c r="K259" s="128">
        <f t="shared" si="98"/>
        <v>290</v>
      </c>
      <c r="L259" s="129">
        <f t="shared" si="99"/>
        <v>0.33142857142857141</v>
      </c>
      <c r="M259" s="130" t="s">
        <v>600</v>
      </c>
      <c r="N259" s="362">
        <v>43847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141</v>
      </c>
      <c r="B260" s="207">
        <v>43559</v>
      </c>
      <c r="C260" s="207"/>
      <c r="D260" s="414" t="s">
        <v>345</v>
      </c>
      <c r="E260" s="208" t="s">
        <v>624</v>
      </c>
      <c r="F260" s="208">
        <f>387-14.63</f>
        <v>372.37</v>
      </c>
      <c r="G260" s="208"/>
      <c r="H260" s="208">
        <v>490</v>
      </c>
      <c r="I260" s="232">
        <v>490</v>
      </c>
      <c r="J260" s="141" t="s">
        <v>683</v>
      </c>
      <c r="K260" s="128">
        <f t="shared" si="98"/>
        <v>117.63</v>
      </c>
      <c r="L260" s="129">
        <f t="shared" si="99"/>
        <v>0.31589548030185027</v>
      </c>
      <c r="M260" s="130" t="s">
        <v>600</v>
      </c>
      <c r="N260" s="362">
        <v>43850</v>
      </c>
      <c r="O260" s="57"/>
      <c r="P260" s="16"/>
      <c r="Q260" s="16"/>
      <c r="R260" s="17" t="s">
        <v>752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9">
        <v>142</v>
      </c>
      <c r="B261" s="164">
        <v>43578</v>
      </c>
      <c r="C261" s="164"/>
      <c r="D261" s="165" t="s">
        <v>777</v>
      </c>
      <c r="E261" s="166" t="s">
        <v>601</v>
      </c>
      <c r="F261" s="166">
        <v>220</v>
      </c>
      <c r="G261" s="166"/>
      <c r="H261" s="166">
        <v>127.5</v>
      </c>
      <c r="I261" s="186">
        <v>284</v>
      </c>
      <c r="J261" s="385" t="s">
        <v>3484</v>
      </c>
      <c r="K261" s="134">
        <f t="shared" si="98"/>
        <v>-92.5</v>
      </c>
      <c r="L261" s="135">
        <f t="shared" si="99"/>
        <v>-0.42045454545454547</v>
      </c>
      <c r="M261" s="136" t="s">
        <v>664</v>
      </c>
      <c r="N261" s="137">
        <v>43896</v>
      </c>
      <c r="O261" s="57"/>
      <c r="P261" s="16"/>
      <c r="Q261" s="16"/>
      <c r="R261" s="17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143</v>
      </c>
      <c r="B262" s="207">
        <v>43622</v>
      </c>
      <c r="C262" s="207"/>
      <c r="D262" s="414" t="s">
        <v>496</v>
      </c>
      <c r="E262" s="208" t="s">
        <v>601</v>
      </c>
      <c r="F262" s="208">
        <v>332.8</v>
      </c>
      <c r="G262" s="208"/>
      <c r="H262" s="208">
        <v>405</v>
      </c>
      <c r="I262" s="232">
        <v>419</v>
      </c>
      <c r="J262" s="141" t="s">
        <v>3491</v>
      </c>
      <c r="K262" s="128">
        <f t="shared" ref="K262" si="100">H262-F262</f>
        <v>72.199999999999989</v>
      </c>
      <c r="L262" s="129">
        <f t="shared" ref="L262" si="101">K262/F262</f>
        <v>0.21694711538461534</v>
      </c>
      <c r="M262" s="130" t="s">
        <v>600</v>
      </c>
      <c r="N262" s="362">
        <v>43860</v>
      </c>
      <c r="O262" s="57"/>
      <c r="P262" s="16"/>
      <c r="Q262" s="16"/>
      <c r="R262" s="17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44">
        <v>144</v>
      </c>
      <c r="B263" s="143">
        <v>43641</v>
      </c>
      <c r="C263" s="143"/>
      <c r="D263" s="144" t="s">
        <v>139</v>
      </c>
      <c r="E263" s="145" t="s">
        <v>624</v>
      </c>
      <c r="F263" s="146">
        <v>386</v>
      </c>
      <c r="G263" s="147"/>
      <c r="H263" s="147">
        <v>395</v>
      </c>
      <c r="I263" s="147">
        <v>452</v>
      </c>
      <c r="J263" s="170" t="s">
        <v>3406</v>
      </c>
      <c r="K263" s="171">
        <f t="shared" ref="K263" si="102">H263-F263</f>
        <v>9</v>
      </c>
      <c r="L263" s="172">
        <f t="shared" ref="L263" si="103">K263/F263</f>
        <v>2.3316062176165803E-2</v>
      </c>
      <c r="M263" s="173" t="s">
        <v>709</v>
      </c>
      <c r="N263" s="174">
        <v>43868</v>
      </c>
      <c r="O263" s="16"/>
      <c r="P263" s="16"/>
      <c r="Q263" s="16"/>
      <c r="R263" s="344" t="s">
        <v>752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2">
        <v>145</v>
      </c>
      <c r="B264" s="195">
        <v>43707</v>
      </c>
      <c r="C264" s="195"/>
      <c r="D264" s="202" t="s">
        <v>260</v>
      </c>
      <c r="E264" s="199" t="s">
        <v>624</v>
      </c>
      <c r="F264" s="199" t="s">
        <v>756</v>
      </c>
      <c r="G264" s="199"/>
      <c r="H264" s="199"/>
      <c r="I264" s="226">
        <v>190</v>
      </c>
      <c r="J264" s="238" t="s">
        <v>602</v>
      </c>
      <c r="K264" s="228"/>
      <c r="L264" s="229"/>
      <c r="M264" s="358" t="s">
        <v>602</v>
      </c>
      <c r="N264" s="230"/>
      <c r="O264" s="16"/>
      <c r="P264" s="16"/>
      <c r="Q264" s="16"/>
      <c r="R264" s="344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146</v>
      </c>
      <c r="B265" s="207">
        <v>43731</v>
      </c>
      <c r="C265" s="207"/>
      <c r="D265" s="155" t="s">
        <v>440</v>
      </c>
      <c r="E265" s="208" t="s">
        <v>624</v>
      </c>
      <c r="F265" s="208">
        <v>235</v>
      </c>
      <c r="G265" s="208"/>
      <c r="H265" s="208">
        <v>295</v>
      </c>
      <c r="I265" s="232">
        <v>296</v>
      </c>
      <c r="J265" s="141" t="s">
        <v>3148</v>
      </c>
      <c r="K265" s="128">
        <f t="shared" ref="K265" si="104">H265-F265</f>
        <v>60</v>
      </c>
      <c r="L265" s="129">
        <f t="shared" ref="L265" si="105">K265/F265</f>
        <v>0.25531914893617019</v>
      </c>
      <c r="M265" s="130" t="s">
        <v>600</v>
      </c>
      <c r="N265" s="362">
        <v>43844</v>
      </c>
      <c r="O265" s="57"/>
      <c r="P265" s="16"/>
      <c r="Q265" s="16"/>
      <c r="R265" s="17" t="s">
        <v>752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147</v>
      </c>
      <c r="B266" s="207">
        <v>43752</v>
      </c>
      <c r="C266" s="207"/>
      <c r="D266" s="155" t="s">
        <v>2978</v>
      </c>
      <c r="E266" s="208" t="s">
        <v>624</v>
      </c>
      <c r="F266" s="208">
        <v>277.5</v>
      </c>
      <c r="G266" s="208"/>
      <c r="H266" s="208">
        <v>333</v>
      </c>
      <c r="I266" s="232">
        <v>333</v>
      </c>
      <c r="J266" s="141" t="s">
        <v>3149</v>
      </c>
      <c r="K266" s="128">
        <f t="shared" ref="K266" si="106">H266-F266</f>
        <v>55.5</v>
      </c>
      <c r="L266" s="129">
        <f t="shared" ref="L266" si="107">K266/F266</f>
        <v>0.2</v>
      </c>
      <c r="M266" s="130" t="s">
        <v>600</v>
      </c>
      <c r="N266" s="362">
        <v>43846</v>
      </c>
      <c r="O266" s="57"/>
      <c r="P266" s="16"/>
      <c r="Q266" s="16"/>
      <c r="R266" s="17" t="s">
        <v>754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148</v>
      </c>
      <c r="B267" s="207">
        <v>43752</v>
      </c>
      <c r="C267" s="207"/>
      <c r="D267" s="155" t="s">
        <v>2977</v>
      </c>
      <c r="E267" s="208" t="s">
        <v>624</v>
      </c>
      <c r="F267" s="208">
        <v>930</v>
      </c>
      <c r="G267" s="208"/>
      <c r="H267" s="208">
        <v>1165</v>
      </c>
      <c r="I267" s="232">
        <v>1200</v>
      </c>
      <c r="J267" s="141" t="s">
        <v>3151</v>
      </c>
      <c r="K267" s="128">
        <f t="shared" ref="K267" si="108">H267-F267</f>
        <v>235</v>
      </c>
      <c r="L267" s="129">
        <f t="shared" ref="L267" si="109">K267/F267</f>
        <v>0.25268817204301075</v>
      </c>
      <c r="M267" s="130" t="s">
        <v>600</v>
      </c>
      <c r="N267" s="362">
        <v>43847</v>
      </c>
      <c r="O267" s="57"/>
      <c r="P267" s="16"/>
      <c r="Q267" s="16"/>
      <c r="R267" s="17" t="s">
        <v>754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1">
        <v>149</v>
      </c>
      <c r="B268" s="347">
        <v>43753</v>
      </c>
      <c r="C268" s="212"/>
      <c r="D268" s="373" t="s">
        <v>2976</v>
      </c>
      <c r="E268" s="350" t="s">
        <v>624</v>
      </c>
      <c r="F268" s="353">
        <v>111</v>
      </c>
      <c r="G268" s="350"/>
      <c r="H268" s="350"/>
      <c r="I268" s="356">
        <v>141</v>
      </c>
      <c r="J268" s="238" t="s">
        <v>602</v>
      </c>
      <c r="K268" s="238"/>
      <c r="L268" s="123"/>
      <c r="M268" s="361" t="s">
        <v>602</v>
      </c>
      <c r="N268" s="240"/>
      <c r="O268" s="16"/>
      <c r="P268" s="16"/>
      <c r="Q268" s="16"/>
      <c r="R268" s="344" t="s">
        <v>752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150</v>
      </c>
      <c r="B269" s="207">
        <v>43753</v>
      </c>
      <c r="C269" s="207"/>
      <c r="D269" s="155" t="s">
        <v>2975</v>
      </c>
      <c r="E269" s="208" t="s">
        <v>624</v>
      </c>
      <c r="F269" s="209">
        <v>296</v>
      </c>
      <c r="G269" s="208"/>
      <c r="H269" s="208">
        <v>370</v>
      </c>
      <c r="I269" s="232">
        <v>370</v>
      </c>
      <c r="J269" s="141" t="s">
        <v>683</v>
      </c>
      <c r="K269" s="128">
        <f t="shared" ref="K269" si="110">H269-F269</f>
        <v>74</v>
      </c>
      <c r="L269" s="129">
        <f t="shared" ref="L269" si="111">K269/F269</f>
        <v>0.25</v>
      </c>
      <c r="M269" s="130" t="s">
        <v>600</v>
      </c>
      <c r="N269" s="362">
        <v>43853</v>
      </c>
      <c r="O269" s="57"/>
      <c r="P269" s="16"/>
      <c r="Q269" s="16"/>
      <c r="R269" s="17" t="s">
        <v>754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2">
        <v>151</v>
      </c>
      <c r="B270" s="211">
        <v>43754</v>
      </c>
      <c r="C270" s="211"/>
      <c r="D270" s="192" t="s">
        <v>2974</v>
      </c>
      <c r="E270" s="349" t="s">
        <v>624</v>
      </c>
      <c r="F270" s="352" t="s">
        <v>2940</v>
      </c>
      <c r="G270" s="349"/>
      <c r="H270" s="349"/>
      <c r="I270" s="355">
        <v>344</v>
      </c>
      <c r="J270" s="238" t="s">
        <v>602</v>
      </c>
      <c r="K270" s="241"/>
      <c r="L270" s="360"/>
      <c r="M270" s="343" t="s">
        <v>602</v>
      </c>
      <c r="N270" s="363"/>
      <c r="O270" s="16"/>
      <c r="P270" s="16"/>
      <c r="Q270" s="16"/>
      <c r="R270" s="344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46">
        <v>152</v>
      </c>
      <c r="B271" s="212">
        <v>43832</v>
      </c>
      <c r="C271" s="212"/>
      <c r="D271" s="216" t="s">
        <v>2254</v>
      </c>
      <c r="E271" s="213" t="s">
        <v>624</v>
      </c>
      <c r="F271" s="214" t="s">
        <v>3136</v>
      </c>
      <c r="G271" s="213"/>
      <c r="H271" s="213"/>
      <c r="I271" s="237">
        <v>590</v>
      </c>
      <c r="J271" s="238" t="s">
        <v>602</v>
      </c>
      <c r="K271" s="238"/>
      <c r="L271" s="123"/>
      <c r="M271" s="343" t="s">
        <v>602</v>
      </c>
      <c r="N271" s="240"/>
      <c r="O271" s="16"/>
      <c r="P271" s="16"/>
      <c r="Q271" s="16"/>
      <c r="R271" s="344" t="s">
        <v>754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153</v>
      </c>
      <c r="B272" s="207">
        <v>43966</v>
      </c>
      <c r="C272" s="207"/>
      <c r="D272" s="155" t="s">
        <v>65</v>
      </c>
      <c r="E272" s="208" t="s">
        <v>624</v>
      </c>
      <c r="F272" s="209">
        <v>67.5</v>
      </c>
      <c r="G272" s="208"/>
      <c r="H272" s="208">
        <v>86</v>
      </c>
      <c r="I272" s="232">
        <v>86</v>
      </c>
      <c r="J272" s="141" t="s">
        <v>3629</v>
      </c>
      <c r="K272" s="128">
        <f t="shared" ref="K272" si="112">H272-F272</f>
        <v>18.5</v>
      </c>
      <c r="L272" s="129">
        <f t="shared" ref="L272" si="113">K272/F272</f>
        <v>0.27407407407407408</v>
      </c>
      <c r="M272" s="130" t="s">
        <v>600</v>
      </c>
      <c r="N272" s="362">
        <v>44008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>
        <v>154</v>
      </c>
      <c r="B273" s="3">
        <v>44035</v>
      </c>
      <c r="C273" s="212"/>
      <c r="D273" s="216" t="s">
        <v>495</v>
      </c>
      <c r="E273" s="213" t="s">
        <v>624</v>
      </c>
      <c r="F273" s="214" t="s">
        <v>3641</v>
      </c>
      <c r="G273" s="213"/>
      <c r="H273" s="213"/>
      <c r="I273" s="237">
        <v>296</v>
      </c>
      <c r="J273" s="238" t="s">
        <v>602</v>
      </c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Q275" s="16"/>
      <c r="R275" s="344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Q276" s="16"/>
      <c r="R276" s="344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Q277" s="16"/>
      <c r="R277" s="344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Q278" s="16"/>
      <c r="R278" s="344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/>
      <c r="B279" s="212"/>
      <c r="C279" s="212"/>
      <c r="D279" s="216"/>
      <c r="E279" s="213"/>
      <c r="F279" s="214"/>
      <c r="G279" s="213"/>
      <c r="H279" s="213"/>
      <c r="I279" s="237"/>
      <c r="J279" s="238"/>
      <c r="K279" s="238"/>
      <c r="L279" s="123"/>
      <c r="M279" s="239"/>
      <c r="N279" s="240"/>
      <c r="O279" s="16"/>
      <c r="P279" s="16"/>
      <c r="Q279" s="16"/>
      <c r="R279" s="344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Q280" s="16"/>
      <c r="R280" s="344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R281" s="344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R282" s="344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R283" s="344"/>
    </row>
    <row r="284" spans="1:26">
      <c r="A284" s="210"/>
      <c r="B284" s="212"/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R284" s="344"/>
    </row>
    <row r="285" spans="1:26">
      <c r="A285" s="210"/>
      <c r="B285" s="200" t="s">
        <v>2981</v>
      </c>
      <c r="O285" s="16"/>
      <c r="P285" s="16"/>
      <c r="R285" s="344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1" spans="1:18">
      <c r="R291" s="242"/>
    </row>
    <row r="292" spans="1:18">
      <c r="R292" s="242"/>
    </row>
    <row r="293" spans="1:18">
      <c r="R293" s="242"/>
    </row>
    <row r="294" spans="1:18">
      <c r="R294" s="242"/>
    </row>
    <row r="295" spans="1:18">
      <c r="R295" s="242"/>
    </row>
    <row r="296" spans="1:18">
      <c r="R296" s="242"/>
    </row>
    <row r="302" spans="1:18">
      <c r="A302" s="217"/>
    </row>
    <row r="303" spans="1:18">
      <c r="A303" s="217"/>
    </row>
    <row r="304" spans="1:18">
      <c r="A304" s="213"/>
    </row>
  </sheetData>
  <autoFilter ref="R1:R304"/>
  <mergeCells count="3">
    <mergeCell ref="A101:A102"/>
    <mergeCell ref="B101:B102"/>
    <mergeCell ref="J101:J10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MidCap Intra</vt:lpstr>
      <vt:lpstr>Cash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2020-08-24T02:26:24Z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