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F&amp;O)'!$A$111:$B$322</definedName>
  </definedNames>
  <calcPr calcId="162913"/>
</workbook>
</file>

<file path=xl/calcChain.xml><?xml version="1.0" encoding="utf-8"?>
<calcChain xmlns="http://schemas.openxmlformats.org/spreadsheetml/2006/main">
  <c r="L41" i="6" l="1"/>
  <c r="K41" i="6"/>
  <c r="L13" i="6"/>
  <c r="K13" i="6"/>
  <c r="M13" i="6" s="1"/>
  <c r="L15" i="6"/>
  <c r="K15" i="6"/>
  <c r="M15" i="6" s="1"/>
  <c r="K92" i="6"/>
  <c r="M92" i="6" s="1"/>
  <c r="K91" i="6"/>
  <c r="K90" i="6"/>
  <c r="M41" i="6" l="1"/>
  <c r="L42" i="6"/>
  <c r="K42" i="6"/>
  <c r="M42" i="6" s="1"/>
  <c r="L32" i="6" l="1"/>
  <c r="K32" i="6"/>
  <c r="M32" i="6" s="1"/>
  <c r="K89" i="6" l="1"/>
  <c r="L69" i="6"/>
  <c r="K69" i="6"/>
  <c r="L36" i="6"/>
  <c r="K36" i="6"/>
  <c r="M89" i="6"/>
  <c r="M36" i="6" l="1"/>
  <c r="M69" i="6"/>
  <c r="L29" i="6"/>
  <c r="K29" i="6"/>
  <c r="M29" i="6" l="1"/>
  <c r="L38" i="6"/>
  <c r="K38" i="6"/>
  <c r="M38" i="6" s="1"/>
  <c r="L31" i="6"/>
  <c r="K31" i="6"/>
  <c r="M31" i="6" s="1"/>
  <c r="L27" i="6"/>
  <c r="K27" i="6"/>
  <c r="M27" i="6" s="1"/>
  <c r="L66" i="6" l="1"/>
  <c r="K66" i="6"/>
  <c r="M66" i="6" s="1"/>
  <c r="L33" i="6"/>
  <c r="K33" i="6"/>
  <c r="M33" i="6" s="1"/>
  <c r="P37" i="6"/>
  <c r="L34" i="6" l="1"/>
  <c r="L28" i="6" l="1"/>
  <c r="K28" i="6"/>
  <c r="M28" i="6" s="1"/>
  <c r="K34" i="6"/>
  <c r="M34" i="6" s="1"/>
  <c r="K88" i="6" l="1"/>
  <c r="M88" i="6" s="1"/>
  <c r="L67" i="6"/>
  <c r="K67" i="6"/>
  <c r="L68" i="6"/>
  <c r="K68" i="6"/>
  <c r="K87" i="6"/>
  <c r="M87" i="6" s="1"/>
  <c r="P35" i="6"/>
  <c r="M67" i="6" l="1"/>
  <c r="M68" i="6"/>
  <c r="K85" i="6"/>
  <c r="L10" i="6" l="1"/>
  <c r="K10" i="6"/>
  <c r="M85" i="6"/>
  <c r="M10" i="6" l="1"/>
  <c r="L11" i="6"/>
  <c r="K11" i="6"/>
  <c r="M11" i="6" s="1"/>
  <c r="L30" i="6"/>
  <c r="K30" i="6"/>
  <c r="L64" i="6"/>
  <c r="K64" i="6"/>
  <c r="L65" i="6"/>
  <c r="K65" i="6"/>
  <c r="L63" i="6"/>
  <c r="K63" i="6"/>
  <c r="M63" i="6" s="1"/>
  <c r="L62" i="6"/>
  <c r="K62" i="6"/>
  <c r="M62" i="6" s="1"/>
  <c r="L12" i="6"/>
  <c r="K12" i="6"/>
  <c r="L25" i="6"/>
  <c r="K25" i="6"/>
  <c r="L98" i="6"/>
  <c r="K98" i="6"/>
  <c r="M98" i="6" s="1"/>
  <c r="K325" i="6"/>
  <c r="L325" i="6" s="1"/>
  <c r="L61" i="6"/>
  <c r="K61" i="6"/>
  <c r="K86" i="6"/>
  <c r="M86" i="6" s="1"/>
  <c r="M25" i="6" l="1"/>
  <c r="M12" i="6"/>
  <c r="M64" i="6"/>
  <c r="M30" i="6"/>
  <c r="M65" i="6"/>
  <c r="M61" i="6"/>
  <c r="K311" i="6"/>
  <c r="L311" i="6" s="1"/>
  <c r="L14" i="6"/>
  <c r="K14" i="6"/>
  <c r="L26" i="6"/>
  <c r="K26" i="6"/>
  <c r="K84" i="6"/>
  <c r="M84" i="6" s="1"/>
  <c r="K83" i="6"/>
  <c r="M83" i="6" s="1"/>
  <c r="K80" i="6"/>
  <c r="M80" i="6" s="1"/>
  <c r="M14" i="6" l="1"/>
  <c r="M26" i="6"/>
  <c r="L21" i="6"/>
  <c r="K21" i="6"/>
  <c r="L16" i="6"/>
  <c r="K16" i="6"/>
  <c r="M16" i="6" s="1"/>
  <c r="M21" i="6" l="1"/>
  <c r="K82" i="6"/>
  <c r="M82" i="6" s="1"/>
  <c r="K81" i="6"/>
  <c r="M81" i="6"/>
  <c r="L24" i="6"/>
  <c r="K24" i="6"/>
  <c r="L59" i="6"/>
  <c r="K59" i="6"/>
  <c r="M59" i="6" s="1"/>
  <c r="K58" i="6"/>
  <c r="L58" i="6"/>
  <c r="M58" i="6" l="1"/>
  <c r="M24" i="6"/>
  <c r="L60" i="6"/>
  <c r="K60" i="6"/>
  <c r="L57" i="6"/>
  <c r="K57" i="6"/>
  <c r="M57" i="6" s="1"/>
  <c r="M60" i="6" l="1"/>
  <c r="K79" i="6"/>
  <c r="M79" i="6" s="1"/>
  <c r="K77" i="6"/>
  <c r="L20" i="6"/>
  <c r="K20" i="6"/>
  <c r="M20" i="6" s="1"/>
  <c r="L22" i="6"/>
  <c r="K22" i="6"/>
  <c r="M22" i="6" s="1"/>
  <c r="M77" i="6" l="1"/>
  <c r="K78" i="6" l="1"/>
  <c r="M78" i="6" s="1"/>
  <c r="P23" i="6"/>
  <c r="P19" i="6" l="1"/>
  <c r="K326" i="6" l="1"/>
  <c r="L326" i="6" s="1"/>
  <c r="P18" i="6"/>
  <c r="P17" i="6" l="1"/>
  <c r="K323" i="6" l="1"/>
  <c r="L323" i="6" s="1"/>
  <c r="K300" i="6" l="1"/>
  <c r="L300" i="6" s="1"/>
  <c r="K321" i="6" l="1"/>
  <c r="L321" i="6" s="1"/>
  <c r="K322" i="6" l="1"/>
  <c r="L322" i="6" s="1"/>
  <c r="K288" i="6" l="1"/>
  <c r="L288" i="6" s="1"/>
  <c r="K307" i="6" l="1"/>
  <c r="L307" i="6" s="1"/>
  <c r="K313" i="6" l="1"/>
  <c r="L313" i="6" s="1"/>
  <c r="K319" i="6" l="1"/>
  <c r="L319" i="6" s="1"/>
  <c r="P97" i="6" l="1"/>
  <c r="K298" i="6" l="1"/>
  <c r="L298" i="6" s="1"/>
  <c r="K308" i="6" l="1"/>
  <c r="L308" i="6" s="1"/>
  <c r="K314" i="6" l="1"/>
  <c r="L314" i="6" s="1"/>
  <c r="K282" i="6" l="1"/>
  <c r="L282" i="6" s="1"/>
  <c r="K283" i="6" l="1"/>
  <c r="L283" i="6" s="1"/>
  <c r="K309" i="6" l="1"/>
  <c r="L309" i="6" s="1"/>
  <c r="K301" i="6" l="1"/>
  <c r="L301" i="6" s="1"/>
  <c r="K305" i="6" l="1"/>
  <c r="L305" i="6" s="1"/>
  <c r="K310" i="6" l="1"/>
  <c r="L310" i="6" s="1"/>
  <c r="K302" i="6" l="1"/>
  <c r="L302" i="6" s="1"/>
  <c r="K296" i="6"/>
  <c r="L296" i="6" s="1"/>
  <c r="K304" i="6" l="1"/>
  <c r="L304" i="6" s="1"/>
  <c r="K292" i="6" l="1"/>
  <c r="L292" i="6" s="1"/>
  <c r="K293" i="6" l="1"/>
  <c r="L293" i="6" s="1"/>
  <c r="K286" i="6"/>
  <c r="L286" i="6" s="1"/>
  <c r="K303" i="6" l="1"/>
  <c r="L303" i="6" s="1"/>
  <c r="K297" i="6"/>
  <c r="L297" i="6" s="1"/>
  <c r="K299" i="6" l="1"/>
  <c r="L299" i="6" s="1"/>
  <c r="L6" i="2" l="1"/>
  <c r="K6" i="3"/>
  <c r="D7" i="5" l="1"/>
  <c r="M7" i="6"/>
  <c r="K294" i="6" l="1"/>
  <c r="L294" i="6" s="1"/>
  <c r="K291" i="6" l="1"/>
  <c r="L291" i="6" s="1"/>
  <c r="K295" i="6" l="1"/>
  <c r="L295" i="6" s="1"/>
  <c r="K290" i="6"/>
  <c r="L290" i="6" s="1"/>
  <c r="K289" i="6"/>
  <c r="L289" i="6" s="1"/>
  <c r="K287" i="6"/>
  <c r="L287" i="6" s="1"/>
  <c r="H285" i="6"/>
  <c r="K285" i="6" s="1"/>
  <c r="L285" i="6" s="1"/>
  <c r="K284" i="6"/>
  <c r="L284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F253" i="6"/>
  <c r="K253" i="6" s="1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F247" i="6"/>
  <c r="K247" i="6" s="1"/>
  <c r="L247" i="6" s="1"/>
  <c r="F246" i="6"/>
  <c r="K246" i="6" s="1"/>
  <c r="L246" i="6" s="1"/>
  <c r="K245" i="6"/>
  <c r="L245" i="6" s="1"/>
  <c r="F244" i="6"/>
  <c r="K244" i="6" s="1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6" i="6"/>
  <c r="L226" i="6" s="1"/>
  <c r="K225" i="6"/>
  <c r="L225" i="6" s="1"/>
  <c r="F224" i="6"/>
  <c r="K224" i="6" s="1"/>
  <c r="L224" i="6" s="1"/>
  <c r="K223" i="6"/>
  <c r="L223" i="6" s="1"/>
  <c r="K220" i="6"/>
  <c r="L220" i="6" s="1"/>
  <c r="K219" i="6"/>
  <c r="L219" i="6" s="1"/>
  <c r="K218" i="6"/>
  <c r="L218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6" i="6"/>
  <c r="L196" i="6" s="1"/>
  <c r="K194" i="6"/>
  <c r="L194" i="6" s="1"/>
  <c r="K192" i="6"/>
  <c r="L192" i="6" s="1"/>
  <c r="K191" i="6"/>
  <c r="L191" i="6" s="1"/>
  <c r="K190" i="6"/>
  <c r="L190" i="6" s="1"/>
  <c r="K188" i="6"/>
  <c r="L188" i="6" s="1"/>
  <c r="K187" i="6"/>
  <c r="L187" i="6" s="1"/>
  <c r="K186" i="6"/>
  <c r="L186" i="6" s="1"/>
  <c r="K185" i="6"/>
  <c r="K184" i="6"/>
  <c r="L184" i="6" s="1"/>
  <c r="K183" i="6"/>
  <c r="L183" i="6" s="1"/>
  <c r="K181" i="6"/>
  <c r="L181" i="6" s="1"/>
  <c r="K180" i="6"/>
  <c r="L180" i="6" s="1"/>
  <c r="K179" i="6"/>
  <c r="L179" i="6" s="1"/>
  <c r="K178" i="6"/>
  <c r="L178" i="6" s="1"/>
  <c r="K177" i="6"/>
  <c r="L177" i="6" s="1"/>
  <c r="F176" i="6"/>
  <c r="K176" i="6" s="1"/>
  <c r="L176" i="6" s="1"/>
  <c r="H175" i="6"/>
  <c r="K175" i="6" s="1"/>
  <c r="L175" i="6" s="1"/>
  <c r="K172" i="6"/>
  <c r="L172" i="6" s="1"/>
  <c r="K171" i="6"/>
  <c r="L171" i="6" s="1"/>
  <c r="K170" i="6"/>
  <c r="L170" i="6" s="1"/>
  <c r="K169" i="6"/>
  <c r="L169" i="6" s="1"/>
  <c r="K168" i="6"/>
  <c r="L168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H141" i="6"/>
  <c r="K141" i="6" s="1"/>
  <c r="L141" i="6" s="1"/>
  <c r="F140" i="6"/>
  <c r="K140" i="6" s="1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6" i="4"/>
</calcChain>
</file>

<file path=xl/sharedStrings.xml><?xml version="1.0" encoding="utf-8"?>
<sst xmlns="http://schemas.openxmlformats.org/spreadsheetml/2006/main" count="3422" uniqueCount="1207">
  <si>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</si>
  <si>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</si>
  <si>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</si>
  <si>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</si>
  <si>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</si>
  <si>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</si>
  <si>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</si>
  <si>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</si>
  <si>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</si>
  <si>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</si>
  <si>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</si>
  <si>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</si>
  <si>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</si>
  <si>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</si>
  <si>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</si>
  <si>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</si>
  <si>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</si>
  <si>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</si>
  <si>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</si>
  <si>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</si>
  <si>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</si>
  <si>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</si>
  <si>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</si>
  <si>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</si>
  <si>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</si>
  <si>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</si>
  <si>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</si>
  <si>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</si>
  <si>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</si>
  <si>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</si>
  <si>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</si>
  <si>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</si>
  <si>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</si>
  <si>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</si>
  <si>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</si>
  <si>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</si>
  <si>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</si>
  <si>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</si>
  <si>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</si>
  <si>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</si>
  <si>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</si>
  <si>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</si>
  <si>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</si>
  <si>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</si>
  <si>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</si>
  <si>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</si>
  <si>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</si>
  <si>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</si>
  <si>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</si>
  <si>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</si>
  <si>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</si>
  <si>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</si>
  <si>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</si>
  <si>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</si>
  <si>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</si>
  <si>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</si>
  <si>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</si>
  <si>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</si>
  <si>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</si>
  <si>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</si>
  <si>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</si>
  <si>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</si>
  <si>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</si>
  <si>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</si>
  <si>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</si>
  <si>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</si>
  <si>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</si>
  <si>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</si>
  <si>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</si>
  <si>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</si>
  <si>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</si>
  <si>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</si>
  <si>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</si>
  <si>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</si>
  <si>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</si>
  <si>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</si>
  <si>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</si>
  <si>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</si>
  <si>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</si>
  <si>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</si>
  <si>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</si>
  <si>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</si>
  <si>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</si>
  <si>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</si>
  <si>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</si>
  <si>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</si>
  <si>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</si>
  <si>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</si>
  <si>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</si>
  <si>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</si>
  <si>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</si>
  <si>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</si>
  <si>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</si>
  <si>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</si>
  <si>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</si>
  <si>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</si>
  <si>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</si>
  <si>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</si>
  <si>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</si>
  <si>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</si>
  <si>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</si>
  <si>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</si>
  <si>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</si>
  <si>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</si>
  <si>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</si>
  <si>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</si>
  <si>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</si>
  <si>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</si>
  <si>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</si>
  <si>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</si>
  <si>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</si>
  <si>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</si>
  <si>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</si>
  <si>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</si>
  <si>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</si>
  <si>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</si>
  <si>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</si>
  <si>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</si>
  <si>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</si>
  <si>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</si>
  <si>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</si>
  <si>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</si>
  <si>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</si>
  <si>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</si>
  <si>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</si>
  <si>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</si>
  <si>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</si>
  <si>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</si>
  <si>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</si>
  <si>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</si>
  <si>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</si>
  <si>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</si>
  <si>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</si>
  <si>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</si>
  <si>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</si>
  <si>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</si>
  <si>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</si>
  <si>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</si>
  <si>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</si>
  <si>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</si>
  <si>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</si>
  <si>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</si>
  <si>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</si>
  <si>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</si>
  <si>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</si>
  <si>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</si>
  <si>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</si>
  <si>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</si>
  <si>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</si>
  <si>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</si>
  <si>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</si>
  <si>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</si>
  <si>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</si>
  <si>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</si>
  <si>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</si>
  <si>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</si>
  <si>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</si>
  <si>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</si>
  <si>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</si>
  <si>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</si>
  <si>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</si>
  <si>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</si>
  <si>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</si>
  <si>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</si>
  <si>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</si>
  <si>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</si>
  <si>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</si>
  <si>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</si>
  <si>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</si>
  <si>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</si>
  <si>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</si>
  <si>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</si>
  <si>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</si>
  <si>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</si>
  <si>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</si>
  <si>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</si>
  <si>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</si>
  <si>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</si>
  <si>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</si>
  <si>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</si>
  <si>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</si>
  <si>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</si>
  <si>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</si>
  <si>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</si>
  <si>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</si>
  <si>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</si>
  <si>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</si>
  <si>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</si>
  <si>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</si>
  <si>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</si>
  <si>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</si>
  <si>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</si>
  <si>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</si>
  <si>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</si>
  <si>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</si>
  <si>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</si>
  <si>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</si>
  <si>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</si>
  <si>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</si>
  <si>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</si>
  <si>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</si>
  <si>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</si>
  <si>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</si>
  <si>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</si>
  <si>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</si>
  <si>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</si>
  <si>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</si>
  <si>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</si>
  <si>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</si>
  <si>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</si>
  <si>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</si>
  <si>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</si>
  <si>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</si>
  <si>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</si>
  <si>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</si>
  <si>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</si>
  <si>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</si>
  <si>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</si>
  <si>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</si>
  <si>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</si>
  <si>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</si>
  <si>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</si>
  <si>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</si>
  <si>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</si>
  <si>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</si>
  <si>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</si>
  <si>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</si>
  <si>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</si>
  <si>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</si>
  <si>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</si>
  <si>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</si>
  <si>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</si>
  <si>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</si>
  <si>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</si>
  <si>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</si>
  <si>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</si>
  <si>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</si>
  <si>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</si>
  <si>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</si>
  <si>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</si>
  <si>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</si>
  <si>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</si>
  <si>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</si>
  <si>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</si>
  <si>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</si>
  <si>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</si>
  <si>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</si>
  <si>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</si>
  <si>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</si>
  <si>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</si>
  <si>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</si>
  <si>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</si>
  <si>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</si>
  <si>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</si>
  <si>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</si>
  <si>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</si>
  <si>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</si>
  <si>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</si>
  <si>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</si>
  <si>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</si>
  <si>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</si>
  <si>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</si>
  <si>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</si>
  <si>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</si>
  <si>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</si>
  <si>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</si>
  <si>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</si>
  <si>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</si>
  <si>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</si>
  <si>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</si>
  <si>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</si>
  <si>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</si>
  <si>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</si>
  <si>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</si>
  <si>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</si>
  <si>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</si>
  <si>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</si>
  <si>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</si>
  <si>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</si>
  <si>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</si>
  <si>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</si>
  <si>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</si>
  <si>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</si>
  <si>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</si>
  <si>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</si>
  <si>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</si>
  <si>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</si>
  <si>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</si>
  <si>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</si>
  <si>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</si>
  <si>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</si>
  <si>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</si>
  <si>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</si>
  <si>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</si>
  <si>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</si>
  <si>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</si>
  <si>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</si>
  <si>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</si>
  <si>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</si>
  <si>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</si>
  <si>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</si>
  <si>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</si>
  <si>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</si>
  <si>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</si>
  <si>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</si>
  <si>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</si>
  <si>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</si>
  <si>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</si>
  <si>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</si>
  <si>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</si>
  <si>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</si>
  <si>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</si>
  <si>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</si>
  <si>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</si>
  <si>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</si>
  <si>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</si>
  <si>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</si>
  <si>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</si>
  <si>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</si>
  <si>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</si>
  <si>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</si>
  <si>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</si>
  <si>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</si>
  <si>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</si>
  <si>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</si>
  <si>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</si>
  <si>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</si>
  <si>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</si>
  <si>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</si>
  <si>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</si>
  <si>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</si>
  <si>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</si>
  <si>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</si>
  <si>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</si>
  <si>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</si>
  <si>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</si>
  <si>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</si>
  <si>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</si>
  <si>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</si>
  <si>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</si>
  <si>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</si>
  <si>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</si>
  <si>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</si>
  <si>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</si>
  <si>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</si>
  <si>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</si>
  <si>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</si>
  <si>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</si>
  <si>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</si>
  <si>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</si>
  <si>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</si>
  <si>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</si>
  <si>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</si>
  <si>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</si>
  <si>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</si>
  <si>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</si>
  <si>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</si>
  <si>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</si>
  <si>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</si>
  <si>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</si>
  <si>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</si>
  <si>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</si>
  <si>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</si>
  <si>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</si>
  <si>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</si>
  <si>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</si>
  <si>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</si>
  <si>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</si>
  <si>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</si>
  <si>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</si>
  <si>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</si>
  <si>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</si>
  <si>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</si>
  <si>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</si>
  <si>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</si>
  <si>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</si>
  <si>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</si>
  <si>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</si>
  <si>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</si>
  <si>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</si>
  <si>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</si>
  <si>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</si>
  <si>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</si>
  <si>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</si>
  <si>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</si>
  <si>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</si>
  <si>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</si>
  <si>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</si>
  <si>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</si>
  <si>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</si>
  <si>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</si>
  <si>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</si>
  <si>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</si>
  <si>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</si>
  <si>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</si>
  <si>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</si>
  <si>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</si>
  <si>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</si>
  <si>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</si>
  <si>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</si>
  <si>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</si>
  <si>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</si>
  <si>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</si>
  <si>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</si>
  <si>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</si>
  <si>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</si>
  <si>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</si>
  <si>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</si>
  <si>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</si>
  <si>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</si>
  <si>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</si>
  <si>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</si>
  <si>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</si>
  <si>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</si>
  <si>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</si>
  <si>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</si>
  <si>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</si>
  <si>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</si>
  <si>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</si>
  <si>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</si>
  <si>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</si>
  <si>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</si>
  <si>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</si>
  <si>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</si>
  <si>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</si>
  <si>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</si>
  <si>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</si>
  <si>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</si>
  <si>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</si>
  <si>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</si>
  <si>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</si>
  <si>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</si>
  <si>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</si>
  <si>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</si>
  <si>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</si>
  <si>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</si>
  <si>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</si>
  <si>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</si>
  <si>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</si>
  <si>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</si>
  <si>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</si>
  <si>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</si>
  <si>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</si>
  <si>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</si>
  <si>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</si>
  <si>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</si>
  <si>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</si>
  <si>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</si>
  <si>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</si>
  <si>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</si>
  <si>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</si>
  <si>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</si>
  <si>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</si>
  <si>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</si>
  <si>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</si>
  <si>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</si>
  <si>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</si>
  <si>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</si>
  <si>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</si>
  <si>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</si>
  <si>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</si>
  <si>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</si>
  <si>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</si>
  <si>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</si>
  <si>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</si>
  <si>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</si>
  <si>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</si>
  <si>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</si>
  <si>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</si>
  <si>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</si>
  <si>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</si>
  <si>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</si>
  <si>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</si>
  <si>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</si>
  <si>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</si>
  <si>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</si>
  <si>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</si>
  <si>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</si>
  <si>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</si>
  <si>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</si>
  <si>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</si>
  <si>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</si>
  <si>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</si>
  <si>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</si>
  <si>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</si>
  <si>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</si>
  <si>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</si>
  <si>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</si>
  <si>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</si>
  <si>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</si>
  <si>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</si>
  <si>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</si>
  <si>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</si>
  <si>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</si>
  <si>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</si>
  <si>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</si>
  <si>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</si>
  <si>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</si>
  <si>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</si>
  <si>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</si>
  <si>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</si>
  <si>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</si>
  <si>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</si>
  <si>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</si>
  <si>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</si>
  <si>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</si>
  <si>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</si>
  <si>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</si>
  <si>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</si>
  <si>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</si>
  <si>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</si>
  <si>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</si>
  <si>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</si>
  <si>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</si>
  <si>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</si>
  <si>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</si>
  <si>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</si>
  <si>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</si>
  <si>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</si>
  <si>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</si>
  <si>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</si>
  <si>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</si>
  <si>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</si>
  <si>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</si>
  <si>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</si>
  <si>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</si>
  <si>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</si>
  <si>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</si>
  <si>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</si>
  <si>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</si>
  <si>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</si>
  <si>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</si>
  <si>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</si>
  <si>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</si>
  <si>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</si>
  <si>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</si>
  <si>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</si>
  <si>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</si>
  <si>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</si>
  <si>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</si>
  <si>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</si>
  <si>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</si>
  <si>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</si>
  <si>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</si>
  <si>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</si>
  <si>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</si>
  <si>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</si>
  <si>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</si>
  <si>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</si>
  <si>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</si>
  <si>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</si>
  <si>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</si>
  <si>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</si>
  <si>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</si>
  <si>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</si>
  <si>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</si>
  <si>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</si>
  <si>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</si>
  <si>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</si>
  <si>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</si>
  <si>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</si>
  <si>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</si>
  <si>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</si>
  <si>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</si>
  <si>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</si>
  <si>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</si>
  <si>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</si>
  <si>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</si>
  <si>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</si>
  <si>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</si>
  <si>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</si>
  <si>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</si>
  <si>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</si>
  <si>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</si>
  <si>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</si>
  <si>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</si>
  <si>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</si>
  <si>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</si>
  <si>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</si>
  <si>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</si>
  <si>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</si>
  <si>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</si>
  <si>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</si>
  <si>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</si>
  <si>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</si>
  <si>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</si>
  <si>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</si>
  <si>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</si>
  <si>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</si>
  <si>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</si>
  <si>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</si>
  <si>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</si>
  <si>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</si>
  <si>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</si>
  <si>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</si>
  <si>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</si>
  <si>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</si>
  <si>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</si>
  <si>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</si>
  <si>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</si>
  <si>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</si>
  <si>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</si>
  <si>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</si>
  <si>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</si>
  <si>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</si>
  <si>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</si>
  <si>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</si>
  <si>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</si>
  <si>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</si>
  <si>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</si>
  <si>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</si>
  <si>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</si>
  <si>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</si>
  <si>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</si>
  <si>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</si>
  <si>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</si>
  <si>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</si>
  <si>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</si>
  <si>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</si>
  <si>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</si>
  <si>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</si>
  <si>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</si>
  <si>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</si>
  <si>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</si>
  <si>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</si>
  <si>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</si>
  <si>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</si>
  <si>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</si>
  <si>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</si>
  <si>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</si>
  <si>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</si>
  <si>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</si>
  <si>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</si>
  <si>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</si>
  <si>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</si>
  <si>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</si>
  <si>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</si>
  <si>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</si>
  <si>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</si>
  <si>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</si>
  <si>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</si>
  <si>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</si>
  <si>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</si>
  <si>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</si>
  <si>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</si>
  <si>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</si>
  <si>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</si>
  <si>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</si>
  <si>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</si>
  <si>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</si>
  <si>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</si>
  <si>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</si>
  <si>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</si>
  <si>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</si>
  <si>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</si>
  <si>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</si>
  <si>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</si>
  <si>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</si>
  <si>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</si>
  <si>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</si>
  <si>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</si>
  <si>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</si>
  <si>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</si>
  <si>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</si>
  <si>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</si>
  <si>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</si>
  <si>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</si>
  <si>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</si>
  <si>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</si>
  <si>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</si>
  <si>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</si>
  <si>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</si>
  <si>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</si>
  <si>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</si>
  <si>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</si>
  <si>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</si>
  <si>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</si>
  <si>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</si>
  <si>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</si>
  <si>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</si>
  <si>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</si>
  <si>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</si>
  <si>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</si>
  <si>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</si>
  <si>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</si>
  <si>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</si>
  <si>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</si>
  <si>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</si>
  <si>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</si>
  <si>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</si>
  <si>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</si>
  <si>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</si>
  <si>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</si>
  <si>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</si>
  <si>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</si>
  <si>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</si>
  <si>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</si>
  <si>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</si>
  <si>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</si>
  <si>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</si>
  <si>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</si>
  <si>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</si>
  <si>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</si>
  <si>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</si>
  <si>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</si>
  <si>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</si>
  <si>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</si>
  <si>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</si>
  <si>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</si>
  <si>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</si>
  <si>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</si>
  <si>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</si>
  <si>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</si>
  <si>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</si>
  <si>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</si>
  <si>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</si>
  <si>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</si>
  <si>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</si>
  <si>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</si>
  <si>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</si>
  <si>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</si>
  <si>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</si>
  <si>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</si>
  <si>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</si>
  <si>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</si>
  <si>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</si>
  <si>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</si>
  <si>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</si>
  <si>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</si>
  <si>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</si>
  <si>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</si>
  <si>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</si>
  <si>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</si>
  <si>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</si>
  <si>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</si>
  <si>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</si>
  <si>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</si>
  <si>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</si>
  <si>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</si>
  <si>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</si>
  <si>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</si>
  <si>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</si>
  <si>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</si>
  <si>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</si>
  <si>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</si>
  <si>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</si>
  <si>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</si>
  <si>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</si>
  <si>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</si>
  <si>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</si>
  <si>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</si>
  <si>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</si>
  <si>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</si>
  <si>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</si>
  <si>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</si>
  <si>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</si>
  <si>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</si>
  <si>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</si>
  <si>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</si>
  <si>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</si>
  <si>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</si>
  <si>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</si>
  <si>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</si>
  <si>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</si>
  <si>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</si>
  <si>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</si>
  <si>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</si>
  <si>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</si>
  <si>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</si>
  <si>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</si>
  <si>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</si>
  <si>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</si>
  <si>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</si>
  <si>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</si>
  <si>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</si>
  <si>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</si>
  <si>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</si>
  <si>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</si>
  <si>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</si>
  <si>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</si>
  <si>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</si>
  <si>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</si>
  <si>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</si>
  <si>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</si>
  <si>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</si>
  <si>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</si>
  <si>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</si>
  <si>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</si>
  <si>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</si>
  <si>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</si>
  <si>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</si>
  <si>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</si>
  <si>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</si>
  <si>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</si>
  <si>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</si>
  <si>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</si>
  <si>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</si>
  <si>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</si>
  <si>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</si>
  <si>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</si>
  <si>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</si>
  <si>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</si>
  <si>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</si>
  <si>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</si>
  <si>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</si>
  <si>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</si>
  <si>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</si>
  <si>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</si>
  <si>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</si>
  <si>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</si>
  <si>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</si>
  <si>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</si>
  <si>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</si>
  <si>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</si>
  <si>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</si>
  <si>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</si>
  <si>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</si>
  <si>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</si>
  <si>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</si>
  <si>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</si>
  <si>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</si>
  <si>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</si>
  <si>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</si>
  <si>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</si>
  <si>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</si>
  <si>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</si>
  <si>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</si>
  <si>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</si>
  <si>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</si>
  <si>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</si>
  <si>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</si>
  <si>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</si>
  <si>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</si>
  <si>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</si>
  <si>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</si>
  <si>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</si>
  <si>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</si>
  <si>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</si>
  <si>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</si>
  <si>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</si>
  <si>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</si>
  <si>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</si>
  <si>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</si>
  <si>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</si>
  <si>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</si>
  <si>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</si>
  <si>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</si>
  <si>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</si>
  <si>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</si>
  <si>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</si>
  <si>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</si>
  <si>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</si>
  <si>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</si>
  <si>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</si>
  <si>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</si>
  <si>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</si>
  <si>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</si>
  <si>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</si>
  <si>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</si>
  <si>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</si>
  <si>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</si>
  <si>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</si>
  <si>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</si>
  <si>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</si>
  <si>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</si>
  <si>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</si>
  <si>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</si>
  <si>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</si>
  <si>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</si>
  <si>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</si>
  <si>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</si>
  <si>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</si>
  <si>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</si>
  <si>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</si>
  <si>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</si>
  <si>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</si>
  <si>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</si>
  <si>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</si>
  <si>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</si>
  <si>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</si>
  <si>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</si>
  <si>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</si>
  <si>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</si>
  <si>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</si>
  <si>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</si>
  <si>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</si>
  <si>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</si>
  <si>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</si>
  <si>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</si>
  <si>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</si>
  <si>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</si>
  <si>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</si>
  <si>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</si>
  <si>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500-530</t>
  </si>
  <si>
    <t>3670-3900</t>
  </si>
  <si>
    <t>5800-6000</t>
  </si>
  <si>
    <t>820-840</t>
  </si>
  <si>
    <t>900-950</t>
  </si>
  <si>
    <t>LALPATHLAB JULY FUT</t>
  </si>
  <si>
    <t>TRU</t>
  </si>
  <si>
    <t>TruCap Finance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</si>
  <si>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</si>
  <si>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</si>
  <si>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</si>
  <si>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</si>
  <si>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</si>
  <si>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</si>
  <si>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</si>
  <si>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</si>
  <si>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</si>
  <si>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</si>
  <si>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</si>
  <si>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</si>
  <si>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</si>
  <si>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</si>
  <si>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</si>
  <si>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</si>
  <si>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</si>
  <si>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</si>
  <si>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</si>
  <si>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</si>
  <si>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</si>
  <si>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</si>
  <si>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</si>
  <si>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</si>
  <si>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</si>
  <si>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</si>
  <si>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</si>
  <si>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</si>
  <si>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</si>
  <si>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</si>
  <si>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</si>
  <si>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</si>
  <si>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</si>
  <si>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</si>
  <si>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</si>
  <si>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</si>
  <si>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</si>
  <si>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</si>
  <si>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</si>
  <si>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</si>
  <si>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</si>
  <si>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</si>
  <si>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</si>
  <si>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</si>
  <si>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</si>
  <si>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</si>
  <si>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</si>
  <si>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</si>
  <si>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</si>
  <si>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</si>
  <si>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</si>
  <si>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</si>
  <si>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</si>
  <si>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</si>
  <si>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</si>
  <si>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</si>
  <si>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</si>
  <si>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</si>
  <si>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</si>
  <si>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</si>
  <si>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</si>
  <si>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</si>
  <si>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</si>
  <si>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</si>
  <si>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</si>
  <si>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</si>
  <si>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</si>
  <si>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</si>
  <si>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</si>
  <si>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</si>
  <si>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</si>
  <si>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</si>
  <si>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</si>
  <si>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</si>
  <si>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</si>
  <si>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455-485</t>
  </si>
  <si>
    <t>Profit of Rs.18.5/-</t>
  </si>
  <si>
    <t>Profit of Rs.63/-</t>
  </si>
  <si>
    <t>Loss of Rs.32/-</t>
  </si>
  <si>
    <t>NK SECURITIES RESEARCH PRIVATE LIMITED</t>
  </si>
  <si>
    <t>AAKRAYA RESEARCH LLP</t>
  </si>
  <si>
    <t>660-690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</si>
  <si>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</si>
  <si>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</si>
  <si>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</si>
  <si>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</si>
  <si>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</si>
  <si>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</si>
  <si>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</si>
  <si>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</si>
  <si>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</si>
  <si>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</si>
  <si>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</si>
  <si>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</si>
  <si>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FRANKLININD</t>
  </si>
  <si>
    <t>Profit of Rs.20/-</t>
  </si>
  <si>
    <t>Profit of Rs.15/-</t>
  </si>
  <si>
    <t>355-377</t>
  </si>
  <si>
    <t>805-837.5</t>
  </si>
  <si>
    <t>Profit of Rs.8/-</t>
  </si>
  <si>
    <t>615-660</t>
  </si>
  <si>
    <t>MTNL</t>
  </si>
  <si>
    <t>Maha Tel Nigam Ltd.</t>
  </si>
  <si>
    <t>Profit of Rs.75/-</t>
  </si>
  <si>
    <t>Profit of Rs.45/-</t>
  </si>
  <si>
    <t>1150-1180</t>
  </si>
  <si>
    <t>1260-1320</t>
  </si>
  <si>
    <t>3790-3930</t>
  </si>
  <si>
    <t>4250-4500</t>
  </si>
  <si>
    <t>319-323</t>
  </si>
  <si>
    <t>StockSplit ^</t>
  </si>
  <si>
    <t>PGEL ^</t>
  </si>
  <si>
    <t>IFL</t>
  </si>
  <si>
    <t>SVS</t>
  </si>
  <si>
    <t>NIFTY 24500 PE 18-JULY</t>
  </si>
  <si>
    <t>100-150</t>
  </si>
  <si>
    <t>780-830</t>
  </si>
  <si>
    <t>PAGEIND JULY FUT</t>
  </si>
  <si>
    <t>41385-42085</t>
  </si>
  <si>
    <t>TOPGAIN FINANCE PRIVATE LIMITED</t>
  </si>
  <si>
    <t>SAHASTRAA ADVISORS PRIVATE LIMITED</t>
  </si>
  <si>
    <t>KHOOBSURAT</t>
  </si>
  <si>
    <t>SHARE INDIA SECURITIES LIMITED</t>
  </si>
  <si>
    <t>Profit of Rs.63.5/-</t>
  </si>
  <si>
    <t>127-134</t>
  </si>
  <si>
    <t>Profit of Rs.48.5/-</t>
  </si>
  <si>
    <t>Loss of Rs.34.5/-</t>
  </si>
  <si>
    <t>195-210</t>
  </si>
  <si>
    <t>Loss of Rs.18.5/-</t>
  </si>
  <si>
    <t>Loss of Rs.750/-</t>
  </si>
  <si>
    <t>PRAFUL GUPTAKAUSHAL</t>
  </si>
  <si>
    <t>TTIL</t>
  </si>
  <si>
    <t>KAUSHAL HITESHBHAI PARIKH</t>
  </si>
  <si>
    <t>MICROCURVES TRADING PRIVATE LIMITED</t>
  </si>
  <si>
    <t>1598-1636</t>
  </si>
  <si>
    <t>1720-1800</t>
  </si>
  <si>
    <t>Loss of Rs.22/-</t>
  </si>
  <si>
    <t>RUCHIRA GOYAL</t>
  </si>
  <si>
    <t>ANKIT MAHENDRABHAI PARLESHA</t>
  </si>
  <si>
    <t>SONALIS</t>
  </si>
  <si>
    <t>VJTFEDU</t>
  </si>
  <si>
    <t>SHEETAL DUGAR</t>
  </si>
  <si>
    <t>SAM FINANCIAL SERVICES LLP</t>
  </si>
  <si>
    <t>APEX</t>
  </si>
  <si>
    <t>Apex Frozen Foods Limited</t>
  </si>
  <si>
    <t>SETU SECURITIES PVT LTD</t>
  </si>
  <si>
    <t>KSHITIJPOL</t>
  </si>
  <si>
    <t>Kshitij Polyline Limited</t>
  </si>
  <si>
    <t>NECCLTD</t>
  </si>
  <si>
    <t>North East Carry Corp Ltd</t>
  </si>
  <si>
    <t>HI GROWTH CORPORATE SERVICES PVT LTD</t>
  </si>
  <si>
    <t>264-270</t>
  </si>
  <si>
    <t>NIFTY 24400 PE 25-JULY</t>
  </si>
  <si>
    <t>NIFTY 24000 PE 25-JULY</t>
  </si>
  <si>
    <t>Profit of Rs.9.25/-</t>
  </si>
  <si>
    <t>ACLD</t>
  </si>
  <si>
    <t>MANSI SHARE &amp; STOCK ADVISORS PRIVATE LIMITED</t>
  </si>
  <si>
    <t>ASHIS</t>
  </si>
  <si>
    <t>SHYAM DHANUKA</t>
  </si>
  <si>
    <t>GEMENVIRO</t>
  </si>
  <si>
    <t>GOEL</t>
  </si>
  <si>
    <t>MONGIPA</t>
  </si>
  <si>
    <t>KANCHAN SARAOGI</t>
  </si>
  <si>
    <t>NATURAL</t>
  </si>
  <si>
    <t>ROOPESH TALWAR</t>
  </si>
  <si>
    <t>NCLRESE</t>
  </si>
  <si>
    <t>SHIVAM</t>
  </si>
  <si>
    <t>SANDESH KHANDELWAL</t>
  </si>
  <si>
    <t>SRESTHA</t>
  </si>
  <si>
    <t>YASH BIPINBHAI NATHWANI (HUF)</t>
  </si>
  <si>
    <t>THREEMPAPE</t>
  </si>
  <si>
    <t>AWHCL</t>
  </si>
  <si>
    <t>Antony Waste Hdg Cell Ltd</t>
  </si>
  <si>
    <t>YMD FINANCIAL CONSULTANCY PRIVATE LIMITED</t>
  </si>
  <si>
    <t>SOHAM FINCARE INDIA LLP</t>
  </si>
  <si>
    <t>NFL</t>
  </si>
  <si>
    <t>National Fertilizers Limi</t>
  </si>
  <si>
    <t>NOVAAGRI</t>
  </si>
  <si>
    <t>Nova Agritech Limited</t>
  </si>
  <si>
    <t>Rashtriya Chem Fert Ltd.</t>
  </si>
  <si>
    <t>CONSORTIUM CAPITAL PVT LTD</t>
  </si>
  <si>
    <t>PROPEQUITY</t>
  </si>
  <si>
    <t>P. E. Analytics Limited</t>
  </si>
  <si>
    <t>JASUJA SAMIR</t>
  </si>
  <si>
    <t>GIRIJADHAVA VYAPAAR PRIVATE LIMITED</t>
  </si>
  <si>
    <t>Profit of Rs.72/-</t>
  </si>
  <si>
    <t>NIFTY 24200 PE 25-JULY</t>
  </si>
  <si>
    <t>Loss of Rs.110/-</t>
  </si>
  <si>
    <t>Loss of Rs.190/-</t>
  </si>
  <si>
    <t>Loss of Rs.5.5/-</t>
  </si>
  <si>
    <t>Profit of Rs.16.5/-</t>
  </si>
  <si>
    <t>TRADELINK EXIM INDIA PVT LTD</t>
  </si>
  <si>
    <t>ANUROOP</t>
  </si>
  <si>
    <t>DILIP NANJI CHHEDA</t>
  </si>
  <si>
    <t>ASHOK KUMAR LAL</t>
  </si>
  <si>
    <t>VCAP MONEY FINANCIAL SERVICES PRIVATE LIMITED</t>
  </si>
  <si>
    <t>CONFINT</t>
  </si>
  <si>
    <t>VINEET CHOWDHURY</t>
  </si>
  <si>
    <t>EPIC</t>
  </si>
  <si>
    <t>GREEN PEAKS ENTERPRISES LLP</t>
  </si>
  <si>
    <t>VANDANATIWARI</t>
  </si>
  <si>
    <t>FRONTCORP</t>
  </si>
  <si>
    <t>EPITOME TRADING AND INVESTMENTS</t>
  </si>
  <si>
    <t>SHERWOOD SECURITIES PVT LTD</t>
  </si>
  <si>
    <t>IGCIL</t>
  </si>
  <si>
    <t>NARAYANAN BALAJI VAIDYANATH</t>
  </si>
  <si>
    <t>JR SEAMLESS PRIVATE LIMITED</t>
  </si>
  <si>
    <t>PATEL MADHUBEN DAHYABHAI</t>
  </si>
  <si>
    <t>MANUBHAI AMRUTLAL SHAH</t>
  </si>
  <si>
    <t>RAMASWAMY ANAND</t>
  </si>
  <si>
    <t>SADASHIVAMURTHY ANURADHA</t>
  </si>
  <si>
    <t>ANAND MOHAN</t>
  </si>
  <si>
    <t>GAYATHRIRADHAKRISHNAN</t>
  </si>
  <si>
    <t>INDRENEW</t>
  </si>
  <si>
    <t>SUVAMDAS</t>
  </si>
  <si>
    <t>SHREYANS SHANTILAL SHAH</t>
  </si>
  <si>
    <t>VICKY RAJESH JHAVERI</t>
  </si>
  <si>
    <t>MAGENTA</t>
  </si>
  <si>
    <t>SUNFLOWER BROKING PRIVATE LIMITED</t>
  </si>
  <si>
    <t>NILESH BABULAL KABRA</t>
  </si>
  <si>
    <t>MIHIKA</t>
  </si>
  <si>
    <t>VAKANDA SERVICES PRIVATE LIMITED</t>
  </si>
  <si>
    <t>HEMA JAYPRAKASH BHAVSAR</t>
  </si>
  <si>
    <t>PRADHIN</t>
  </si>
  <si>
    <t>NISHIL SHAH</t>
  </si>
  <si>
    <t>NISHIL FINANCIAL ADVISORS LLP .</t>
  </si>
  <si>
    <t>KAPADIA FINWEALTH LLP .</t>
  </si>
  <si>
    <t>SANJAYKUMAR SEVANTILAL SHAH</t>
  </si>
  <si>
    <t>SETU SECURITIES PVT. LTD.</t>
  </si>
  <si>
    <t>AMEE TUSHAR SHAH</t>
  </si>
  <si>
    <t>PREETI BHAUKA</t>
  </si>
  <si>
    <t>SHUBHAM ASHOKBHAI PATEL</t>
  </si>
  <si>
    <t>SAWABUSI</t>
  </si>
  <si>
    <t>VIKRAMBHAI GOKALBHAI CHAUDHARI</t>
  </si>
  <si>
    <t>MEHUL KISHORE JOSHI</t>
  </si>
  <si>
    <t>SAROJ GUPTA</t>
  </si>
  <si>
    <t>SRUSTEELS</t>
  </si>
  <si>
    <t>REKHA BHANDARI</t>
  </si>
  <si>
    <t>PRAJAL BHANDARI</t>
  </si>
  <si>
    <t>SUUMAYA</t>
  </si>
  <si>
    <t>VINABHEN ATULKUMAR SHAH</t>
  </si>
  <si>
    <t>VATSALKUMAR PRAVINCHANDRA PATEL</t>
  </si>
  <si>
    <t>VIKRAM JAIN</t>
  </si>
  <si>
    <t>YELLOWSTONE VENTURES LLP</t>
  </si>
  <si>
    <t>AVANCE VENTURES PRIVATE LIMITED</t>
  </si>
  <si>
    <t>SEIFER RICHARD MASCARENHAS</t>
  </si>
  <si>
    <t>VIVAA</t>
  </si>
  <si>
    <t>ARYAFIN-TRADE SERVICES INDIA PRIVATE LIMITED</t>
  </si>
  <si>
    <t>VINOD DUGAR</t>
  </si>
  <si>
    <t>WAGEND</t>
  </si>
  <si>
    <t>VASUDEVAN</t>
  </si>
  <si>
    <t>WESTLEIRES</t>
  </si>
  <si>
    <t>NEW LEAINA INVESTMENTS LIMITED</t>
  </si>
  <si>
    <t>YARNSYN</t>
  </si>
  <si>
    <t>MAKWANA DIXIT CHANDUBHAI</t>
  </si>
  <si>
    <t>AGRITECH</t>
  </si>
  <si>
    <t>Agri-Tech (India) Limited</t>
  </si>
  <si>
    <t>INDRA KIRAN VENTURES</t>
  </si>
  <si>
    <t>ABHINAV KATHURIA</t>
  </si>
  <si>
    <t>AXITA</t>
  </si>
  <si>
    <t>Axita Cotton Limited</t>
  </si>
  <si>
    <t>BOROSIL RENEWABLES LTD</t>
  </si>
  <si>
    <t>CLT RESEARCH TECH PRIVATE LTD</t>
  </si>
  <si>
    <t>DURLAX</t>
  </si>
  <si>
    <t>Durlax Top Surface Ltd</t>
  </si>
  <si>
    <t>GICL</t>
  </si>
  <si>
    <t>Globe Intl Carriers Ltd</t>
  </si>
  <si>
    <t>YUVRAJ HIRALAL MALHOTRA</t>
  </si>
  <si>
    <t>GLOBE</t>
  </si>
  <si>
    <t>Globe Textiles (I) Ltd.</t>
  </si>
  <si>
    <t>JAIDEEP SAMPAT</t>
  </si>
  <si>
    <t>PARITOSH RUNGTA</t>
  </si>
  <si>
    <t>STOCK VERTEX VENTURES</t>
  </si>
  <si>
    <t>JSI INVESTMENTS PRIVATE LIMITED</t>
  </si>
  <si>
    <t>DIPAN MEHTA COMMODITIES PRIVATE LIMITED</t>
  </si>
  <si>
    <t>POCL</t>
  </si>
  <si>
    <t>Pondy Oxides &amp; Chem Ltd</t>
  </si>
  <si>
    <t>PRRSAAR COMMODITIES PVT LTD</t>
  </si>
  <si>
    <t>ADROIT FINANCIAL SERVICES PVT LTD</t>
  </si>
  <si>
    <t>Railtel Corp of Ind Ltd</t>
  </si>
  <si>
    <t>SAKUMA</t>
  </si>
  <si>
    <t>Sakuma Exports Limited</t>
  </si>
  <si>
    <t>BSEL ALGO LIMITED</t>
  </si>
  <si>
    <t>RAJKUMAR BABUBHAI GODHA</t>
  </si>
  <si>
    <t>IND SWIFT LABORATORIES LIMITED</t>
  </si>
  <si>
    <t>TUNWAL</t>
  </si>
  <si>
    <t>Tunwal E-Motors Limited</t>
  </si>
  <si>
    <t>VISHWAS</t>
  </si>
  <si>
    <t>Vishwas Agri Seeds Ltd</t>
  </si>
  <si>
    <t>VANDANA ATUL AGARWAL</t>
  </si>
  <si>
    <t>Elgi Equipments Ltd</t>
  </si>
  <si>
    <t>AL MEHWAR COMMERCIAL INVESTMENTS L.L.C.</t>
  </si>
  <si>
    <t>MAHEVARSH FINCON PRIVATE LIMITED</t>
  </si>
  <si>
    <t>GADARA POONAM</t>
  </si>
  <si>
    <t>PRABHU LAL MEENA</t>
  </si>
  <si>
    <t>EV PERUMALSWAMI AND ASSOCIATES</t>
  </si>
  <si>
    <t>NIRMAN</t>
  </si>
  <si>
    <t>Nirman Agri Gentics Ltd</t>
  </si>
  <si>
    <t>SHISHIR RADHAKUMAR TEJPAL</t>
  </si>
  <si>
    <t>SILKFLEX</t>
  </si>
  <si>
    <t>Silkflex Polymers India L</t>
  </si>
  <si>
    <t>AMRUTLAL GORDHANDAS THOBHANI</t>
  </si>
  <si>
    <t>JIGNESH AMRUTLAL THOBHANI</t>
  </si>
  <si>
    <t>CAIFU INVESTMENT ADVISORY LLP</t>
  </si>
  <si>
    <t>GIRIRAJ STOCK BROKING PRIVATE LIMITED</t>
  </si>
  <si>
    <t>NIKUNJ STOCK BROKERS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</si>
</sst>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82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0" fontId="38" fillId="41" borderId="38" xfId="0" applyFont="1" applyFill="1" applyBorder="1" applyAlignment="1">
      <alignment horizontal="center" vertical="center"/>
    </xf>
    <xf numFmtId="0" fontId="38" fillId="41" borderId="42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2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A3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45497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45497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5" t="s">
        <v>16</v>
      </c>
      <c r="B9" s="367" t="s">
        <v>17</v>
      </c>
      <c r="C9" s="367" t="s">
        <v>18</v>
      </c>
      <c r="D9" s="367" t="s">
        <v>19</v>
      </c>
      <c r="E9" s="26" t="s">
        <v>20</v>
      </c>
      <c r="F9" s="26" t="s">
        <v>21</v>
      </c>
      <c r="G9" s="362" t="s">
        <v>22</v>
      </c>
      <c r="H9" s="363"/>
      <c r="I9" s="364"/>
      <c r="J9" s="362" t="s">
        <v>23</v>
      </c>
      <c r="K9" s="363"/>
      <c r="L9" s="364"/>
      <c r="M9" s="26"/>
      <c r="N9" s="27"/>
      <c r="O9" s="27"/>
      <c r="P9" s="27"/>
    </row>
    <row r="10" spans="1:16" ht="38.25">
      <c r="A10" s="366"/>
      <c r="B10" s="368"/>
      <c r="C10" s="368"/>
      <c r="D10" s="36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24463.1</v>
      </c>
      <c r="F11" s="204">
        <v>24363.366666666669</v>
      </c>
      <c r="G11" s="203">
        <v>24165.733333333337</v>
      </c>
      <c r="H11" s="203">
        <v>23868.366666666669</v>
      </c>
      <c r="I11" s="203">
        <v>23670.733333333337</v>
      </c>
      <c r="J11" s="203">
        <v>24660.733333333337</v>
      </c>
      <c r="K11" s="203">
        <v>24858.366666666669</v>
      </c>
      <c r="L11" s="203">
        <v>25155.733333333337</v>
      </c>
      <c r="M11" s="202">
        <v>24561</v>
      </c>
      <c r="N11" s="202">
        <v>24066</v>
      </c>
      <c r="O11" s="202">
        <v>16820750</v>
      </c>
      <c r="P11" s="205">
        <v>-3.6599841635989012E-2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51818.2</v>
      </c>
      <c r="F12" s="204">
        <v>51897.316666666673</v>
      </c>
      <c r="G12" s="203">
        <v>51331.883333333346</v>
      </c>
      <c r="H12" s="203">
        <v>50845.566666666673</v>
      </c>
      <c r="I12" s="203">
        <v>50280.133333333346</v>
      </c>
      <c r="J12" s="203">
        <v>52383.633333333346</v>
      </c>
      <c r="K12" s="203">
        <v>52949.06666666668</v>
      </c>
      <c r="L12" s="203">
        <v>53435.383333333346</v>
      </c>
      <c r="M12" s="202">
        <v>52462.75</v>
      </c>
      <c r="N12" s="202">
        <v>51411</v>
      </c>
      <c r="O12" s="202">
        <v>2286585</v>
      </c>
      <c r="P12" s="205">
        <v>-1.2317610907637575E-3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23352.25</v>
      </c>
      <c r="F13" s="217">
        <v>23407.766666666666</v>
      </c>
      <c r="G13" s="219">
        <v>23099.483333333334</v>
      </c>
      <c r="H13" s="219">
        <v>22846.716666666667</v>
      </c>
      <c r="I13" s="219">
        <v>22538.433333333334</v>
      </c>
      <c r="J13" s="219">
        <v>23660.533333333333</v>
      </c>
      <c r="K13" s="219">
        <v>23968.816666666666</v>
      </c>
      <c r="L13" s="219">
        <v>24221.583333333332</v>
      </c>
      <c r="M13" s="220">
        <v>23716.05</v>
      </c>
      <c r="N13" s="220">
        <v>23155</v>
      </c>
      <c r="O13" s="220">
        <v>74100</v>
      </c>
      <c r="P13" s="221">
        <v>-1.8217952964557801E-2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12391.35</v>
      </c>
      <c r="F14" s="217">
        <v>12273.75</v>
      </c>
      <c r="G14" s="219">
        <v>12049.6</v>
      </c>
      <c r="H14" s="219">
        <v>11707.85</v>
      </c>
      <c r="I14" s="219">
        <v>11483.7</v>
      </c>
      <c r="J14" s="219">
        <v>12615.5</v>
      </c>
      <c r="K14" s="219">
        <v>12839.650000000001</v>
      </c>
      <c r="L14" s="219">
        <v>13181.4</v>
      </c>
      <c r="M14" s="220">
        <v>12497.9</v>
      </c>
      <c r="N14" s="220">
        <v>11932</v>
      </c>
      <c r="O14" s="220">
        <v>2693000</v>
      </c>
      <c r="P14" s="221">
        <v>2.3254046660080553E-2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71734.55</v>
      </c>
      <c r="F15" s="217">
        <v>71153.183333333334</v>
      </c>
      <c r="G15" s="219">
        <v>69786.366666666669</v>
      </c>
      <c r="H15" s="219">
        <v>67838.183333333334</v>
      </c>
      <c r="I15" s="219">
        <v>66471.366666666669</v>
      </c>
      <c r="J15" s="219">
        <v>73101.366666666669</v>
      </c>
      <c r="K15" s="219">
        <v>74468.183333333349</v>
      </c>
      <c r="L15" s="219">
        <v>76416.366666666669</v>
      </c>
      <c r="M15" s="220">
        <v>72520</v>
      </c>
      <c r="N15" s="220">
        <v>69205</v>
      </c>
      <c r="O15" s="220">
        <v>12070</v>
      </c>
      <c r="P15" s="221">
        <v>3.2506415739948676E-2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687.55</v>
      </c>
      <c r="F16" s="217">
        <v>671.51666666666677</v>
      </c>
      <c r="G16" s="219">
        <v>643.68333333333351</v>
      </c>
      <c r="H16" s="219">
        <v>599.81666666666672</v>
      </c>
      <c r="I16" s="219">
        <v>571.98333333333346</v>
      </c>
      <c r="J16" s="219">
        <v>715.38333333333355</v>
      </c>
      <c r="K16" s="219">
        <v>743.21666666666681</v>
      </c>
      <c r="L16" s="219">
        <v>787.0833333333336</v>
      </c>
      <c r="M16" s="220">
        <v>699.35</v>
      </c>
      <c r="N16" s="220">
        <v>627.65</v>
      </c>
      <c r="O16" s="220">
        <v>12601000</v>
      </c>
      <c r="P16" s="221">
        <v>-1.4006259780907668E-2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7493.65</v>
      </c>
      <c r="F17" s="217">
        <v>7449.333333333333</v>
      </c>
      <c r="G17" s="219">
        <v>7085.2666666666664</v>
      </c>
      <c r="H17" s="219">
        <v>6676.8833333333332</v>
      </c>
      <c r="I17" s="219">
        <v>6312.8166666666666</v>
      </c>
      <c r="J17" s="219">
        <v>7857.7166666666662</v>
      </c>
      <c r="K17" s="219">
        <v>8221.7833333333328</v>
      </c>
      <c r="L17" s="219">
        <v>8630.1666666666661</v>
      </c>
      <c r="M17" s="220">
        <v>7813.4</v>
      </c>
      <c r="N17" s="220">
        <v>7040.95</v>
      </c>
      <c r="O17" s="220">
        <v>1724500</v>
      </c>
      <c r="P17" s="221">
        <v>4.6023201152475546E-2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27748.6</v>
      </c>
      <c r="F18" s="217">
        <v>27640.566666666669</v>
      </c>
      <c r="G18" s="219">
        <v>27254.933333333338</v>
      </c>
      <c r="H18" s="219">
        <v>26761.26666666667</v>
      </c>
      <c r="I18" s="219">
        <v>26375.633333333339</v>
      </c>
      <c r="J18" s="219">
        <v>28134.233333333337</v>
      </c>
      <c r="K18" s="219">
        <v>28519.866666666669</v>
      </c>
      <c r="L18" s="219">
        <v>29013.533333333336</v>
      </c>
      <c r="M18" s="220">
        <v>28026.2</v>
      </c>
      <c r="N18" s="220">
        <v>27146.9</v>
      </c>
      <c r="O18" s="220">
        <v>151080</v>
      </c>
      <c r="P18" s="221">
        <v>-7.4891604256996456E-3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215.3</v>
      </c>
      <c r="F19" s="217">
        <v>212.79</v>
      </c>
      <c r="G19" s="219">
        <v>207.73</v>
      </c>
      <c r="H19" s="219">
        <v>200.16</v>
      </c>
      <c r="I19" s="219">
        <v>195.1</v>
      </c>
      <c r="J19" s="219">
        <v>220.35999999999999</v>
      </c>
      <c r="K19" s="219">
        <v>225.42</v>
      </c>
      <c r="L19" s="219">
        <v>232.98999999999998</v>
      </c>
      <c r="M19" s="220">
        <v>217.85</v>
      </c>
      <c r="N19" s="220">
        <v>205.22</v>
      </c>
      <c r="O19" s="220">
        <v>72840600</v>
      </c>
      <c r="P19" s="221">
        <v>1.185207411296977E-2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314.60000000000002</v>
      </c>
      <c r="F20" s="217">
        <v>309.41666666666669</v>
      </c>
      <c r="G20" s="219">
        <v>301.13333333333338</v>
      </c>
      <c r="H20" s="219">
        <v>287.66666666666669</v>
      </c>
      <c r="I20" s="219">
        <v>279.38333333333338</v>
      </c>
      <c r="J20" s="219">
        <v>322.88333333333338</v>
      </c>
      <c r="K20" s="219">
        <v>331.16666666666669</v>
      </c>
      <c r="L20" s="219">
        <v>344.63333333333338</v>
      </c>
      <c r="M20" s="220">
        <v>317.7</v>
      </c>
      <c r="N20" s="220">
        <v>295.95</v>
      </c>
      <c r="O20" s="220">
        <v>42863600</v>
      </c>
      <c r="P20" s="221">
        <v>-4.5287120342974458E-3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2651.75</v>
      </c>
      <c r="F21" s="217">
        <v>2632.1333333333332</v>
      </c>
      <c r="G21" s="219">
        <v>2569.0666666666666</v>
      </c>
      <c r="H21" s="219">
        <v>2486.3833333333332</v>
      </c>
      <c r="I21" s="219">
        <v>2423.3166666666666</v>
      </c>
      <c r="J21" s="219">
        <v>2714.8166666666666</v>
      </c>
      <c r="K21" s="219">
        <v>2777.8833333333332</v>
      </c>
      <c r="L21" s="219">
        <v>2860.5666666666666</v>
      </c>
      <c r="M21" s="220">
        <v>2695.2</v>
      </c>
      <c r="N21" s="220">
        <v>2549.4499999999998</v>
      </c>
      <c r="O21" s="220">
        <v>4671600</v>
      </c>
      <c r="P21" s="221">
        <v>-1.2931034482758621E-2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2992.7</v>
      </c>
      <c r="F22" s="217">
        <v>2970.4500000000003</v>
      </c>
      <c r="G22" s="219">
        <v>2905.9000000000005</v>
      </c>
      <c r="H22" s="219">
        <v>2819.1000000000004</v>
      </c>
      <c r="I22" s="219">
        <v>2754.5500000000006</v>
      </c>
      <c r="J22" s="219">
        <v>3057.2500000000005</v>
      </c>
      <c r="K22" s="219">
        <v>3121.8000000000006</v>
      </c>
      <c r="L22" s="219">
        <v>3208.6000000000004</v>
      </c>
      <c r="M22" s="220">
        <v>3035</v>
      </c>
      <c r="N22" s="220">
        <v>2883.65</v>
      </c>
      <c r="O22" s="220">
        <v>17418600</v>
      </c>
      <c r="P22" s="221">
        <v>-1.0666850182368729E-3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1509.05</v>
      </c>
      <c r="F23" s="217">
        <v>1481.5833333333333</v>
      </c>
      <c r="G23" s="219">
        <v>1444.6166666666666</v>
      </c>
      <c r="H23" s="219">
        <v>1380.1833333333334</v>
      </c>
      <c r="I23" s="219">
        <v>1343.2166666666667</v>
      </c>
      <c r="J23" s="219">
        <v>1546.0166666666664</v>
      </c>
      <c r="K23" s="219">
        <v>1582.9833333333331</v>
      </c>
      <c r="L23" s="219">
        <v>1647.4166666666663</v>
      </c>
      <c r="M23" s="220">
        <v>1518.55</v>
      </c>
      <c r="N23" s="220">
        <v>1417.15</v>
      </c>
      <c r="O23" s="220">
        <v>27981600</v>
      </c>
      <c r="P23" s="221">
        <v>8.8549177963657341E-3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5184.3</v>
      </c>
      <c r="F24" s="217">
        <v>5149.666666666667</v>
      </c>
      <c r="G24" s="219">
        <v>5054.4833333333336</v>
      </c>
      <c r="H24" s="219">
        <v>4924.666666666667</v>
      </c>
      <c r="I24" s="219">
        <v>4829.4833333333336</v>
      </c>
      <c r="J24" s="219">
        <v>5279.4833333333336</v>
      </c>
      <c r="K24" s="219">
        <v>5374.6666666666661</v>
      </c>
      <c r="L24" s="219">
        <v>5504.4833333333336</v>
      </c>
      <c r="M24" s="220">
        <v>5244.85</v>
      </c>
      <c r="N24" s="220">
        <v>5019.8500000000004</v>
      </c>
      <c r="O24" s="220">
        <v>1566700</v>
      </c>
      <c r="P24" s="221">
        <v>4.4699872286079183E-4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690.05</v>
      </c>
      <c r="F25" s="217">
        <v>682.18333333333328</v>
      </c>
      <c r="G25" s="219">
        <v>670.56666666666661</v>
      </c>
      <c r="H25" s="219">
        <v>651.08333333333337</v>
      </c>
      <c r="I25" s="219">
        <v>639.4666666666667</v>
      </c>
      <c r="J25" s="219">
        <v>701.66666666666652</v>
      </c>
      <c r="K25" s="219">
        <v>713.28333333333308</v>
      </c>
      <c r="L25" s="219">
        <v>732.76666666666642</v>
      </c>
      <c r="M25" s="220">
        <v>693.8</v>
      </c>
      <c r="N25" s="220">
        <v>662.7</v>
      </c>
      <c r="O25" s="220">
        <v>33060600</v>
      </c>
      <c r="P25" s="221">
        <v>2.7230149221217734E-4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6408.85</v>
      </c>
      <c r="F26" s="217">
        <v>6397.416666666667</v>
      </c>
      <c r="G26" s="219">
        <v>6332.6833333333343</v>
      </c>
      <c r="H26" s="219">
        <v>6256.5166666666673</v>
      </c>
      <c r="I26" s="219">
        <v>6191.7833333333347</v>
      </c>
      <c r="J26" s="219">
        <v>6473.5833333333339</v>
      </c>
      <c r="K26" s="219">
        <v>6538.3166666666657</v>
      </c>
      <c r="L26" s="219">
        <v>6614.4833333333336</v>
      </c>
      <c r="M26" s="220">
        <v>6462.15</v>
      </c>
      <c r="N26" s="220">
        <v>6321.25</v>
      </c>
      <c r="O26" s="220">
        <v>1594000</v>
      </c>
      <c r="P26" s="221">
        <v>5.7906089264974279E-2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517.1</v>
      </c>
      <c r="F27" s="217">
        <v>514.18333333333339</v>
      </c>
      <c r="G27" s="219">
        <v>501.41666666666674</v>
      </c>
      <c r="H27" s="219">
        <v>485.73333333333335</v>
      </c>
      <c r="I27" s="219">
        <v>472.9666666666667</v>
      </c>
      <c r="J27" s="219">
        <v>529.86666666666679</v>
      </c>
      <c r="K27" s="219">
        <v>542.63333333333344</v>
      </c>
      <c r="L27" s="219">
        <v>558.31666666666683</v>
      </c>
      <c r="M27" s="220">
        <v>526.95000000000005</v>
      </c>
      <c r="N27" s="220">
        <v>498.5</v>
      </c>
      <c r="O27" s="220">
        <v>12081900</v>
      </c>
      <c r="P27" s="221">
        <v>-2.4165865714678016E-2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229.4</v>
      </c>
      <c r="F28" s="217">
        <v>227.05999999999997</v>
      </c>
      <c r="G28" s="219">
        <v>220.98999999999995</v>
      </c>
      <c r="H28" s="219">
        <v>212.57999999999998</v>
      </c>
      <c r="I28" s="219">
        <v>206.50999999999996</v>
      </c>
      <c r="J28" s="219">
        <v>235.46999999999994</v>
      </c>
      <c r="K28" s="219">
        <v>241.53999999999994</v>
      </c>
      <c r="L28" s="219">
        <v>249.94999999999993</v>
      </c>
      <c r="M28" s="220">
        <v>233.13</v>
      </c>
      <c r="N28" s="220">
        <v>218.65</v>
      </c>
      <c r="O28" s="220">
        <v>79730000</v>
      </c>
      <c r="P28" s="221">
        <v>9.4960749556849827E-3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2902.2</v>
      </c>
      <c r="F29" s="217">
        <v>2913.7666666666664</v>
      </c>
      <c r="G29" s="219">
        <v>2875.6333333333328</v>
      </c>
      <c r="H29" s="219">
        <v>2849.0666666666662</v>
      </c>
      <c r="I29" s="219">
        <v>2810.9333333333325</v>
      </c>
      <c r="J29" s="219">
        <v>2940.333333333333</v>
      </c>
      <c r="K29" s="219">
        <v>2978.4666666666662</v>
      </c>
      <c r="L29" s="219">
        <v>3005.0333333333333</v>
      </c>
      <c r="M29" s="220">
        <v>2951.9</v>
      </c>
      <c r="N29" s="220">
        <v>2887.2</v>
      </c>
      <c r="O29" s="220">
        <v>14096400</v>
      </c>
      <c r="P29" s="221">
        <v>-5.3691545494824182E-2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2241.1</v>
      </c>
      <c r="F30" s="217">
        <v>2232.7000000000003</v>
      </c>
      <c r="G30" s="219">
        <v>2191.4000000000005</v>
      </c>
      <c r="H30" s="219">
        <v>2141.7000000000003</v>
      </c>
      <c r="I30" s="219">
        <v>2100.4000000000005</v>
      </c>
      <c r="J30" s="219">
        <v>2282.4000000000005</v>
      </c>
      <c r="K30" s="219">
        <v>2323.7000000000007</v>
      </c>
      <c r="L30" s="219">
        <v>2373.4000000000005</v>
      </c>
      <c r="M30" s="220">
        <v>2274</v>
      </c>
      <c r="N30" s="220">
        <v>2183</v>
      </c>
      <c r="O30" s="220">
        <v>3391080</v>
      </c>
      <c r="P30" s="221">
        <v>-6.7720090293453723E-3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7272.25</v>
      </c>
      <c r="F31" s="217">
        <v>7160.1166666666659</v>
      </c>
      <c r="G31" s="219">
        <v>7006.1333333333314</v>
      </c>
      <c r="H31" s="219">
        <v>6740.0166666666655</v>
      </c>
      <c r="I31" s="219">
        <v>6586.033333333331</v>
      </c>
      <c r="J31" s="219">
        <v>7426.2333333333318</v>
      </c>
      <c r="K31" s="219">
        <v>7580.2166666666672</v>
      </c>
      <c r="L31" s="219">
        <v>7846.3333333333321</v>
      </c>
      <c r="M31" s="220">
        <v>7314.1</v>
      </c>
      <c r="N31" s="220">
        <v>6894</v>
      </c>
      <c r="O31" s="220">
        <v>1088500</v>
      </c>
      <c r="P31" s="221">
        <v>-3.7747524752475246E-2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658.2</v>
      </c>
      <c r="F32" s="217">
        <v>655.06666666666672</v>
      </c>
      <c r="G32" s="219">
        <v>649.13333333333344</v>
      </c>
      <c r="H32" s="219">
        <v>640.06666666666672</v>
      </c>
      <c r="I32" s="219">
        <v>634.13333333333344</v>
      </c>
      <c r="J32" s="219">
        <v>664.13333333333344</v>
      </c>
      <c r="K32" s="219">
        <v>670.06666666666661</v>
      </c>
      <c r="L32" s="219">
        <v>679.13333333333344</v>
      </c>
      <c r="M32" s="220">
        <v>661</v>
      </c>
      <c r="N32" s="220">
        <v>646</v>
      </c>
      <c r="O32" s="220">
        <v>28871000</v>
      </c>
      <c r="P32" s="221">
        <v>5.9797371705454815E-2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1356.85</v>
      </c>
      <c r="F33" s="217">
        <v>1345.9666666666665</v>
      </c>
      <c r="G33" s="219">
        <v>1330.383333333333</v>
      </c>
      <c r="H33" s="219">
        <v>1303.9166666666665</v>
      </c>
      <c r="I33" s="219">
        <v>1288.333333333333</v>
      </c>
      <c r="J33" s="219">
        <v>1372.4333333333329</v>
      </c>
      <c r="K33" s="219">
        <v>1388.0166666666664</v>
      </c>
      <c r="L33" s="219">
        <v>1414.4833333333329</v>
      </c>
      <c r="M33" s="220">
        <v>1361.55</v>
      </c>
      <c r="N33" s="220">
        <v>1319.5</v>
      </c>
      <c r="O33" s="220">
        <v>15389550</v>
      </c>
      <c r="P33" s="221">
        <v>5.2451948985090717E-3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1262</v>
      </c>
      <c r="F34" s="217">
        <v>1268.5333333333335</v>
      </c>
      <c r="G34" s="219">
        <v>1245.2666666666671</v>
      </c>
      <c r="H34" s="219">
        <v>1228.5333333333335</v>
      </c>
      <c r="I34" s="219">
        <v>1205.2666666666671</v>
      </c>
      <c r="J34" s="219">
        <v>1285.2666666666671</v>
      </c>
      <c r="K34" s="219">
        <v>1308.5333333333335</v>
      </c>
      <c r="L34" s="219">
        <v>1325.2666666666671</v>
      </c>
      <c r="M34" s="220">
        <v>1291.8</v>
      </c>
      <c r="N34" s="220">
        <v>1251.8</v>
      </c>
      <c r="O34" s="220">
        <v>46639375</v>
      </c>
      <c r="P34" s="221">
        <v>-4.574168797953964E-2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9384.35</v>
      </c>
      <c r="F35" s="217">
        <v>9203.2833333333347</v>
      </c>
      <c r="G35" s="219">
        <v>8908.6166666666686</v>
      </c>
      <c r="H35" s="219">
        <v>8432.8833333333332</v>
      </c>
      <c r="I35" s="219">
        <v>8138.2166666666672</v>
      </c>
      <c r="J35" s="219">
        <v>9679.0166666666701</v>
      </c>
      <c r="K35" s="219">
        <v>9973.6833333333379</v>
      </c>
      <c r="L35" s="219">
        <v>10449.416666666672</v>
      </c>
      <c r="M35" s="220">
        <v>9497.9500000000007</v>
      </c>
      <c r="N35" s="220">
        <v>8727.5499999999993</v>
      </c>
      <c r="O35" s="220">
        <v>2170575</v>
      </c>
      <c r="P35" s="221">
        <v>-5.5388732946014756E-2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1616.45</v>
      </c>
      <c r="F36" s="217">
        <v>1619.3833333333332</v>
      </c>
      <c r="G36" s="219">
        <v>1593.1666666666665</v>
      </c>
      <c r="H36" s="219">
        <v>1569.8833333333332</v>
      </c>
      <c r="I36" s="219">
        <v>1543.6666666666665</v>
      </c>
      <c r="J36" s="219">
        <v>1642.6666666666665</v>
      </c>
      <c r="K36" s="219">
        <v>1668.8833333333332</v>
      </c>
      <c r="L36" s="219">
        <v>1692.1666666666665</v>
      </c>
      <c r="M36" s="220">
        <v>1645.6</v>
      </c>
      <c r="N36" s="220">
        <v>1596.1</v>
      </c>
      <c r="O36" s="220">
        <v>12065500</v>
      </c>
      <c r="P36" s="221">
        <v>-6.8696692524410477E-2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6717.05</v>
      </c>
      <c r="F37" s="217">
        <v>6754.6499999999987</v>
      </c>
      <c r="G37" s="219">
        <v>6573.0499999999975</v>
      </c>
      <c r="H37" s="219">
        <v>6429.0499999999984</v>
      </c>
      <c r="I37" s="219">
        <v>6247.4499999999971</v>
      </c>
      <c r="J37" s="219">
        <v>6898.6499999999978</v>
      </c>
      <c r="K37" s="219">
        <v>7080.2499999999982</v>
      </c>
      <c r="L37" s="219">
        <v>7224.2499999999982</v>
      </c>
      <c r="M37" s="220">
        <v>6936.25</v>
      </c>
      <c r="N37" s="220">
        <v>6610.65</v>
      </c>
      <c r="O37" s="220">
        <v>10371625</v>
      </c>
      <c r="P37" s="221">
        <v>1.520875831351769E-3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3169.7</v>
      </c>
      <c r="F38" s="217">
        <v>3133.2333333333336</v>
      </c>
      <c r="G38" s="219">
        <v>3080.5166666666673</v>
      </c>
      <c r="H38" s="219">
        <v>2991.3333333333339</v>
      </c>
      <c r="I38" s="219">
        <v>2938.6166666666677</v>
      </c>
      <c r="J38" s="219">
        <v>3222.416666666667</v>
      </c>
      <c r="K38" s="219">
        <v>3275.1333333333332</v>
      </c>
      <c r="L38" s="219">
        <v>3364.3166666666666</v>
      </c>
      <c r="M38" s="220">
        <v>3185.95</v>
      </c>
      <c r="N38" s="220">
        <v>3044.05</v>
      </c>
      <c r="O38" s="220">
        <v>2196600</v>
      </c>
      <c r="P38" s="221">
        <v>1.6097696364140993E-2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444.35</v>
      </c>
      <c r="F39" s="217">
        <v>439.93333333333334</v>
      </c>
      <c r="G39" s="219">
        <v>431.2166666666667</v>
      </c>
      <c r="H39" s="219">
        <v>418.08333333333337</v>
      </c>
      <c r="I39" s="219">
        <v>409.36666666666673</v>
      </c>
      <c r="J39" s="219">
        <v>453.06666666666666</v>
      </c>
      <c r="K39" s="219">
        <v>461.78333333333325</v>
      </c>
      <c r="L39" s="219">
        <v>474.91666666666663</v>
      </c>
      <c r="M39" s="220">
        <v>448.65</v>
      </c>
      <c r="N39" s="220">
        <v>426.8</v>
      </c>
      <c r="O39" s="220">
        <v>8032000</v>
      </c>
      <c r="P39" s="221">
        <v>-0.1030909415758442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196.08</v>
      </c>
      <c r="F40" s="217">
        <v>195.28</v>
      </c>
      <c r="G40" s="219">
        <v>189.93</v>
      </c>
      <c r="H40" s="219">
        <v>183.78</v>
      </c>
      <c r="I40" s="219">
        <v>178.43</v>
      </c>
      <c r="J40" s="219">
        <v>201.43</v>
      </c>
      <c r="K40" s="219">
        <v>206.77999999999997</v>
      </c>
      <c r="L40" s="219">
        <v>212.93</v>
      </c>
      <c r="M40" s="220">
        <v>200.63</v>
      </c>
      <c r="N40" s="220">
        <v>189.13</v>
      </c>
      <c r="O40" s="220">
        <v>92890000</v>
      </c>
      <c r="P40" s="221">
        <v>-6.6833563050265818E-2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251.25</v>
      </c>
      <c r="F41" s="217">
        <v>249.56666666666669</v>
      </c>
      <c r="G41" s="219">
        <v>244.68333333333339</v>
      </c>
      <c r="H41" s="219">
        <v>238.1166666666667</v>
      </c>
      <c r="I41" s="219">
        <v>233.23333333333341</v>
      </c>
      <c r="J41" s="219">
        <v>256.13333333333338</v>
      </c>
      <c r="K41" s="219">
        <v>261.01666666666665</v>
      </c>
      <c r="L41" s="219">
        <v>267.58333333333337</v>
      </c>
      <c r="M41" s="220">
        <v>254.45</v>
      </c>
      <c r="N41" s="220">
        <v>243</v>
      </c>
      <c r="O41" s="220">
        <v>168386400</v>
      </c>
      <c r="P41" s="221">
        <v>-3.9966089378708977E-3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1563.15</v>
      </c>
      <c r="F42" s="217">
        <v>1541.6333333333332</v>
      </c>
      <c r="G42" s="219">
        <v>1517.2166666666665</v>
      </c>
      <c r="H42" s="219">
        <v>1471.2833333333333</v>
      </c>
      <c r="I42" s="219">
        <v>1446.8666666666666</v>
      </c>
      <c r="J42" s="219">
        <v>1587.5666666666664</v>
      </c>
      <c r="K42" s="219">
        <v>1611.9833333333333</v>
      </c>
      <c r="L42" s="219">
        <v>1657.9166666666663</v>
      </c>
      <c r="M42" s="220">
        <v>1566.05</v>
      </c>
      <c r="N42" s="220">
        <v>1495.7</v>
      </c>
      <c r="O42" s="220">
        <v>3200250</v>
      </c>
      <c r="P42" s="221">
        <v>-8.068512334374664E-2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301.64999999999998</v>
      </c>
      <c r="F43" s="217">
        <v>299.83333333333331</v>
      </c>
      <c r="G43" s="219">
        <v>283.51666666666665</v>
      </c>
      <c r="H43" s="219">
        <v>265.38333333333333</v>
      </c>
      <c r="I43" s="219">
        <v>249.06666666666666</v>
      </c>
      <c r="J43" s="219">
        <v>317.96666666666664</v>
      </c>
      <c r="K43" s="219">
        <v>334.28333333333336</v>
      </c>
      <c r="L43" s="219">
        <v>352.41666666666663</v>
      </c>
      <c r="M43" s="220">
        <v>316.14999999999998</v>
      </c>
      <c r="N43" s="220">
        <v>281.7</v>
      </c>
      <c r="O43" s="220">
        <v>159280800</v>
      </c>
      <c r="P43" s="221">
        <v>2.5524340789401252E-2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525.1</v>
      </c>
      <c r="F44" s="217">
        <v>521.08333333333337</v>
      </c>
      <c r="G44" s="219">
        <v>514.4666666666667</v>
      </c>
      <c r="H44" s="219">
        <v>503.83333333333331</v>
      </c>
      <c r="I44" s="219">
        <v>497.21666666666664</v>
      </c>
      <c r="J44" s="219">
        <v>531.7166666666667</v>
      </c>
      <c r="K44" s="219">
        <v>538.33333333333326</v>
      </c>
      <c r="L44" s="219">
        <v>548.96666666666681</v>
      </c>
      <c r="M44" s="220">
        <v>527.70000000000005</v>
      </c>
      <c r="N44" s="220">
        <v>510.45</v>
      </c>
      <c r="O44" s="220">
        <v>20976120</v>
      </c>
      <c r="P44" s="221">
        <v>1.017099993643125E-2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1596.25</v>
      </c>
      <c r="F45" s="217">
        <v>1575.95</v>
      </c>
      <c r="G45" s="219">
        <v>1517.9</v>
      </c>
      <c r="H45" s="219">
        <v>1439.55</v>
      </c>
      <c r="I45" s="219">
        <v>1381.5</v>
      </c>
      <c r="J45" s="219">
        <v>1654.3000000000002</v>
      </c>
      <c r="K45" s="219">
        <v>1712.35</v>
      </c>
      <c r="L45" s="219">
        <v>1790.7000000000003</v>
      </c>
      <c r="M45" s="220">
        <v>1634</v>
      </c>
      <c r="N45" s="220">
        <v>1497.6</v>
      </c>
      <c r="O45" s="220">
        <v>8560500</v>
      </c>
      <c r="P45" s="221">
        <v>2.0261009475001489E-2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1463.3</v>
      </c>
      <c r="F46" s="217">
        <v>1453.2833333333331</v>
      </c>
      <c r="G46" s="219">
        <v>1436.9666666666662</v>
      </c>
      <c r="H46" s="219">
        <v>1410.6333333333332</v>
      </c>
      <c r="I46" s="219">
        <v>1394.3166666666664</v>
      </c>
      <c r="J46" s="219">
        <v>1479.6166666666661</v>
      </c>
      <c r="K46" s="219">
        <v>1495.9333333333332</v>
      </c>
      <c r="L46" s="219">
        <v>1522.266666666666</v>
      </c>
      <c r="M46" s="220">
        <v>1469.6</v>
      </c>
      <c r="N46" s="220">
        <v>1426.95</v>
      </c>
      <c r="O46" s="220">
        <v>41587675</v>
      </c>
      <c r="P46" s="221">
        <v>-2.7426629046233143E-2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307.89999999999998</v>
      </c>
      <c r="F47" s="217">
        <v>301.75</v>
      </c>
      <c r="G47" s="219">
        <v>288.7</v>
      </c>
      <c r="H47" s="219">
        <v>269.5</v>
      </c>
      <c r="I47" s="219">
        <v>256.45</v>
      </c>
      <c r="J47" s="219">
        <v>320.95</v>
      </c>
      <c r="K47" s="219">
        <v>333.99999999999994</v>
      </c>
      <c r="L47" s="219">
        <v>353.2</v>
      </c>
      <c r="M47" s="220">
        <v>314.8</v>
      </c>
      <c r="N47" s="220">
        <v>282.55</v>
      </c>
      <c r="O47" s="220">
        <v>80264625</v>
      </c>
      <c r="P47" s="221">
        <v>-1.2179362925631583E-2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336.45</v>
      </c>
      <c r="F48" s="217">
        <v>331.5</v>
      </c>
      <c r="G48" s="219">
        <v>325</v>
      </c>
      <c r="H48" s="219">
        <v>313.55</v>
      </c>
      <c r="I48" s="219">
        <v>307.05</v>
      </c>
      <c r="J48" s="219">
        <v>342.95</v>
      </c>
      <c r="K48" s="219">
        <v>349.45</v>
      </c>
      <c r="L48" s="219">
        <v>360.9</v>
      </c>
      <c r="M48" s="220">
        <v>338</v>
      </c>
      <c r="N48" s="220">
        <v>320.05</v>
      </c>
      <c r="O48" s="220">
        <v>49800000</v>
      </c>
      <c r="P48" s="221">
        <v>-2.7486208074989017E-2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34107.15</v>
      </c>
      <c r="F49" s="217">
        <v>33865.65</v>
      </c>
      <c r="G49" s="219">
        <v>33312.800000000003</v>
      </c>
      <c r="H49" s="219">
        <v>32518.450000000004</v>
      </c>
      <c r="I49" s="219">
        <v>31965.600000000006</v>
      </c>
      <c r="J49" s="219">
        <v>34660</v>
      </c>
      <c r="K49" s="219">
        <v>35212.849999999991</v>
      </c>
      <c r="L49" s="219">
        <v>36007.199999999997</v>
      </c>
      <c r="M49" s="220">
        <v>34418.5</v>
      </c>
      <c r="N49" s="220">
        <v>33071.300000000003</v>
      </c>
      <c r="O49" s="220">
        <v>313575</v>
      </c>
      <c r="P49" s="221">
        <v>2.870499466907242E-2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305.64999999999998</v>
      </c>
      <c r="F50" s="217">
        <v>304.51666666666665</v>
      </c>
      <c r="G50" s="219">
        <v>296.68333333333328</v>
      </c>
      <c r="H50" s="219">
        <v>287.71666666666664</v>
      </c>
      <c r="I50" s="219">
        <v>279.88333333333327</v>
      </c>
      <c r="J50" s="219">
        <v>313.48333333333329</v>
      </c>
      <c r="K50" s="219">
        <v>321.31666666666666</v>
      </c>
      <c r="L50" s="219">
        <v>330.2833333333333</v>
      </c>
      <c r="M50" s="220">
        <v>312.35000000000002</v>
      </c>
      <c r="N50" s="220">
        <v>295.55</v>
      </c>
      <c r="O50" s="220">
        <v>69874200</v>
      </c>
      <c r="P50" s="221">
        <v>-4.3183554755860096E-2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5941.55</v>
      </c>
      <c r="F51" s="217">
        <v>5922.5</v>
      </c>
      <c r="G51" s="219">
        <v>5851.15</v>
      </c>
      <c r="H51" s="219">
        <v>5760.75</v>
      </c>
      <c r="I51" s="219">
        <v>5689.4</v>
      </c>
      <c r="J51" s="219">
        <v>6012.9</v>
      </c>
      <c r="K51" s="219">
        <v>6084.25</v>
      </c>
      <c r="L51" s="219">
        <v>6174.65</v>
      </c>
      <c r="M51" s="220">
        <v>5993.85</v>
      </c>
      <c r="N51" s="220">
        <v>5832.1</v>
      </c>
      <c r="O51" s="220">
        <v>2576600</v>
      </c>
      <c r="P51" s="221">
        <v>6.0913705583756344E-3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724.6</v>
      </c>
      <c r="F52" s="217">
        <v>712.18333333333339</v>
      </c>
      <c r="G52" s="219">
        <v>694.41666666666674</v>
      </c>
      <c r="H52" s="219">
        <v>664.23333333333335</v>
      </c>
      <c r="I52" s="219">
        <v>646.4666666666667</v>
      </c>
      <c r="J52" s="219">
        <v>742.36666666666679</v>
      </c>
      <c r="K52" s="219">
        <v>760.13333333333344</v>
      </c>
      <c r="L52" s="219">
        <v>790.31666666666683</v>
      </c>
      <c r="M52" s="220">
        <v>729.95</v>
      </c>
      <c r="N52" s="220">
        <v>682</v>
      </c>
      <c r="O52" s="220">
        <v>11125000</v>
      </c>
      <c r="P52" s="221">
        <v>6.6962265858293369E-3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113.08</v>
      </c>
      <c r="F53" s="217">
        <v>112.42</v>
      </c>
      <c r="G53" s="219">
        <v>109.49000000000001</v>
      </c>
      <c r="H53" s="219">
        <v>105.9</v>
      </c>
      <c r="I53" s="219">
        <v>102.97000000000001</v>
      </c>
      <c r="J53" s="219">
        <v>116.01</v>
      </c>
      <c r="K53" s="219">
        <v>118.93999999999998</v>
      </c>
      <c r="L53" s="219">
        <v>122.53</v>
      </c>
      <c r="M53" s="220">
        <v>115.35</v>
      </c>
      <c r="N53" s="220">
        <v>108.83</v>
      </c>
      <c r="O53" s="220">
        <v>285646500</v>
      </c>
      <c r="P53" s="221">
        <v>-2.0620704019995835E-2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835.95</v>
      </c>
      <c r="F54" s="217">
        <v>826.76666666666677</v>
      </c>
      <c r="G54" s="219">
        <v>794.73333333333358</v>
      </c>
      <c r="H54" s="219">
        <v>753.51666666666677</v>
      </c>
      <c r="I54" s="219">
        <v>721.48333333333358</v>
      </c>
      <c r="J54" s="219">
        <v>867.98333333333358</v>
      </c>
      <c r="K54" s="219">
        <v>900.01666666666665</v>
      </c>
      <c r="L54" s="219">
        <v>941.23333333333358</v>
      </c>
      <c r="M54" s="220">
        <v>858.8</v>
      </c>
      <c r="N54" s="220">
        <v>785.55</v>
      </c>
      <c r="O54" s="220">
        <v>7445100</v>
      </c>
      <c r="P54" s="221">
        <v>0.19107783497114333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488.4</v>
      </c>
      <c r="F55" s="217">
        <v>491.63333333333338</v>
      </c>
      <c r="G55" s="219">
        <v>458.76666666666677</v>
      </c>
      <c r="H55" s="219">
        <v>429.13333333333338</v>
      </c>
      <c r="I55" s="219">
        <v>396.26666666666677</v>
      </c>
      <c r="J55" s="219">
        <v>521.26666666666677</v>
      </c>
      <c r="K55" s="219">
        <v>554.13333333333344</v>
      </c>
      <c r="L55" s="219">
        <v>583.76666666666677</v>
      </c>
      <c r="M55" s="220">
        <v>524.5</v>
      </c>
      <c r="N55" s="220">
        <v>462</v>
      </c>
      <c r="O55" s="220">
        <v>10273300</v>
      </c>
      <c r="P55" s="221">
        <v>-0.1506440464970154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1394.8</v>
      </c>
      <c r="F56" s="217">
        <v>1394.3500000000001</v>
      </c>
      <c r="G56" s="219">
        <v>1364.0000000000002</v>
      </c>
      <c r="H56" s="219">
        <v>1333.2</v>
      </c>
      <c r="I56" s="219">
        <v>1302.8500000000001</v>
      </c>
      <c r="J56" s="219">
        <v>1425.1500000000003</v>
      </c>
      <c r="K56" s="219">
        <v>1455.5000000000002</v>
      </c>
      <c r="L56" s="219">
        <v>1486.3000000000004</v>
      </c>
      <c r="M56" s="220">
        <v>1424.7</v>
      </c>
      <c r="N56" s="220">
        <v>1363.55</v>
      </c>
      <c r="O56" s="220">
        <v>8599375</v>
      </c>
      <c r="P56" s="221">
        <v>-1.3621048103806724E-2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1498.65</v>
      </c>
      <c r="F57" s="217">
        <v>1493.1833333333334</v>
      </c>
      <c r="G57" s="219">
        <v>1482.7666666666669</v>
      </c>
      <c r="H57" s="219">
        <v>1466.8833333333334</v>
      </c>
      <c r="I57" s="219">
        <v>1456.4666666666669</v>
      </c>
      <c r="J57" s="219">
        <v>1509.0666666666668</v>
      </c>
      <c r="K57" s="219">
        <v>1519.4833333333333</v>
      </c>
      <c r="L57" s="219">
        <v>1535.3666666666668</v>
      </c>
      <c r="M57" s="220">
        <v>1503.6</v>
      </c>
      <c r="N57" s="220">
        <v>1477.3</v>
      </c>
      <c r="O57" s="220">
        <v>10851100</v>
      </c>
      <c r="P57" s="221">
        <v>-2.755286305120289E-2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486.9</v>
      </c>
      <c r="F58" s="217">
        <v>482.31666666666666</v>
      </c>
      <c r="G58" s="219">
        <v>468.83333333333331</v>
      </c>
      <c r="H58" s="219">
        <v>450.76666666666665</v>
      </c>
      <c r="I58" s="219">
        <v>437.2833333333333</v>
      </c>
      <c r="J58" s="219">
        <v>500.38333333333333</v>
      </c>
      <c r="K58" s="219">
        <v>513.86666666666667</v>
      </c>
      <c r="L58" s="219">
        <v>531.93333333333339</v>
      </c>
      <c r="M58" s="220">
        <v>495.8</v>
      </c>
      <c r="N58" s="220">
        <v>464.25</v>
      </c>
      <c r="O58" s="220">
        <v>52264800</v>
      </c>
      <c r="P58" s="221">
        <v>-4.5742111115371346E-2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6194.15</v>
      </c>
      <c r="F59" s="217">
        <v>6184.05</v>
      </c>
      <c r="G59" s="219">
        <v>6035.2000000000007</v>
      </c>
      <c r="H59" s="219">
        <v>5876.2500000000009</v>
      </c>
      <c r="I59" s="219">
        <v>5727.4000000000015</v>
      </c>
      <c r="J59" s="219">
        <v>6343</v>
      </c>
      <c r="K59" s="219">
        <v>6491.85</v>
      </c>
      <c r="L59" s="219">
        <v>6650.7999999999993</v>
      </c>
      <c r="M59" s="220">
        <v>6332.9</v>
      </c>
      <c r="N59" s="220">
        <v>6025.1</v>
      </c>
      <c r="O59" s="220">
        <v>2711400</v>
      </c>
      <c r="P59" s="221">
        <v>2.512334826745307E-2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3167.3</v>
      </c>
      <c r="F60" s="217">
        <v>3144.5666666666671</v>
      </c>
      <c r="G60" s="219">
        <v>3107.733333333334</v>
      </c>
      <c r="H60" s="219">
        <v>3048.166666666667</v>
      </c>
      <c r="I60" s="219">
        <v>3011.3333333333339</v>
      </c>
      <c r="J60" s="219">
        <v>3204.1333333333341</v>
      </c>
      <c r="K60" s="219">
        <v>3240.9666666666672</v>
      </c>
      <c r="L60" s="219">
        <v>3300.5333333333342</v>
      </c>
      <c r="M60" s="220">
        <v>3181.4</v>
      </c>
      <c r="N60" s="220">
        <v>3085</v>
      </c>
      <c r="O60" s="220">
        <v>3914750</v>
      </c>
      <c r="P60" s="221">
        <v>6.7067353558481202E-2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1028.75</v>
      </c>
      <c r="F61" s="217">
        <v>1022.5333333333334</v>
      </c>
      <c r="G61" s="219">
        <v>991.66666666666674</v>
      </c>
      <c r="H61" s="219">
        <v>954.58333333333337</v>
      </c>
      <c r="I61" s="219">
        <v>923.7166666666667</v>
      </c>
      <c r="J61" s="219">
        <v>1059.6166666666668</v>
      </c>
      <c r="K61" s="219">
        <v>1090.4833333333333</v>
      </c>
      <c r="L61" s="219">
        <v>1127.5666666666668</v>
      </c>
      <c r="M61" s="220">
        <v>1053.4000000000001</v>
      </c>
      <c r="N61" s="220">
        <v>985.45</v>
      </c>
      <c r="O61" s="220">
        <v>19914000</v>
      </c>
      <c r="P61" s="221">
        <v>-3.8063955173413197E-2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1584.05</v>
      </c>
      <c r="F62" s="217">
        <v>1583.5666666666666</v>
      </c>
      <c r="G62" s="219">
        <v>1536.2833333333333</v>
      </c>
      <c r="H62" s="219">
        <v>1488.5166666666667</v>
      </c>
      <c r="I62" s="219">
        <v>1441.2333333333333</v>
      </c>
      <c r="J62" s="219">
        <v>1631.3333333333333</v>
      </c>
      <c r="K62" s="219">
        <v>1678.6166666666666</v>
      </c>
      <c r="L62" s="219">
        <v>1726.3833333333332</v>
      </c>
      <c r="M62" s="220">
        <v>1630.85</v>
      </c>
      <c r="N62" s="220">
        <v>1535.8</v>
      </c>
      <c r="O62" s="220">
        <v>4104800</v>
      </c>
      <c r="P62" s="221">
        <v>-9.5061728395061731E-2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430.65</v>
      </c>
      <c r="F63" s="217">
        <v>429.23333333333335</v>
      </c>
      <c r="G63" s="219">
        <v>420.4666666666667</v>
      </c>
      <c r="H63" s="219">
        <v>410.28333333333336</v>
      </c>
      <c r="I63" s="219">
        <v>401.51666666666671</v>
      </c>
      <c r="J63" s="219">
        <v>439.41666666666669</v>
      </c>
      <c r="K63" s="219">
        <v>448.18333333333334</v>
      </c>
      <c r="L63" s="219">
        <v>458.36666666666667</v>
      </c>
      <c r="M63" s="220">
        <v>438</v>
      </c>
      <c r="N63" s="220">
        <v>419.05</v>
      </c>
      <c r="O63" s="220">
        <v>25306200</v>
      </c>
      <c r="P63" s="221">
        <v>-2.0756425437069025E-2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156.91999999999999</v>
      </c>
      <c r="F64" s="217">
        <v>155.51</v>
      </c>
      <c r="G64" s="219">
        <v>153.39999999999998</v>
      </c>
      <c r="H64" s="219">
        <v>149.88</v>
      </c>
      <c r="I64" s="219">
        <v>147.76999999999998</v>
      </c>
      <c r="J64" s="219">
        <v>159.02999999999997</v>
      </c>
      <c r="K64" s="219">
        <v>161.13999999999999</v>
      </c>
      <c r="L64" s="219">
        <v>164.65999999999997</v>
      </c>
      <c r="M64" s="220">
        <v>157.62</v>
      </c>
      <c r="N64" s="220">
        <v>151.99</v>
      </c>
      <c r="O64" s="220">
        <v>28140000</v>
      </c>
      <c r="P64" s="221">
        <v>6.4377682403433476E-3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3577.6</v>
      </c>
      <c r="F65" s="217">
        <v>3559.5333333333333</v>
      </c>
      <c r="G65" s="219">
        <v>3429.0666666666666</v>
      </c>
      <c r="H65" s="219">
        <v>3280.5333333333333</v>
      </c>
      <c r="I65" s="219">
        <v>3150.0666666666666</v>
      </c>
      <c r="J65" s="219">
        <v>3708.0666666666666</v>
      </c>
      <c r="K65" s="219">
        <v>3838.5333333333328</v>
      </c>
      <c r="L65" s="219">
        <v>3987.0666666666666</v>
      </c>
      <c r="M65" s="220">
        <v>3690</v>
      </c>
      <c r="N65" s="220">
        <v>3411</v>
      </c>
      <c r="O65" s="220">
        <v>5362500</v>
      </c>
      <c r="P65" s="221">
        <v>2.8362674030606376E-2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651.54999999999995</v>
      </c>
      <c r="F66" s="217">
        <v>648.15</v>
      </c>
      <c r="G66" s="219">
        <v>635.4</v>
      </c>
      <c r="H66" s="219">
        <v>619.25</v>
      </c>
      <c r="I66" s="219">
        <v>606.5</v>
      </c>
      <c r="J66" s="219">
        <v>664.3</v>
      </c>
      <c r="K66" s="219">
        <v>677.05</v>
      </c>
      <c r="L66" s="219">
        <v>693.19999999999993</v>
      </c>
      <c r="M66" s="220">
        <v>660.9</v>
      </c>
      <c r="N66" s="220">
        <v>632</v>
      </c>
      <c r="O66" s="220">
        <v>16975000</v>
      </c>
      <c r="P66" s="221">
        <v>2.5060386473429952E-2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1782.45</v>
      </c>
      <c r="F67" s="217">
        <v>1780.1499999999999</v>
      </c>
      <c r="G67" s="219">
        <v>1750.2999999999997</v>
      </c>
      <c r="H67" s="219">
        <v>1718.1499999999999</v>
      </c>
      <c r="I67" s="219">
        <v>1688.2999999999997</v>
      </c>
      <c r="J67" s="219">
        <v>1812.2999999999997</v>
      </c>
      <c r="K67" s="219">
        <v>1842.1499999999996</v>
      </c>
      <c r="L67" s="219">
        <v>1874.2999999999997</v>
      </c>
      <c r="M67" s="220">
        <v>1810</v>
      </c>
      <c r="N67" s="220">
        <v>1748</v>
      </c>
      <c r="O67" s="220">
        <v>4344175</v>
      </c>
      <c r="P67" s="221">
        <v>2.3320593379542658E-2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2840.1</v>
      </c>
      <c r="F68" s="217">
        <v>2824.35</v>
      </c>
      <c r="G68" s="219">
        <v>2771.3999999999996</v>
      </c>
      <c r="H68" s="219">
        <v>2702.7</v>
      </c>
      <c r="I68" s="219">
        <v>2649.7499999999995</v>
      </c>
      <c r="J68" s="219">
        <v>2893.0499999999997</v>
      </c>
      <c r="K68" s="219">
        <v>2945.9999999999995</v>
      </c>
      <c r="L68" s="219">
        <v>3014.7</v>
      </c>
      <c r="M68" s="220">
        <v>2877.3</v>
      </c>
      <c r="N68" s="220">
        <v>2755.65</v>
      </c>
      <c r="O68" s="220">
        <v>2691000</v>
      </c>
      <c r="P68" s="221">
        <v>0.15592783505154639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4513.75</v>
      </c>
      <c r="F69" s="217">
        <v>4480.8666666666659</v>
      </c>
      <c r="G69" s="219">
        <v>4425.9333333333316</v>
      </c>
      <c r="H69" s="219">
        <v>4338.1166666666659</v>
      </c>
      <c r="I69" s="219">
        <v>4283.1833333333316</v>
      </c>
      <c r="J69" s="219">
        <v>4568.6833333333316</v>
      </c>
      <c r="K69" s="219">
        <v>4623.6166666666659</v>
      </c>
      <c r="L69" s="219">
        <v>4711.4333333333316</v>
      </c>
      <c r="M69" s="220">
        <v>4535.8</v>
      </c>
      <c r="N69" s="220">
        <v>4393.05</v>
      </c>
      <c r="O69" s="220">
        <v>2634400</v>
      </c>
      <c r="P69" s="221">
        <v>-3.1114380286870174E-2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10952.7</v>
      </c>
      <c r="F70" s="217">
        <v>10995.666666666666</v>
      </c>
      <c r="G70" s="219">
        <v>10544.333333333332</v>
      </c>
      <c r="H70" s="219">
        <v>10135.966666666665</v>
      </c>
      <c r="I70" s="219">
        <v>9684.6333333333314</v>
      </c>
      <c r="J70" s="219">
        <v>11404.033333333333</v>
      </c>
      <c r="K70" s="219">
        <v>11855.366666666665</v>
      </c>
      <c r="L70" s="219">
        <v>12263.733333333334</v>
      </c>
      <c r="M70" s="220">
        <v>11447</v>
      </c>
      <c r="N70" s="220">
        <v>10587.3</v>
      </c>
      <c r="O70" s="220">
        <v>2030200</v>
      </c>
      <c r="P70" s="221">
        <v>-1.7565932736511008E-2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808.1</v>
      </c>
      <c r="F71" s="217">
        <v>807.69999999999993</v>
      </c>
      <c r="G71" s="219">
        <v>777.39999999999986</v>
      </c>
      <c r="H71" s="219">
        <v>746.69999999999993</v>
      </c>
      <c r="I71" s="219">
        <v>716.39999999999986</v>
      </c>
      <c r="J71" s="219">
        <v>838.39999999999986</v>
      </c>
      <c r="K71" s="219">
        <v>868.69999999999982</v>
      </c>
      <c r="L71" s="219">
        <v>899.39999999999986</v>
      </c>
      <c r="M71" s="220">
        <v>838</v>
      </c>
      <c r="N71" s="220">
        <v>777</v>
      </c>
      <c r="O71" s="220">
        <v>42805125</v>
      </c>
      <c r="P71" s="221">
        <v>4.6216199866916705E-2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6830.25</v>
      </c>
      <c r="F72" s="217">
        <v>6792.2</v>
      </c>
      <c r="G72" s="219">
        <v>6737.7</v>
      </c>
      <c r="H72" s="219">
        <v>6645.15</v>
      </c>
      <c r="I72" s="219">
        <v>6590.65</v>
      </c>
      <c r="J72" s="219">
        <v>6884.75</v>
      </c>
      <c r="K72" s="219">
        <v>6939.25</v>
      </c>
      <c r="L72" s="219">
        <v>7031.8</v>
      </c>
      <c r="M72" s="220">
        <v>6846.7</v>
      </c>
      <c r="N72" s="220">
        <v>6699.65</v>
      </c>
      <c r="O72" s="220">
        <v>3423500</v>
      </c>
      <c r="P72" s="221">
        <v>3.6835131554041264E-2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4896.45</v>
      </c>
      <c r="F73" s="217">
        <v>4872.8666666666659</v>
      </c>
      <c r="G73" s="219">
        <v>4789.2833333333319</v>
      </c>
      <c r="H73" s="219">
        <v>4682.1166666666659</v>
      </c>
      <c r="I73" s="219">
        <v>4598.5333333333319</v>
      </c>
      <c r="J73" s="219">
        <v>4980.0333333333319</v>
      </c>
      <c r="K73" s="219">
        <v>5063.6166666666659</v>
      </c>
      <c r="L73" s="219">
        <v>5170.7833333333319</v>
      </c>
      <c r="M73" s="220">
        <v>4956.45</v>
      </c>
      <c r="N73" s="220">
        <v>4765.7</v>
      </c>
      <c r="O73" s="220">
        <v>3738700</v>
      </c>
      <c r="P73" s="221">
        <v>3.9206148458021207E-2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4126</v>
      </c>
      <c r="F74" s="217">
        <v>4061.9833333333336</v>
      </c>
      <c r="G74" s="219">
        <v>3988.9666666666672</v>
      </c>
      <c r="H74" s="219">
        <v>3851.9333333333334</v>
      </c>
      <c r="I74" s="219">
        <v>3778.916666666667</v>
      </c>
      <c r="J74" s="219">
        <v>4199.0166666666673</v>
      </c>
      <c r="K74" s="219">
        <v>4272.0333333333338</v>
      </c>
      <c r="L74" s="219">
        <v>4409.0666666666675</v>
      </c>
      <c r="M74" s="220">
        <v>4135</v>
      </c>
      <c r="N74" s="220">
        <v>3924.95</v>
      </c>
      <c r="O74" s="220">
        <v>1618650</v>
      </c>
      <c r="P74" s="221">
        <v>6.8821499909206468E-2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547.15</v>
      </c>
      <c r="F75" s="217">
        <v>542.18333333333339</v>
      </c>
      <c r="G75" s="219">
        <v>528.61666666666679</v>
      </c>
      <c r="H75" s="219">
        <v>510.08333333333337</v>
      </c>
      <c r="I75" s="219">
        <v>496.51666666666677</v>
      </c>
      <c r="J75" s="219">
        <v>560.71666666666681</v>
      </c>
      <c r="K75" s="219">
        <v>574.28333333333342</v>
      </c>
      <c r="L75" s="219">
        <v>592.81666666666683</v>
      </c>
      <c r="M75" s="220">
        <v>555.75</v>
      </c>
      <c r="N75" s="220">
        <v>523.65</v>
      </c>
      <c r="O75" s="220">
        <v>28189800</v>
      </c>
      <c r="P75" s="221">
        <v>4.2329450915141432E-2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198.15</v>
      </c>
      <c r="F76" s="217">
        <v>198.7833333333333</v>
      </c>
      <c r="G76" s="219">
        <v>194.81666666666661</v>
      </c>
      <c r="H76" s="219">
        <v>191.48333333333329</v>
      </c>
      <c r="I76" s="219">
        <v>187.51666666666659</v>
      </c>
      <c r="J76" s="219">
        <v>202.11666666666662</v>
      </c>
      <c r="K76" s="219">
        <v>206.08333333333331</v>
      </c>
      <c r="L76" s="219">
        <v>209.41666666666663</v>
      </c>
      <c r="M76" s="220">
        <v>202.75</v>
      </c>
      <c r="N76" s="220">
        <v>195.45</v>
      </c>
      <c r="O76" s="220">
        <v>95780000</v>
      </c>
      <c r="P76" s="221">
        <v>-2.4544250942051125E-2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220.15</v>
      </c>
      <c r="F77" s="217">
        <v>217.82666666666668</v>
      </c>
      <c r="G77" s="219">
        <v>211.19333333333336</v>
      </c>
      <c r="H77" s="219">
        <v>202.23666666666668</v>
      </c>
      <c r="I77" s="219">
        <v>195.60333333333335</v>
      </c>
      <c r="J77" s="219">
        <v>226.78333333333336</v>
      </c>
      <c r="K77" s="219">
        <v>233.41666666666669</v>
      </c>
      <c r="L77" s="219">
        <v>242.37333333333336</v>
      </c>
      <c r="M77" s="220">
        <v>224.46</v>
      </c>
      <c r="N77" s="220">
        <v>208.87</v>
      </c>
      <c r="O77" s="220">
        <v>120555825</v>
      </c>
      <c r="P77" s="221">
        <v>-4.0944824574173824E-2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1425.4</v>
      </c>
      <c r="F78" s="217">
        <v>1418.5333333333335</v>
      </c>
      <c r="G78" s="219">
        <v>1404.616666666667</v>
      </c>
      <c r="H78" s="219">
        <v>1383.8333333333335</v>
      </c>
      <c r="I78" s="219">
        <v>1369.916666666667</v>
      </c>
      <c r="J78" s="219">
        <v>1439.3166666666671</v>
      </c>
      <c r="K78" s="219">
        <v>1453.2333333333336</v>
      </c>
      <c r="L78" s="219">
        <v>1474.0166666666671</v>
      </c>
      <c r="M78" s="220">
        <v>1432.45</v>
      </c>
      <c r="N78" s="220">
        <v>1397.75</v>
      </c>
      <c r="O78" s="220">
        <v>5282350</v>
      </c>
      <c r="P78" s="221">
        <v>1.9251925192519251E-3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94.28</v>
      </c>
      <c r="F79" s="217">
        <v>93.066666666666663</v>
      </c>
      <c r="G79" s="219">
        <v>89.713333333333324</v>
      </c>
      <c r="H79" s="219">
        <v>85.146666666666661</v>
      </c>
      <c r="I79" s="219">
        <v>81.793333333333322</v>
      </c>
      <c r="J79" s="219">
        <v>97.633333333333326</v>
      </c>
      <c r="K79" s="219">
        <v>100.98666666666668</v>
      </c>
      <c r="L79" s="219">
        <v>105.55333333333333</v>
      </c>
      <c r="M79" s="220">
        <v>96.42</v>
      </c>
      <c r="N79" s="220">
        <v>88.5</v>
      </c>
      <c r="O79" s="220">
        <v>203343750</v>
      </c>
      <c r="P79" s="221">
        <v>-1.5522875816993464E-2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662.7</v>
      </c>
      <c r="F80" s="217">
        <v>660.30000000000007</v>
      </c>
      <c r="G80" s="219">
        <v>628.35000000000014</v>
      </c>
      <c r="H80" s="219">
        <v>594.00000000000011</v>
      </c>
      <c r="I80" s="219">
        <v>562.05000000000018</v>
      </c>
      <c r="J80" s="219">
        <v>694.65000000000009</v>
      </c>
      <c r="K80" s="219">
        <v>726.60000000000014</v>
      </c>
      <c r="L80" s="219">
        <v>760.95</v>
      </c>
      <c r="M80" s="220">
        <v>692.25</v>
      </c>
      <c r="N80" s="220">
        <v>625.95000000000005</v>
      </c>
      <c r="O80" s="220">
        <v>6916000</v>
      </c>
      <c r="P80" s="221">
        <v>-0.12715340442986053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1512.6</v>
      </c>
      <c r="F81" s="217">
        <v>1494.1333333333332</v>
      </c>
      <c r="G81" s="219">
        <v>1468.7166666666665</v>
      </c>
      <c r="H81" s="219">
        <v>1424.8333333333333</v>
      </c>
      <c r="I81" s="219">
        <v>1399.4166666666665</v>
      </c>
      <c r="J81" s="219">
        <v>1538.0166666666664</v>
      </c>
      <c r="K81" s="219">
        <v>1563.4333333333334</v>
      </c>
      <c r="L81" s="219">
        <v>1607.3166666666664</v>
      </c>
      <c r="M81" s="220">
        <v>1519.55</v>
      </c>
      <c r="N81" s="220">
        <v>1450.25</v>
      </c>
      <c r="O81" s="220">
        <v>7333500</v>
      </c>
      <c r="P81" s="221">
        <v>0.16738299904489015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3148.25</v>
      </c>
      <c r="F82" s="217">
        <v>3168.4</v>
      </c>
      <c r="G82" s="219">
        <v>3026.8500000000004</v>
      </c>
      <c r="H82" s="219">
        <v>2905.4500000000003</v>
      </c>
      <c r="I82" s="219">
        <v>2763.9000000000005</v>
      </c>
      <c r="J82" s="219">
        <v>3289.8</v>
      </c>
      <c r="K82" s="219">
        <v>3431.3500000000004</v>
      </c>
      <c r="L82" s="219">
        <v>3552.75</v>
      </c>
      <c r="M82" s="220">
        <v>3309.95</v>
      </c>
      <c r="N82" s="220">
        <v>3047</v>
      </c>
      <c r="O82" s="220">
        <v>3953925</v>
      </c>
      <c r="P82" s="221">
        <v>7.2309006590187949E-2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526.15</v>
      </c>
      <c r="F83" s="217">
        <v>516.16666666666663</v>
      </c>
      <c r="G83" s="219">
        <v>504.13333333333321</v>
      </c>
      <c r="H83" s="219">
        <v>482.11666666666656</v>
      </c>
      <c r="I83" s="219">
        <v>470.08333333333314</v>
      </c>
      <c r="J83" s="219">
        <v>538.18333333333328</v>
      </c>
      <c r="K83" s="219">
        <v>550.21666666666681</v>
      </c>
      <c r="L83" s="219">
        <v>572.23333333333335</v>
      </c>
      <c r="M83" s="220">
        <v>528.20000000000005</v>
      </c>
      <c r="N83" s="220">
        <v>494.15</v>
      </c>
      <c r="O83" s="220">
        <v>10308000</v>
      </c>
      <c r="P83" s="221">
        <v>4.482557006431495E-3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2829</v>
      </c>
      <c r="F84" s="217">
        <v>2819.4500000000003</v>
      </c>
      <c r="G84" s="219">
        <v>2788.0500000000006</v>
      </c>
      <c r="H84" s="219">
        <v>2747.1000000000004</v>
      </c>
      <c r="I84" s="219">
        <v>2715.7000000000007</v>
      </c>
      <c r="J84" s="219">
        <v>2860.4000000000005</v>
      </c>
      <c r="K84" s="219">
        <v>2891.8</v>
      </c>
      <c r="L84" s="219">
        <v>2932.7500000000005</v>
      </c>
      <c r="M84" s="220">
        <v>2850.85</v>
      </c>
      <c r="N84" s="220">
        <v>2778.5</v>
      </c>
      <c r="O84" s="220">
        <v>10146000</v>
      </c>
      <c r="P84" s="221">
        <v>-1.5978469073539753E-2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635.79999999999995</v>
      </c>
      <c r="F85" s="217">
        <v>634.7166666666667</v>
      </c>
      <c r="G85" s="219">
        <v>618.93333333333339</v>
      </c>
      <c r="H85" s="219">
        <v>602.06666666666672</v>
      </c>
      <c r="I85" s="219">
        <v>586.28333333333342</v>
      </c>
      <c r="J85" s="219">
        <v>651.58333333333337</v>
      </c>
      <c r="K85" s="219">
        <v>667.36666666666667</v>
      </c>
      <c r="L85" s="219">
        <v>684.23333333333335</v>
      </c>
      <c r="M85" s="220">
        <v>650.5</v>
      </c>
      <c r="N85" s="220">
        <v>617.85</v>
      </c>
      <c r="O85" s="220">
        <v>9455000</v>
      </c>
      <c r="P85" s="221">
        <v>-2.9883288444273438E-2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4855.05</v>
      </c>
      <c r="F86" s="217">
        <v>4811.8833333333341</v>
      </c>
      <c r="G86" s="219">
        <v>4553.1666666666679</v>
      </c>
      <c r="H86" s="219">
        <v>4251.2833333333338</v>
      </c>
      <c r="I86" s="219">
        <v>3992.5666666666675</v>
      </c>
      <c r="J86" s="219">
        <v>5113.7666666666682</v>
      </c>
      <c r="K86" s="219">
        <v>5372.4833333333336</v>
      </c>
      <c r="L86" s="219">
        <v>5674.3666666666686</v>
      </c>
      <c r="M86" s="220">
        <v>5070.6000000000004</v>
      </c>
      <c r="N86" s="220">
        <v>4510</v>
      </c>
      <c r="O86" s="220">
        <v>12022200</v>
      </c>
      <c r="P86" s="221">
        <v>-9.0715193320021786E-2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1762.5</v>
      </c>
      <c r="F87" s="217">
        <v>1741.6333333333332</v>
      </c>
      <c r="G87" s="219">
        <v>1710.3166666666664</v>
      </c>
      <c r="H87" s="219">
        <v>1658.1333333333332</v>
      </c>
      <c r="I87" s="219">
        <v>1626.8166666666664</v>
      </c>
      <c r="J87" s="219">
        <v>1793.8166666666664</v>
      </c>
      <c r="K87" s="219">
        <v>1825.133333333333</v>
      </c>
      <c r="L87" s="219">
        <v>1877.3166666666664</v>
      </c>
      <c r="M87" s="220">
        <v>1772.95</v>
      </c>
      <c r="N87" s="220">
        <v>1689.45</v>
      </c>
      <c r="O87" s="220">
        <v>9109000</v>
      </c>
      <c r="P87" s="221">
        <v>2.8045821341910727E-2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1595.1</v>
      </c>
      <c r="F88" s="217">
        <v>1580.5666666666666</v>
      </c>
      <c r="G88" s="219">
        <v>1563.2833333333333</v>
      </c>
      <c r="H88" s="219">
        <v>1531.4666666666667</v>
      </c>
      <c r="I88" s="219">
        <v>1514.1833333333334</v>
      </c>
      <c r="J88" s="219">
        <v>1612.3833333333332</v>
      </c>
      <c r="K88" s="219">
        <v>1629.6666666666665</v>
      </c>
      <c r="L88" s="219">
        <v>1661.4833333333331</v>
      </c>
      <c r="M88" s="220">
        <v>1597.85</v>
      </c>
      <c r="N88" s="220">
        <v>1548.75</v>
      </c>
      <c r="O88" s="220">
        <v>17258850</v>
      </c>
      <c r="P88" s="221">
        <v>-3.804061567273366E-2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3953.2</v>
      </c>
      <c r="F89" s="217">
        <v>3914.5</v>
      </c>
      <c r="G89" s="219">
        <v>3733.05</v>
      </c>
      <c r="H89" s="219">
        <v>3512.9</v>
      </c>
      <c r="I89" s="219">
        <v>3331.4500000000003</v>
      </c>
      <c r="J89" s="219">
        <v>4134.6499999999996</v>
      </c>
      <c r="K89" s="219">
        <v>4316.1000000000004</v>
      </c>
      <c r="L89" s="219">
        <v>4536.25</v>
      </c>
      <c r="M89" s="220">
        <v>4095.95</v>
      </c>
      <c r="N89" s="220">
        <v>3694.35</v>
      </c>
      <c r="O89" s="220">
        <v>3272850</v>
      </c>
      <c r="P89" s="221">
        <v>-1.9668831762876225E-3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1620.5</v>
      </c>
      <c r="F90" s="217">
        <v>1624.45</v>
      </c>
      <c r="G90" s="219">
        <v>1602.95</v>
      </c>
      <c r="H90" s="219">
        <v>1585.4</v>
      </c>
      <c r="I90" s="219">
        <v>1563.9</v>
      </c>
      <c r="J90" s="219">
        <v>1642</v>
      </c>
      <c r="K90" s="219">
        <v>1663.5</v>
      </c>
      <c r="L90" s="219">
        <v>1681.05</v>
      </c>
      <c r="M90" s="220">
        <v>1645.95</v>
      </c>
      <c r="N90" s="220">
        <v>1606.9</v>
      </c>
      <c r="O90" s="220">
        <v>179036550</v>
      </c>
      <c r="P90" s="221">
        <v>2.3815140163988564E-2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643</v>
      </c>
      <c r="F91" s="217">
        <v>637.69999999999993</v>
      </c>
      <c r="G91" s="219">
        <v>627.09999999999991</v>
      </c>
      <c r="H91" s="219">
        <v>611.19999999999993</v>
      </c>
      <c r="I91" s="219">
        <v>600.59999999999991</v>
      </c>
      <c r="J91" s="219">
        <v>653.59999999999991</v>
      </c>
      <c r="K91" s="219">
        <v>664.2</v>
      </c>
      <c r="L91" s="219">
        <v>680.09999999999991</v>
      </c>
      <c r="M91" s="220">
        <v>648.29999999999995</v>
      </c>
      <c r="N91" s="220">
        <v>621.79999999999995</v>
      </c>
      <c r="O91" s="220">
        <v>28286500</v>
      </c>
      <c r="P91" s="221">
        <v>-5.2959157367510036E-2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5519.85</v>
      </c>
      <c r="F92" s="217">
        <v>5504.3666666666659</v>
      </c>
      <c r="G92" s="219">
        <v>5347.8333333333321</v>
      </c>
      <c r="H92" s="219">
        <v>5175.8166666666666</v>
      </c>
      <c r="I92" s="219">
        <v>5019.2833333333328</v>
      </c>
      <c r="J92" s="219">
        <v>5676.3833333333314</v>
      </c>
      <c r="K92" s="219">
        <v>5832.9166666666661</v>
      </c>
      <c r="L92" s="219">
        <v>6004.9333333333307</v>
      </c>
      <c r="M92" s="220">
        <v>5660.9</v>
      </c>
      <c r="N92" s="220">
        <v>5332.35</v>
      </c>
      <c r="O92" s="220">
        <v>4454850</v>
      </c>
      <c r="P92" s="221">
        <v>1.6288539848749273E-2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652.45000000000005</v>
      </c>
      <c r="F93" s="217">
        <v>655.1</v>
      </c>
      <c r="G93" s="219">
        <v>636.35</v>
      </c>
      <c r="H93" s="219">
        <v>620.25</v>
      </c>
      <c r="I93" s="219">
        <v>601.5</v>
      </c>
      <c r="J93" s="219">
        <v>671.2</v>
      </c>
      <c r="K93" s="219">
        <v>689.95</v>
      </c>
      <c r="L93" s="219">
        <v>706.05000000000007</v>
      </c>
      <c r="M93" s="220">
        <v>673.85</v>
      </c>
      <c r="N93" s="220">
        <v>639</v>
      </c>
      <c r="O93" s="220">
        <v>42422800</v>
      </c>
      <c r="P93" s="221">
        <v>1.1246454196562656E-2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313.05</v>
      </c>
      <c r="F94" s="217">
        <v>312.45</v>
      </c>
      <c r="G94" s="219">
        <v>301.59999999999997</v>
      </c>
      <c r="H94" s="219">
        <v>290.14999999999998</v>
      </c>
      <c r="I94" s="219">
        <v>279.29999999999995</v>
      </c>
      <c r="J94" s="219">
        <v>323.89999999999998</v>
      </c>
      <c r="K94" s="219">
        <v>334.75</v>
      </c>
      <c r="L94" s="219">
        <v>346.2</v>
      </c>
      <c r="M94" s="220">
        <v>323.3</v>
      </c>
      <c r="N94" s="220">
        <v>301</v>
      </c>
      <c r="O94" s="220">
        <v>33835200</v>
      </c>
      <c r="P94" s="221">
        <v>-4.3452202577165117E-2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345.7</v>
      </c>
      <c r="F95" s="217">
        <v>341.40000000000003</v>
      </c>
      <c r="G95" s="219">
        <v>334.30000000000007</v>
      </c>
      <c r="H95" s="219">
        <v>322.90000000000003</v>
      </c>
      <c r="I95" s="219">
        <v>315.80000000000007</v>
      </c>
      <c r="J95" s="219">
        <v>352.80000000000007</v>
      </c>
      <c r="K95" s="219">
        <v>359.90000000000009</v>
      </c>
      <c r="L95" s="219">
        <v>371.30000000000007</v>
      </c>
      <c r="M95" s="220">
        <v>348.5</v>
      </c>
      <c r="N95" s="220">
        <v>330</v>
      </c>
      <c r="O95" s="220">
        <v>53095500</v>
      </c>
      <c r="P95" s="221">
        <v>-7.3445899901567347E-3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2765.8</v>
      </c>
      <c r="F96" s="217">
        <v>2768.5333333333333</v>
      </c>
      <c r="G96" s="219">
        <v>2724.8666666666668</v>
      </c>
      <c r="H96" s="219">
        <v>2683.9333333333334</v>
      </c>
      <c r="I96" s="219">
        <v>2640.2666666666669</v>
      </c>
      <c r="J96" s="219">
        <v>2809.4666666666667</v>
      </c>
      <c r="K96" s="219">
        <v>2853.1333333333337</v>
      </c>
      <c r="L96" s="219">
        <v>2894.0666666666666</v>
      </c>
      <c r="M96" s="220">
        <v>2812.2</v>
      </c>
      <c r="N96" s="220">
        <v>2727.6</v>
      </c>
      <c r="O96" s="220">
        <v>18530400</v>
      </c>
      <c r="P96" s="221">
        <v>4.7483380816714153E-2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1227.05</v>
      </c>
      <c r="F97" s="217">
        <v>1230.5333333333333</v>
      </c>
      <c r="G97" s="219">
        <v>1210.5166666666667</v>
      </c>
      <c r="H97" s="219">
        <v>1193.9833333333333</v>
      </c>
      <c r="I97" s="219">
        <v>1173.9666666666667</v>
      </c>
      <c r="J97" s="219">
        <v>1247.0666666666666</v>
      </c>
      <c r="K97" s="219">
        <v>1267.083333333333</v>
      </c>
      <c r="L97" s="219">
        <v>1283.6166666666666</v>
      </c>
      <c r="M97" s="220">
        <v>1250.55</v>
      </c>
      <c r="N97" s="220">
        <v>1214</v>
      </c>
      <c r="O97" s="220">
        <v>88066300</v>
      </c>
      <c r="P97" s="221">
        <v>-3.7318457983257579E-2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1878.8</v>
      </c>
      <c r="F98" s="217">
        <v>1885.9666666666665</v>
      </c>
      <c r="G98" s="219">
        <v>1852.133333333333</v>
      </c>
      <c r="H98" s="219">
        <v>1825.4666666666665</v>
      </c>
      <c r="I98" s="219">
        <v>1791.633333333333</v>
      </c>
      <c r="J98" s="219">
        <v>1912.633333333333</v>
      </c>
      <c r="K98" s="219">
        <v>1946.4666666666665</v>
      </c>
      <c r="L98" s="219">
        <v>1973.133333333333</v>
      </c>
      <c r="M98" s="220">
        <v>1919.8</v>
      </c>
      <c r="N98" s="220">
        <v>1859.3</v>
      </c>
      <c r="O98" s="220">
        <v>4959500</v>
      </c>
      <c r="P98" s="221">
        <v>4.4556962025316454E-3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637.29999999999995</v>
      </c>
      <c r="F99" s="217">
        <v>630.58333333333337</v>
      </c>
      <c r="G99" s="219">
        <v>617.7166666666667</v>
      </c>
      <c r="H99" s="219">
        <v>598.13333333333333</v>
      </c>
      <c r="I99" s="219">
        <v>585.26666666666665</v>
      </c>
      <c r="J99" s="219">
        <v>650.16666666666674</v>
      </c>
      <c r="K99" s="219">
        <v>663.0333333333333</v>
      </c>
      <c r="L99" s="219">
        <v>682.61666666666679</v>
      </c>
      <c r="M99" s="220">
        <v>643.45000000000005</v>
      </c>
      <c r="N99" s="220">
        <v>611</v>
      </c>
      <c r="O99" s="220">
        <v>12204000</v>
      </c>
      <c r="P99" s="221">
        <v>2.5201612903225805E-2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15.31</v>
      </c>
      <c r="F100" s="217">
        <v>15.273333333333333</v>
      </c>
      <c r="G100" s="219">
        <v>14.626666666666667</v>
      </c>
      <c r="H100" s="219">
        <v>13.943333333333333</v>
      </c>
      <c r="I100" s="219">
        <v>13.296666666666667</v>
      </c>
      <c r="J100" s="219">
        <v>15.956666666666667</v>
      </c>
      <c r="K100" s="219">
        <v>16.603333333333335</v>
      </c>
      <c r="L100" s="219">
        <v>17.286666666666669</v>
      </c>
      <c r="M100" s="220">
        <v>15.92</v>
      </c>
      <c r="N100" s="220">
        <v>14.59</v>
      </c>
      <c r="O100" s="220">
        <v>4746000000</v>
      </c>
      <c r="P100" s="221">
        <v>3.6443683502507034E-2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113.85</v>
      </c>
      <c r="F101" s="217">
        <v>113.75</v>
      </c>
      <c r="G101" s="219">
        <v>111.06</v>
      </c>
      <c r="H101" s="219">
        <v>108.27</v>
      </c>
      <c r="I101" s="219">
        <v>105.58</v>
      </c>
      <c r="J101" s="219">
        <v>116.54</v>
      </c>
      <c r="K101" s="219">
        <v>119.23</v>
      </c>
      <c r="L101" s="219">
        <v>122.02000000000001</v>
      </c>
      <c r="M101" s="220">
        <v>116.44</v>
      </c>
      <c r="N101" s="220">
        <v>110.96</v>
      </c>
      <c r="O101" s="220">
        <v>117050000</v>
      </c>
      <c r="P101" s="221">
        <v>-1.3027530671613474E-2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76.66</v>
      </c>
      <c r="F102" s="217">
        <v>76.463333333333324</v>
      </c>
      <c r="G102" s="219">
        <v>74.796666666666653</v>
      </c>
      <c r="H102" s="219">
        <v>72.933333333333323</v>
      </c>
      <c r="I102" s="219">
        <v>71.266666666666652</v>
      </c>
      <c r="J102" s="219">
        <v>78.326666666666654</v>
      </c>
      <c r="K102" s="219">
        <v>79.993333333333311</v>
      </c>
      <c r="L102" s="219">
        <v>81.856666666666655</v>
      </c>
      <c r="M102" s="220">
        <v>78.13</v>
      </c>
      <c r="N102" s="220">
        <v>74.599999999999994</v>
      </c>
      <c r="O102" s="220">
        <v>489547500</v>
      </c>
      <c r="P102" s="221">
        <v>3.9743222147886205E-2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168.46</v>
      </c>
      <c r="F103" s="217">
        <v>166.30333333333331</v>
      </c>
      <c r="G103" s="219">
        <v>161.15666666666664</v>
      </c>
      <c r="H103" s="219">
        <v>153.85333333333332</v>
      </c>
      <c r="I103" s="219">
        <v>148.70666666666665</v>
      </c>
      <c r="J103" s="219">
        <v>173.60666666666663</v>
      </c>
      <c r="K103" s="219">
        <v>178.75333333333333</v>
      </c>
      <c r="L103" s="219">
        <v>186.05666666666662</v>
      </c>
      <c r="M103" s="220">
        <v>171.45</v>
      </c>
      <c r="N103" s="220">
        <v>159</v>
      </c>
      <c r="O103" s="220">
        <v>71141250</v>
      </c>
      <c r="P103" s="221">
        <v>1.5578158458244111E-2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535.1</v>
      </c>
      <c r="F104" s="217">
        <v>531.83333333333337</v>
      </c>
      <c r="G104" s="219">
        <v>518.66666666666674</v>
      </c>
      <c r="H104" s="219">
        <v>502.23333333333335</v>
      </c>
      <c r="I104" s="219">
        <v>489.06666666666672</v>
      </c>
      <c r="J104" s="219">
        <v>548.26666666666677</v>
      </c>
      <c r="K104" s="219">
        <v>561.43333333333351</v>
      </c>
      <c r="L104" s="219">
        <v>577.86666666666679</v>
      </c>
      <c r="M104" s="220">
        <v>545</v>
      </c>
      <c r="N104" s="220">
        <v>515.4</v>
      </c>
      <c r="O104" s="220">
        <v>12872750</v>
      </c>
      <c r="P104" s="221">
        <v>0.12092911877394635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624.45000000000005</v>
      </c>
      <c r="F105" s="217">
        <v>617.76666666666677</v>
      </c>
      <c r="G105" s="219">
        <v>609.18333333333351</v>
      </c>
      <c r="H105" s="219">
        <v>593.91666666666674</v>
      </c>
      <c r="I105" s="219">
        <v>585.33333333333348</v>
      </c>
      <c r="J105" s="219">
        <v>633.03333333333353</v>
      </c>
      <c r="K105" s="219">
        <v>641.61666666666679</v>
      </c>
      <c r="L105" s="219">
        <v>656.88333333333355</v>
      </c>
      <c r="M105" s="220">
        <v>626.35</v>
      </c>
      <c r="N105" s="220">
        <v>602.5</v>
      </c>
      <c r="O105" s="220">
        <v>19166000</v>
      </c>
      <c r="P105" s="221">
        <v>-9.3205904617713858E-2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352.7</v>
      </c>
      <c r="F106" s="217">
        <v>350</v>
      </c>
      <c r="G106" s="219">
        <v>344.05</v>
      </c>
      <c r="H106" s="219">
        <v>335.40000000000003</v>
      </c>
      <c r="I106" s="219">
        <v>329.45000000000005</v>
      </c>
      <c r="J106" s="219">
        <v>358.65</v>
      </c>
      <c r="K106" s="219">
        <v>364.6</v>
      </c>
      <c r="L106" s="219">
        <v>373.24999999999994</v>
      </c>
      <c r="M106" s="220">
        <v>355.95</v>
      </c>
      <c r="N106" s="220">
        <v>341.35</v>
      </c>
      <c r="O106" s="220">
        <v>25522900</v>
      </c>
      <c r="P106" s="221">
        <v>-5.3757660466616494E-2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2895.5</v>
      </c>
      <c r="F107" s="217">
        <v>2849.9833333333336</v>
      </c>
      <c r="G107" s="219">
        <v>2776.0666666666671</v>
      </c>
      <c r="H107" s="219">
        <v>2656.6333333333337</v>
      </c>
      <c r="I107" s="219">
        <v>2582.7166666666672</v>
      </c>
      <c r="J107" s="219">
        <v>2969.416666666667</v>
      </c>
      <c r="K107" s="219">
        <v>3043.333333333333</v>
      </c>
      <c r="L107" s="219">
        <v>3162.7666666666669</v>
      </c>
      <c r="M107" s="220">
        <v>2923.9</v>
      </c>
      <c r="N107" s="220">
        <v>2730.55</v>
      </c>
      <c r="O107" s="220">
        <v>1677000</v>
      </c>
      <c r="P107" s="221">
        <v>4.5055150495419707E-2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4319.8</v>
      </c>
      <c r="F108" s="217">
        <v>4284.05</v>
      </c>
      <c r="G108" s="219">
        <v>4205.75</v>
      </c>
      <c r="H108" s="219">
        <v>4091.7</v>
      </c>
      <c r="I108" s="219">
        <v>4013.3999999999996</v>
      </c>
      <c r="J108" s="219">
        <v>4398.1000000000004</v>
      </c>
      <c r="K108" s="219">
        <v>4476.4000000000015</v>
      </c>
      <c r="L108" s="219">
        <v>4590.4500000000007</v>
      </c>
      <c r="M108" s="220">
        <v>4362.3500000000004</v>
      </c>
      <c r="N108" s="220">
        <v>4170</v>
      </c>
      <c r="O108" s="220">
        <v>7832400</v>
      </c>
      <c r="P108" s="221">
        <v>-2.6692514166418133E-2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1413.35</v>
      </c>
      <c r="F109" s="217">
        <v>1412.8500000000001</v>
      </c>
      <c r="G109" s="219">
        <v>1396.2000000000003</v>
      </c>
      <c r="H109" s="219">
        <v>1379.0500000000002</v>
      </c>
      <c r="I109" s="219">
        <v>1362.4000000000003</v>
      </c>
      <c r="J109" s="219">
        <v>1430.0000000000002</v>
      </c>
      <c r="K109" s="219">
        <v>1446.6500000000003</v>
      </c>
      <c r="L109" s="219">
        <v>1463.8000000000002</v>
      </c>
      <c r="M109" s="220">
        <v>1429.5</v>
      </c>
      <c r="N109" s="220">
        <v>1395.7</v>
      </c>
      <c r="O109" s="220">
        <v>29280000</v>
      </c>
      <c r="P109" s="221">
        <v>-1.4091620788928734E-2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433.35</v>
      </c>
      <c r="F110" s="217">
        <v>425.58333333333331</v>
      </c>
      <c r="G110" s="219">
        <v>411.51666666666665</v>
      </c>
      <c r="H110" s="219">
        <v>389.68333333333334</v>
      </c>
      <c r="I110" s="219">
        <v>375.61666666666667</v>
      </c>
      <c r="J110" s="219">
        <v>447.41666666666663</v>
      </c>
      <c r="K110" s="219">
        <v>461.48333333333335</v>
      </c>
      <c r="L110" s="219">
        <v>483.31666666666661</v>
      </c>
      <c r="M110" s="220">
        <v>439.65</v>
      </c>
      <c r="N110" s="220">
        <v>403.75</v>
      </c>
      <c r="O110" s="220">
        <v>87342600</v>
      </c>
      <c r="P110" s="221">
        <v>-3.2866501016489726E-2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1834.2</v>
      </c>
      <c r="F111" s="217">
        <v>1819.0166666666667</v>
      </c>
      <c r="G111" s="219">
        <v>1800.0833333333333</v>
      </c>
      <c r="H111" s="219">
        <v>1765.9666666666667</v>
      </c>
      <c r="I111" s="219">
        <v>1747.0333333333333</v>
      </c>
      <c r="J111" s="219">
        <v>1853.1333333333332</v>
      </c>
      <c r="K111" s="219">
        <v>1872.0666666666666</v>
      </c>
      <c r="L111" s="219">
        <v>1906.1833333333332</v>
      </c>
      <c r="M111" s="220">
        <v>1837.95</v>
      </c>
      <c r="N111" s="220">
        <v>1784.9</v>
      </c>
      <c r="O111" s="220">
        <v>51381200</v>
      </c>
      <c r="P111" s="221">
        <v>-1.4023641387780166E-2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166.22</v>
      </c>
      <c r="F112" s="217">
        <v>165.19666666666669</v>
      </c>
      <c r="G112" s="219">
        <v>161.52333333333337</v>
      </c>
      <c r="H112" s="219">
        <v>156.82666666666668</v>
      </c>
      <c r="I112" s="219">
        <v>153.15333333333336</v>
      </c>
      <c r="J112" s="219">
        <v>169.89333333333337</v>
      </c>
      <c r="K112" s="219">
        <v>173.56666666666672</v>
      </c>
      <c r="L112" s="219">
        <v>178.26333333333338</v>
      </c>
      <c r="M112" s="220">
        <v>168.87</v>
      </c>
      <c r="N112" s="220">
        <v>160.5</v>
      </c>
      <c r="O112" s="220">
        <v>160382625</v>
      </c>
      <c r="P112" s="221">
        <v>4.6416465630439432E-3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1237.45</v>
      </c>
      <c r="F113" s="217">
        <v>1222.7166666666667</v>
      </c>
      <c r="G113" s="219">
        <v>1203.1333333333334</v>
      </c>
      <c r="H113" s="219">
        <v>1168.8166666666668</v>
      </c>
      <c r="I113" s="219">
        <v>1149.2333333333336</v>
      </c>
      <c r="J113" s="219">
        <v>1257.0333333333333</v>
      </c>
      <c r="K113" s="219">
        <v>1276.6166666666663</v>
      </c>
      <c r="L113" s="219">
        <v>1310.9333333333332</v>
      </c>
      <c r="M113" s="220">
        <v>1242.3</v>
      </c>
      <c r="N113" s="220">
        <v>1188.4000000000001</v>
      </c>
      <c r="O113" s="220">
        <v>2928250</v>
      </c>
      <c r="P113" s="221">
        <v>1.4868213561612977E-2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972</v>
      </c>
      <c r="F114" s="217">
        <v>976.19999999999993</v>
      </c>
      <c r="G114" s="219">
        <v>935.79999999999984</v>
      </c>
      <c r="H114" s="219">
        <v>899.59999999999991</v>
      </c>
      <c r="I114" s="219">
        <v>859.19999999999982</v>
      </c>
      <c r="J114" s="219">
        <v>1012.3999999999999</v>
      </c>
      <c r="K114" s="219">
        <v>1052.8</v>
      </c>
      <c r="L114" s="219">
        <v>1089</v>
      </c>
      <c r="M114" s="220">
        <v>1016.6</v>
      </c>
      <c r="N114" s="220">
        <v>940</v>
      </c>
      <c r="O114" s="220">
        <v>22399125</v>
      </c>
      <c r="P114" s="221">
        <v>9.5437157392436016E-3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493.5</v>
      </c>
      <c r="F115" s="217">
        <v>486.09999999999997</v>
      </c>
      <c r="G115" s="219">
        <v>474.69999999999993</v>
      </c>
      <c r="H115" s="219">
        <v>455.9</v>
      </c>
      <c r="I115" s="219">
        <v>444.49999999999994</v>
      </c>
      <c r="J115" s="219">
        <v>504.89999999999992</v>
      </c>
      <c r="K115" s="219">
        <v>516.29999999999995</v>
      </c>
      <c r="L115" s="219">
        <v>535.09999999999991</v>
      </c>
      <c r="M115" s="220">
        <v>497.5</v>
      </c>
      <c r="N115" s="220">
        <v>467.3</v>
      </c>
      <c r="O115" s="220">
        <v>168892800</v>
      </c>
      <c r="P115" s="221">
        <v>7.4994398843106505E-2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952.75</v>
      </c>
      <c r="F116" s="217">
        <v>946.2833333333333</v>
      </c>
      <c r="G116" s="219">
        <v>931.56666666666661</v>
      </c>
      <c r="H116" s="219">
        <v>910.38333333333333</v>
      </c>
      <c r="I116" s="219">
        <v>895.66666666666663</v>
      </c>
      <c r="J116" s="219">
        <v>967.46666666666658</v>
      </c>
      <c r="K116" s="219">
        <v>982.18333333333328</v>
      </c>
      <c r="L116" s="219">
        <v>1003.3666666666666</v>
      </c>
      <c r="M116" s="220">
        <v>961</v>
      </c>
      <c r="N116" s="220">
        <v>925.1</v>
      </c>
      <c r="O116" s="220">
        <v>17625625</v>
      </c>
      <c r="P116" s="221">
        <v>-9.3789518055360406E-3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4467.5</v>
      </c>
      <c r="F117" s="217">
        <v>4408.2</v>
      </c>
      <c r="G117" s="219">
        <v>4306.3999999999996</v>
      </c>
      <c r="H117" s="219">
        <v>4145.3</v>
      </c>
      <c r="I117" s="219">
        <v>4043.5</v>
      </c>
      <c r="J117" s="219">
        <v>4569.2999999999993</v>
      </c>
      <c r="K117" s="219">
        <v>4671.1000000000004</v>
      </c>
      <c r="L117" s="219">
        <v>4832.1999999999989</v>
      </c>
      <c r="M117" s="220">
        <v>4510</v>
      </c>
      <c r="N117" s="220">
        <v>4247.1000000000004</v>
      </c>
      <c r="O117" s="220">
        <v>634875</v>
      </c>
      <c r="P117" s="221">
        <v>-4.2601319509896325E-2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892.2</v>
      </c>
      <c r="F118" s="217">
        <v>885.85</v>
      </c>
      <c r="G118" s="219">
        <v>876.80000000000007</v>
      </c>
      <c r="H118" s="219">
        <v>861.40000000000009</v>
      </c>
      <c r="I118" s="219">
        <v>852.35000000000014</v>
      </c>
      <c r="J118" s="219">
        <v>901.25</v>
      </c>
      <c r="K118" s="219">
        <v>910.3</v>
      </c>
      <c r="L118" s="219">
        <v>925.69999999999993</v>
      </c>
      <c r="M118" s="220">
        <v>894.9</v>
      </c>
      <c r="N118" s="220">
        <v>870.45</v>
      </c>
      <c r="O118" s="220">
        <v>18873675</v>
      </c>
      <c r="P118" s="221">
        <v>4.5266750493982398E-3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563.04999999999995</v>
      </c>
      <c r="F119" s="217">
        <v>564.35</v>
      </c>
      <c r="G119" s="219">
        <v>549.70000000000005</v>
      </c>
      <c r="H119" s="219">
        <v>536.35</v>
      </c>
      <c r="I119" s="219">
        <v>521.70000000000005</v>
      </c>
      <c r="J119" s="219">
        <v>577.70000000000005</v>
      </c>
      <c r="K119" s="219">
        <v>592.34999999999991</v>
      </c>
      <c r="L119" s="219">
        <v>605.70000000000005</v>
      </c>
      <c r="M119" s="220">
        <v>579</v>
      </c>
      <c r="N119" s="220">
        <v>551</v>
      </c>
      <c r="O119" s="220">
        <v>22371250</v>
      </c>
      <c r="P119" s="221">
        <v>1.7510944340212633E-2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1765.95</v>
      </c>
      <c r="F120" s="217">
        <v>1760.9000000000003</v>
      </c>
      <c r="G120" s="219">
        <v>1744.4000000000005</v>
      </c>
      <c r="H120" s="219">
        <v>1722.8500000000001</v>
      </c>
      <c r="I120" s="219">
        <v>1706.3500000000004</v>
      </c>
      <c r="J120" s="219">
        <v>1782.4500000000007</v>
      </c>
      <c r="K120" s="219">
        <v>1798.9500000000003</v>
      </c>
      <c r="L120" s="219">
        <v>1820.5000000000009</v>
      </c>
      <c r="M120" s="220">
        <v>1777.4</v>
      </c>
      <c r="N120" s="220">
        <v>1739.35</v>
      </c>
      <c r="O120" s="220">
        <v>37342000</v>
      </c>
      <c r="P120" s="221">
        <v>-5.2598997341127281E-2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174.67</v>
      </c>
      <c r="F121" s="217">
        <v>171.71</v>
      </c>
      <c r="G121" s="219">
        <v>167.96</v>
      </c>
      <c r="H121" s="219">
        <v>161.25</v>
      </c>
      <c r="I121" s="219">
        <v>157.5</v>
      </c>
      <c r="J121" s="219">
        <v>178.42000000000002</v>
      </c>
      <c r="K121" s="219">
        <v>182.17000000000002</v>
      </c>
      <c r="L121" s="219">
        <v>188.88000000000002</v>
      </c>
      <c r="M121" s="220">
        <v>175.46</v>
      </c>
      <c r="N121" s="220">
        <v>165</v>
      </c>
      <c r="O121" s="220">
        <v>78593668</v>
      </c>
      <c r="P121" s="221">
        <v>-3.0706581554039183E-2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3030.2</v>
      </c>
      <c r="F122" s="217">
        <v>3023.1166666666668</v>
      </c>
      <c r="G122" s="219">
        <v>2964.0833333333335</v>
      </c>
      <c r="H122" s="219">
        <v>2897.9666666666667</v>
      </c>
      <c r="I122" s="219">
        <v>2838.9333333333334</v>
      </c>
      <c r="J122" s="219">
        <v>3089.2333333333336</v>
      </c>
      <c r="K122" s="219">
        <v>3148.2666666666664</v>
      </c>
      <c r="L122" s="219">
        <v>3214.3833333333337</v>
      </c>
      <c r="M122" s="220">
        <v>3082.15</v>
      </c>
      <c r="N122" s="220">
        <v>2957</v>
      </c>
      <c r="O122" s="220">
        <v>969000</v>
      </c>
      <c r="P122" s="221">
        <v>-5.4726368159203981E-2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430.8</v>
      </c>
      <c r="F123" s="217">
        <v>432.01666666666665</v>
      </c>
      <c r="G123" s="219">
        <v>419.2833333333333</v>
      </c>
      <c r="H123" s="219">
        <v>407.76666666666665</v>
      </c>
      <c r="I123" s="219">
        <v>395.0333333333333</v>
      </c>
      <c r="J123" s="219">
        <v>443.5333333333333</v>
      </c>
      <c r="K123" s="219">
        <v>456.26666666666665</v>
      </c>
      <c r="L123" s="219">
        <v>467.7833333333333</v>
      </c>
      <c r="M123" s="220">
        <v>444.75</v>
      </c>
      <c r="N123" s="220">
        <v>420.5</v>
      </c>
      <c r="O123" s="220">
        <v>20823300</v>
      </c>
      <c r="P123" s="221">
        <v>8.571175323524198E-2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769.15</v>
      </c>
      <c r="F124" s="217">
        <v>772.2833333333333</v>
      </c>
      <c r="G124" s="219">
        <v>745.36666666666656</v>
      </c>
      <c r="H124" s="219">
        <v>721.58333333333326</v>
      </c>
      <c r="I124" s="219">
        <v>694.66666666666652</v>
      </c>
      <c r="J124" s="219">
        <v>796.06666666666661</v>
      </c>
      <c r="K124" s="219">
        <v>822.98333333333335</v>
      </c>
      <c r="L124" s="219">
        <v>846.76666666666665</v>
      </c>
      <c r="M124" s="220">
        <v>799.2</v>
      </c>
      <c r="N124" s="220">
        <v>748.5</v>
      </c>
      <c r="O124" s="220">
        <v>27812000</v>
      </c>
      <c r="P124" s="221">
        <v>2.4571744335973474E-2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3533.05</v>
      </c>
      <c r="F125" s="217">
        <v>3565.4666666666667</v>
      </c>
      <c r="G125" s="219">
        <v>3421.7333333333336</v>
      </c>
      <c r="H125" s="219">
        <v>3310.416666666667</v>
      </c>
      <c r="I125" s="219">
        <v>3166.6833333333338</v>
      </c>
      <c r="J125" s="219">
        <v>3676.7833333333333</v>
      </c>
      <c r="K125" s="219">
        <v>3820.516666666666</v>
      </c>
      <c r="L125" s="219">
        <v>3931.833333333333</v>
      </c>
      <c r="M125" s="220">
        <v>3709.2</v>
      </c>
      <c r="N125" s="220">
        <v>3454.15</v>
      </c>
      <c r="O125" s="220">
        <v>16808700</v>
      </c>
      <c r="P125" s="221">
        <v>3.9470144615641495E-2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5692.8</v>
      </c>
      <c r="F126" s="217">
        <v>5668.7166666666672</v>
      </c>
      <c r="G126" s="219">
        <v>5572.4333333333343</v>
      </c>
      <c r="H126" s="219">
        <v>5452.0666666666675</v>
      </c>
      <c r="I126" s="219">
        <v>5355.7833333333347</v>
      </c>
      <c r="J126" s="219">
        <v>5789.0833333333339</v>
      </c>
      <c r="K126" s="219">
        <v>5885.3666666666668</v>
      </c>
      <c r="L126" s="219">
        <v>6005.7333333333336</v>
      </c>
      <c r="M126" s="220">
        <v>5765</v>
      </c>
      <c r="N126" s="220">
        <v>5548.35</v>
      </c>
      <c r="O126" s="220">
        <v>3606150</v>
      </c>
      <c r="P126" s="221">
        <v>-4.2458278567730115E-2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5125.6499999999996</v>
      </c>
      <c r="F127" s="217">
        <v>5067.1500000000005</v>
      </c>
      <c r="G127" s="219">
        <v>4987.5500000000011</v>
      </c>
      <c r="H127" s="219">
        <v>4849.4500000000007</v>
      </c>
      <c r="I127" s="219">
        <v>4769.8500000000013</v>
      </c>
      <c r="J127" s="219">
        <v>5205.2500000000009</v>
      </c>
      <c r="K127" s="219">
        <v>5284.8500000000013</v>
      </c>
      <c r="L127" s="219">
        <v>5422.9500000000007</v>
      </c>
      <c r="M127" s="220">
        <v>5146.75</v>
      </c>
      <c r="N127" s="220">
        <v>4929.05</v>
      </c>
      <c r="O127" s="220">
        <v>1413300</v>
      </c>
      <c r="P127" s="221">
        <v>-6.6882345173643207E-2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1801.5</v>
      </c>
      <c r="F128" s="217">
        <v>1799.6000000000001</v>
      </c>
      <c r="G128" s="219">
        <v>1776.3000000000002</v>
      </c>
      <c r="H128" s="219">
        <v>1751.1000000000001</v>
      </c>
      <c r="I128" s="219">
        <v>1727.8000000000002</v>
      </c>
      <c r="J128" s="219">
        <v>1824.8000000000002</v>
      </c>
      <c r="K128" s="219">
        <v>1848.1</v>
      </c>
      <c r="L128" s="219">
        <v>1873.3000000000002</v>
      </c>
      <c r="M128" s="220">
        <v>1822.9</v>
      </c>
      <c r="N128" s="220">
        <v>1774.4</v>
      </c>
      <c r="O128" s="220">
        <v>12299075</v>
      </c>
      <c r="P128" s="221">
        <v>2.4933593058261025E-2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2822.4</v>
      </c>
      <c r="F129" s="217">
        <v>2804.9333333333338</v>
      </c>
      <c r="G129" s="219">
        <v>2760.3166666666675</v>
      </c>
      <c r="H129" s="219">
        <v>2698.2333333333336</v>
      </c>
      <c r="I129" s="219">
        <v>2653.6166666666672</v>
      </c>
      <c r="J129" s="219">
        <v>2867.0166666666678</v>
      </c>
      <c r="K129" s="219">
        <v>2911.6333333333337</v>
      </c>
      <c r="L129" s="219">
        <v>2973.7166666666681</v>
      </c>
      <c r="M129" s="220">
        <v>2849.55</v>
      </c>
      <c r="N129" s="220">
        <v>2742.85</v>
      </c>
      <c r="O129" s="220">
        <v>14326900</v>
      </c>
      <c r="P129" s="221">
        <v>-3.4916892608746905E-2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293.85000000000002</v>
      </c>
      <c r="F130" s="217">
        <v>290.81666666666666</v>
      </c>
      <c r="G130" s="219">
        <v>283.43333333333334</v>
      </c>
      <c r="H130" s="219">
        <v>273.01666666666665</v>
      </c>
      <c r="I130" s="219">
        <v>265.63333333333333</v>
      </c>
      <c r="J130" s="219">
        <v>301.23333333333335</v>
      </c>
      <c r="K130" s="219">
        <v>308.61666666666667</v>
      </c>
      <c r="L130" s="219">
        <v>319.03333333333336</v>
      </c>
      <c r="M130" s="220">
        <v>298.2</v>
      </c>
      <c r="N130" s="220">
        <v>280.39999999999998</v>
      </c>
      <c r="O130" s="220">
        <v>39916000</v>
      </c>
      <c r="P130" s="221">
        <v>-0.12025037468041964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202.62</v>
      </c>
      <c r="F131" s="217">
        <v>206.68999999999997</v>
      </c>
      <c r="G131" s="219">
        <v>196.08999999999995</v>
      </c>
      <c r="H131" s="219">
        <v>189.55999999999997</v>
      </c>
      <c r="I131" s="219">
        <v>178.95999999999995</v>
      </c>
      <c r="J131" s="219">
        <v>213.21999999999994</v>
      </c>
      <c r="K131" s="219">
        <v>223.81999999999996</v>
      </c>
      <c r="L131" s="219">
        <v>230.34999999999994</v>
      </c>
      <c r="M131" s="220">
        <v>217.29</v>
      </c>
      <c r="N131" s="220">
        <v>200.16</v>
      </c>
      <c r="O131" s="220">
        <v>61494000</v>
      </c>
      <c r="P131" s="221">
        <v>0.12886881815177884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672.85</v>
      </c>
      <c r="F132" s="217">
        <v>671.2166666666667</v>
      </c>
      <c r="G132" s="219">
        <v>661.83333333333337</v>
      </c>
      <c r="H132" s="219">
        <v>650.81666666666672</v>
      </c>
      <c r="I132" s="219">
        <v>641.43333333333339</v>
      </c>
      <c r="J132" s="219">
        <v>682.23333333333335</v>
      </c>
      <c r="K132" s="219">
        <v>691.61666666666656</v>
      </c>
      <c r="L132" s="219">
        <v>702.63333333333333</v>
      </c>
      <c r="M132" s="220">
        <v>680.6</v>
      </c>
      <c r="N132" s="220">
        <v>660.2</v>
      </c>
      <c r="O132" s="220">
        <v>13024800</v>
      </c>
      <c r="P132" s="221">
        <v>1.1462119094213028E-2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12628.3</v>
      </c>
      <c r="F133" s="217">
        <v>12559.166666666666</v>
      </c>
      <c r="G133" s="219">
        <v>12408.333333333332</v>
      </c>
      <c r="H133" s="219">
        <v>12188.366666666667</v>
      </c>
      <c r="I133" s="219">
        <v>12037.533333333333</v>
      </c>
      <c r="J133" s="219">
        <v>12779.133333333331</v>
      </c>
      <c r="K133" s="219">
        <v>12929.966666666664</v>
      </c>
      <c r="L133" s="219">
        <v>13149.933333333331</v>
      </c>
      <c r="M133" s="220">
        <v>12710</v>
      </c>
      <c r="N133" s="220">
        <v>12339.2</v>
      </c>
      <c r="O133" s="220">
        <v>3496650</v>
      </c>
      <c r="P133" s="221">
        <v>-1.0442755868743898E-2</v>
      </c>
    </row>
    <row r="134" spans="1:16" ht="12.75" customHeight="1">
      <c r="A134" s="213">
        <v>124</v>
      </c>
      <c r="B134" s="225" t="s">
        <v>57</v>
      </c>
      <c r="C134" s="217" t="s">
        <v>890</v>
      </c>
      <c r="D134" s="218">
        <v>45498</v>
      </c>
      <c r="E134" s="217">
        <v>1330.3</v>
      </c>
      <c r="F134" s="217">
        <v>1310.3333333333333</v>
      </c>
      <c r="G134" s="219">
        <v>1282.6666666666665</v>
      </c>
      <c r="H134" s="219">
        <v>1235.0333333333333</v>
      </c>
      <c r="I134" s="219">
        <v>1207.3666666666666</v>
      </c>
      <c r="J134" s="219">
        <v>1357.9666666666665</v>
      </c>
      <c r="K134" s="219">
        <v>1385.633333333333</v>
      </c>
      <c r="L134" s="219">
        <v>1433.2666666666664</v>
      </c>
      <c r="M134" s="220">
        <v>1338</v>
      </c>
      <c r="N134" s="220">
        <v>1262.7</v>
      </c>
      <c r="O134" s="220">
        <v>14329700</v>
      </c>
      <c r="P134" s="221">
        <v>3.2220653489310205E-2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3926.6</v>
      </c>
      <c r="F135" s="217">
        <v>3833.7000000000003</v>
      </c>
      <c r="G135" s="219">
        <v>3706.0500000000006</v>
      </c>
      <c r="H135" s="219">
        <v>3485.5000000000005</v>
      </c>
      <c r="I135" s="219">
        <v>3357.8500000000008</v>
      </c>
      <c r="J135" s="219">
        <v>4054.2500000000005</v>
      </c>
      <c r="K135" s="219">
        <v>4181.8999999999996</v>
      </c>
      <c r="L135" s="219">
        <v>4402.4500000000007</v>
      </c>
      <c r="M135" s="220">
        <v>3961.35</v>
      </c>
      <c r="N135" s="220">
        <v>3613.15</v>
      </c>
      <c r="O135" s="220">
        <v>2490000</v>
      </c>
      <c r="P135" s="221">
        <v>3.0615533354817919E-3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2034.25</v>
      </c>
      <c r="F136" s="217">
        <v>2019.4666666666665</v>
      </c>
      <c r="G136" s="219">
        <v>1989.7833333333328</v>
      </c>
      <c r="H136" s="219">
        <v>1945.3166666666664</v>
      </c>
      <c r="I136" s="219">
        <v>1915.6333333333328</v>
      </c>
      <c r="J136" s="219">
        <v>2063.9333333333329</v>
      </c>
      <c r="K136" s="219">
        <v>2093.6166666666668</v>
      </c>
      <c r="L136" s="219">
        <v>2138.083333333333</v>
      </c>
      <c r="M136" s="220">
        <v>2049.15</v>
      </c>
      <c r="N136" s="220">
        <v>1975</v>
      </c>
      <c r="O136" s="220">
        <v>1719600</v>
      </c>
      <c r="P136" s="221">
        <v>1.3437057991513438E-2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1029.7</v>
      </c>
      <c r="F137" s="217">
        <v>1019.8833333333333</v>
      </c>
      <c r="G137" s="219">
        <v>1003.8166666666666</v>
      </c>
      <c r="H137" s="219">
        <v>977.93333333333328</v>
      </c>
      <c r="I137" s="219">
        <v>961.86666666666656</v>
      </c>
      <c r="J137" s="219">
        <v>1045.7666666666667</v>
      </c>
      <c r="K137" s="219">
        <v>1061.8333333333335</v>
      </c>
      <c r="L137" s="219">
        <v>1087.7166666666667</v>
      </c>
      <c r="M137" s="220">
        <v>1035.95</v>
      </c>
      <c r="N137" s="220">
        <v>994</v>
      </c>
      <c r="O137" s="220">
        <v>4031200</v>
      </c>
      <c r="P137" s="221">
        <v>2.6481971888368303E-2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1718.15</v>
      </c>
      <c r="F138" s="217">
        <v>1701.7666666666667</v>
      </c>
      <c r="G138" s="219">
        <v>1657.6333333333332</v>
      </c>
      <c r="H138" s="219">
        <v>1597.1166666666666</v>
      </c>
      <c r="I138" s="219">
        <v>1552.9833333333331</v>
      </c>
      <c r="J138" s="219">
        <v>1762.2833333333333</v>
      </c>
      <c r="K138" s="219">
        <v>1806.416666666667</v>
      </c>
      <c r="L138" s="219">
        <v>1866.9333333333334</v>
      </c>
      <c r="M138" s="220">
        <v>1745.9</v>
      </c>
      <c r="N138" s="220">
        <v>1641.25</v>
      </c>
      <c r="O138" s="220">
        <v>2375600</v>
      </c>
      <c r="P138" s="221">
        <v>1.3488450514247176E-3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192.78</v>
      </c>
      <c r="F139" s="217">
        <v>189.26</v>
      </c>
      <c r="G139" s="219">
        <v>184.86999999999998</v>
      </c>
      <c r="H139" s="219">
        <v>176.95999999999998</v>
      </c>
      <c r="I139" s="219">
        <v>172.56999999999996</v>
      </c>
      <c r="J139" s="219">
        <v>197.17</v>
      </c>
      <c r="K139" s="219">
        <v>201.55999999999997</v>
      </c>
      <c r="L139" s="219">
        <v>209.47</v>
      </c>
      <c r="M139" s="220">
        <v>193.65</v>
      </c>
      <c r="N139" s="220">
        <v>181.35</v>
      </c>
      <c r="O139" s="220">
        <v>125442800</v>
      </c>
      <c r="P139" s="221">
        <v>2.1271676300578034E-2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2939.65</v>
      </c>
      <c r="F140" s="217">
        <v>2918.8000000000006</v>
      </c>
      <c r="G140" s="219">
        <v>2869.8000000000011</v>
      </c>
      <c r="H140" s="219">
        <v>2799.9500000000003</v>
      </c>
      <c r="I140" s="219">
        <v>2750.9500000000007</v>
      </c>
      <c r="J140" s="219">
        <v>2988.6500000000015</v>
      </c>
      <c r="K140" s="219">
        <v>3037.6500000000005</v>
      </c>
      <c r="L140" s="219">
        <v>3107.5000000000018</v>
      </c>
      <c r="M140" s="220">
        <v>2967.8</v>
      </c>
      <c r="N140" s="220">
        <v>2848.95</v>
      </c>
      <c r="O140" s="220">
        <v>4467925</v>
      </c>
      <c r="P140" s="221">
        <v>2.6342387871130763E-2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131938.85</v>
      </c>
      <c r="F141" s="217">
        <v>130385.33333333333</v>
      </c>
      <c r="G141" s="219">
        <v>127396.11666666667</v>
      </c>
      <c r="H141" s="219">
        <v>122853.38333333335</v>
      </c>
      <c r="I141" s="219">
        <v>119864.16666666669</v>
      </c>
      <c r="J141" s="219">
        <v>134928.06666666665</v>
      </c>
      <c r="K141" s="219">
        <v>137917.2833333333</v>
      </c>
      <c r="L141" s="219">
        <v>142460.01666666663</v>
      </c>
      <c r="M141" s="220">
        <v>133374.54999999999</v>
      </c>
      <c r="N141" s="220">
        <v>125842.6</v>
      </c>
      <c r="O141" s="220">
        <v>75665</v>
      </c>
      <c r="P141" s="221">
        <v>2.105121111935767E-2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1730.35</v>
      </c>
      <c r="F142" s="217">
        <v>1739.9166666666667</v>
      </c>
      <c r="G142" s="219">
        <v>1654.2333333333336</v>
      </c>
      <c r="H142" s="219">
        <v>1578.1166666666668</v>
      </c>
      <c r="I142" s="219">
        <v>1492.4333333333336</v>
      </c>
      <c r="J142" s="219">
        <v>1816.0333333333335</v>
      </c>
      <c r="K142" s="219">
        <v>1901.7166666666665</v>
      </c>
      <c r="L142" s="219">
        <v>1977.8333333333335</v>
      </c>
      <c r="M142" s="220">
        <v>1825.6</v>
      </c>
      <c r="N142" s="220">
        <v>1663.8</v>
      </c>
      <c r="O142" s="220">
        <v>5423000</v>
      </c>
      <c r="P142" s="221">
        <v>-4.2532530588463777E-2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184.89</v>
      </c>
      <c r="F143" s="217">
        <v>183.36666666666665</v>
      </c>
      <c r="G143" s="219">
        <v>175.84333333333331</v>
      </c>
      <c r="H143" s="219">
        <v>166.79666666666665</v>
      </c>
      <c r="I143" s="219">
        <v>159.27333333333331</v>
      </c>
      <c r="J143" s="219">
        <v>192.4133333333333</v>
      </c>
      <c r="K143" s="219">
        <v>199.93666666666667</v>
      </c>
      <c r="L143" s="219">
        <v>208.98333333333329</v>
      </c>
      <c r="M143" s="220">
        <v>190.89</v>
      </c>
      <c r="N143" s="220">
        <v>174.32</v>
      </c>
      <c r="O143" s="220">
        <v>57858750</v>
      </c>
      <c r="P143" s="221">
        <v>-6.4285281096488567E-2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6896.1</v>
      </c>
      <c r="F144" s="217">
        <v>6868.7666666666664</v>
      </c>
      <c r="G144" s="219">
        <v>6737.333333333333</v>
      </c>
      <c r="H144" s="219">
        <v>6578.5666666666666</v>
      </c>
      <c r="I144" s="219">
        <v>6447.1333333333332</v>
      </c>
      <c r="J144" s="219">
        <v>7027.5333333333328</v>
      </c>
      <c r="K144" s="219">
        <v>7158.9666666666672</v>
      </c>
      <c r="L144" s="219">
        <v>7317.7333333333327</v>
      </c>
      <c r="M144" s="220">
        <v>7000.2</v>
      </c>
      <c r="N144" s="220">
        <v>6710</v>
      </c>
      <c r="O144" s="220">
        <v>1148400</v>
      </c>
      <c r="P144" s="221">
        <v>2.0391843262694921E-2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3563.8</v>
      </c>
      <c r="F145" s="217">
        <v>3539.6833333333329</v>
      </c>
      <c r="G145" s="219">
        <v>3454.3666666666659</v>
      </c>
      <c r="H145" s="219">
        <v>3344.9333333333329</v>
      </c>
      <c r="I145" s="219">
        <v>3259.6166666666659</v>
      </c>
      <c r="J145" s="219">
        <v>3649.1166666666659</v>
      </c>
      <c r="K145" s="219">
        <v>3734.4333333333325</v>
      </c>
      <c r="L145" s="219">
        <v>3843.8666666666659</v>
      </c>
      <c r="M145" s="220">
        <v>3625</v>
      </c>
      <c r="N145" s="220">
        <v>3430.25</v>
      </c>
      <c r="O145" s="220">
        <v>1771700</v>
      </c>
      <c r="P145" s="221">
        <v>3.3694098427608739E-2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2578.65</v>
      </c>
      <c r="F146" s="217">
        <v>2576.7999999999997</v>
      </c>
      <c r="G146" s="219">
        <v>2548.7499999999995</v>
      </c>
      <c r="H146" s="219">
        <v>2518.85</v>
      </c>
      <c r="I146" s="219">
        <v>2490.7999999999997</v>
      </c>
      <c r="J146" s="219">
        <v>2606.6999999999994</v>
      </c>
      <c r="K146" s="219">
        <v>2634.7499999999995</v>
      </c>
      <c r="L146" s="219">
        <v>2664.6499999999992</v>
      </c>
      <c r="M146" s="220">
        <v>2604.85</v>
      </c>
      <c r="N146" s="220">
        <v>2546.9</v>
      </c>
      <c r="O146" s="220">
        <v>7483400</v>
      </c>
      <c r="P146" s="221">
        <v>2.8409852322371417E-3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234.4</v>
      </c>
      <c r="F147" s="217">
        <v>230.59</v>
      </c>
      <c r="G147" s="219">
        <v>225.04000000000002</v>
      </c>
      <c r="H147" s="219">
        <v>215.68</v>
      </c>
      <c r="I147" s="219">
        <v>210.13000000000002</v>
      </c>
      <c r="J147" s="219">
        <v>239.95000000000002</v>
      </c>
      <c r="K147" s="219">
        <v>245.50000000000003</v>
      </c>
      <c r="L147" s="219">
        <v>254.86</v>
      </c>
      <c r="M147" s="220">
        <v>236.14</v>
      </c>
      <c r="N147" s="220">
        <v>221.23</v>
      </c>
      <c r="O147" s="220">
        <v>93748500</v>
      </c>
      <c r="P147" s="221">
        <v>-5.831035573837183E-2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381.65</v>
      </c>
      <c r="F148" s="217">
        <v>375.55</v>
      </c>
      <c r="G148" s="219">
        <v>367.1</v>
      </c>
      <c r="H148" s="219">
        <v>352.55</v>
      </c>
      <c r="I148" s="219">
        <v>344.1</v>
      </c>
      <c r="J148" s="219">
        <v>390.1</v>
      </c>
      <c r="K148" s="219">
        <v>398.54999999999995</v>
      </c>
      <c r="L148" s="219">
        <v>413.1</v>
      </c>
      <c r="M148" s="220">
        <v>384</v>
      </c>
      <c r="N148" s="220">
        <v>361</v>
      </c>
      <c r="O148" s="220">
        <v>104377500</v>
      </c>
      <c r="P148" s="221">
        <v>-5.864448051948052E-2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1691.3</v>
      </c>
      <c r="F149" s="217">
        <v>1726.7166666666665</v>
      </c>
      <c r="G149" s="219">
        <v>1636.633333333333</v>
      </c>
      <c r="H149" s="219">
        <v>1581.9666666666665</v>
      </c>
      <c r="I149" s="219">
        <v>1491.883333333333</v>
      </c>
      <c r="J149" s="219">
        <v>1781.383333333333</v>
      </c>
      <c r="K149" s="219">
        <v>1871.4666666666665</v>
      </c>
      <c r="L149" s="219">
        <v>1926.133333333333</v>
      </c>
      <c r="M149" s="220">
        <v>1816.8</v>
      </c>
      <c r="N149" s="220">
        <v>1672.05</v>
      </c>
      <c r="O149" s="220">
        <v>7840700</v>
      </c>
      <c r="P149" s="221">
        <v>0.10714638726895324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11008.75</v>
      </c>
      <c r="F150" s="217">
        <v>10816.483333333334</v>
      </c>
      <c r="G150" s="219">
        <v>10552.066666666668</v>
      </c>
      <c r="H150" s="219">
        <v>10095.383333333333</v>
      </c>
      <c r="I150" s="219">
        <v>9830.9666666666672</v>
      </c>
      <c r="J150" s="219">
        <v>11273.166666666668</v>
      </c>
      <c r="K150" s="219">
        <v>11537.583333333332</v>
      </c>
      <c r="L150" s="219">
        <v>11994.266666666668</v>
      </c>
      <c r="M150" s="220">
        <v>11080.9</v>
      </c>
      <c r="N150" s="220">
        <v>10359.799999999999</v>
      </c>
      <c r="O150" s="220">
        <v>1978100</v>
      </c>
      <c r="P150" s="221">
        <v>2.5241007567119313E-2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314.25</v>
      </c>
      <c r="F151" s="217">
        <v>310.76666666666671</v>
      </c>
      <c r="G151" s="219">
        <v>300.58333333333343</v>
      </c>
      <c r="H151" s="219">
        <v>286.91666666666674</v>
      </c>
      <c r="I151" s="219">
        <v>276.73333333333346</v>
      </c>
      <c r="J151" s="219">
        <v>324.43333333333339</v>
      </c>
      <c r="K151" s="219">
        <v>334.61666666666667</v>
      </c>
      <c r="L151" s="219">
        <v>348.28333333333336</v>
      </c>
      <c r="M151" s="220">
        <v>320.95</v>
      </c>
      <c r="N151" s="220">
        <v>297.10000000000002</v>
      </c>
      <c r="O151" s="220">
        <v>103434100</v>
      </c>
      <c r="P151" s="221">
        <v>6.2527190033616772E-2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40963.050000000003</v>
      </c>
      <c r="F152" s="217">
        <v>40738.683333333334</v>
      </c>
      <c r="G152" s="219">
        <v>40361.366666666669</v>
      </c>
      <c r="H152" s="219">
        <v>39759.683333333334</v>
      </c>
      <c r="I152" s="219">
        <v>39382.366666666669</v>
      </c>
      <c r="J152" s="219">
        <v>41340.366666666669</v>
      </c>
      <c r="K152" s="219">
        <v>41717.683333333334</v>
      </c>
      <c r="L152" s="219">
        <v>42319.366666666669</v>
      </c>
      <c r="M152" s="220">
        <v>41116</v>
      </c>
      <c r="N152" s="220">
        <v>40137</v>
      </c>
      <c r="O152" s="220">
        <v>197580</v>
      </c>
      <c r="P152" s="221">
        <v>-5.8066361556064074E-2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933.85</v>
      </c>
      <c r="F153" s="217">
        <v>917.80000000000007</v>
      </c>
      <c r="G153" s="219">
        <v>896.65000000000009</v>
      </c>
      <c r="H153" s="219">
        <v>859.45</v>
      </c>
      <c r="I153" s="219">
        <v>838.30000000000007</v>
      </c>
      <c r="J153" s="219">
        <v>955.00000000000011</v>
      </c>
      <c r="K153" s="219">
        <v>976.15</v>
      </c>
      <c r="L153" s="219">
        <v>1013.3500000000001</v>
      </c>
      <c r="M153" s="220">
        <v>938.95</v>
      </c>
      <c r="N153" s="220">
        <v>880.6</v>
      </c>
      <c r="O153" s="220">
        <v>13182000</v>
      </c>
      <c r="P153" s="221">
        <v>-3.5927815259722454E-2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4817.3</v>
      </c>
      <c r="F154" s="217">
        <v>4747.5999999999995</v>
      </c>
      <c r="G154" s="219">
        <v>4639.1999999999989</v>
      </c>
      <c r="H154" s="219">
        <v>4461.0999999999995</v>
      </c>
      <c r="I154" s="219">
        <v>4352.6999999999989</v>
      </c>
      <c r="J154" s="219">
        <v>4925.6999999999989</v>
      </c>
      <c r="K154" s="219">
        <v>5034.0999999999985</v>
      </c>
      <c r="L154" s="219">
        <v>5212.1999999999989</v>
      </c>
      <c r="M154" s="220">
        <v>4856</v>
      </c>
      <c r="N154" s="220">
        <v>4569.5</v>
      </c>
      <c r="O154" s="220">
        <v>2359600</v>
      </c>
      <c r="P154" s="221">
        <v>8.203725858827551E-3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334.05</v>
      </c>
      <c r="F155" s="217">
        <v>336.75</v>
      </c>
      <c r="G155" s="219">
        <v>326.7</v>
      </c>
      <c r="H155" s="219">
        <v>319.34999999999997</v>
      </c>
      <c r="I155" s="219">
        <v>309.29999999999995</v>
      </c>
      <c r="J155" s="219">
        <v>344.1</v>
      </c>
      <c r="K155" s="219">
        <v>354.15</v>
      </c>
      <c r="L155" s="219">
        <v>361.50000000000006</v>
      </c>
      <c r="M155" s="220">
        <v>346.8</v>
      </c>
      <c r="N155" s="220">
        <v>329.4</v>
      </c>
      <c r="O155" s="220">
        <v>28179000</v>
      </c>
      <c r="P155" s="221">
        <v>5.4445442299057026E-2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523.9</v>
      </c>
      <c r="F156" s="217">
        <v>526.66666666666663</v>
      </c>
      <c r="G156" s="219">
        <v>501.43333333333328</v>
      </c>
      <c r="H156" s="219">
        <v>478.96666666666664</v>
      </c>
      <c r="I156" s="219">
        <v>453.73333333333329</v>
      </c>
      <c r="J156" s="219">
        <v>549.13333333333321</v>
      </c>
      <c r="K156" s="219">
        <v>574.36666666666656</v>
      </c>
      <c r="L156" s="219">
        <v>596.83333333333326</v>
      </c>
      <c r="M156" s="220">
        <v>551.9</v>
      </c>
      <c r="N156" s="220">
        <v>504.2</v>
      </c>
      <c r="O156" s="220">
        <v>49754900</v>
      </c>
      <c r="P156" s="221">
        <v>1.6601147471313218E-2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3163.8</v>
      </c>
      <c r="F157" s="217">
        <v>3145.15</v>
      </c>
      <c r="G157" s="219">
        <v>3099.4500000000003</v>
      </c>
      <c r="H157" s="219">
        <v>3035.1000000000004</v>
      </c>
      <c r="I157" s="219">
        <v>2989.4000000000005</v>
      </c>
      <c r="J157" s="219">
        <v>3209.5</v>
      </c>
      <c r="K157" s="219">
        <v>3255.2</v>
      </c>
      <c r="L157" s="219">
        <v>3319.5499999999997</v>
      </c>
      <c r="M157" s="220">
        <v>3190.85</v>
      </c>
      <c r="N157" s="220">
        <v>3080.8</v>
      </c>
      <c r="O157" s="220">
        <v>2674500</v>
      </c>
      <c r="P157" s="221">
        <v>2.3423592242106249E-3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4013.4</v>
      </c>
      <c r="F158" s="217">
        <v>3966.0333333333333</v>
      </c>
      <c r="G158" s="219">
        <v>3886.3666666666668</v>
      </c>
      <c r="H158" s="219">
        <v>3759.3333333333335</v>
      </c>
      <c r="I158" s="219">
        <v>3679.666666666667</v>
      </c>
      <c r="J158" s="219">
        <v>4093.0666666666666</v>
      </c>
      <c r="K158" s="219">
        <v>4172.7333333333336</v>
      </c>
      <c r="L158" s="219">
        <v>4299.7666666666664</v>
      </c>
      <c r="M158" s="220">
        <v>4045.7</v>
      </c>
      <c r="N158" s="220">
        <v>3839</v>
      </c>
      <c r="O158" s="220">
        <v>1756250</v>
      </c>
      <c r="P158" s="221">
        <v>-3.7539388957391423E-2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118.02</v>
      </c>
      <c r="F159" s="217">
        <v>116.46666666666665</v>
      </c>
      <c r="G159" s="219">
        <v>113.9233333333333</v>
      </c>
      <c r="H159" s="219">
        <v>109.82666666666665</v>
      </c>
      <c r="I159" s="219">
        <v>107.2833333333333</v>
      </c>
      <c r="J159" s="219">
        <v>120.5633333333333</v>
      </c>
      <c r="K159" s="219">
        <v>123.10666666666665</v>
      </c>
      <c r="L159" s="219">
        <v>127.2033333333333</v>
      </c>
      <c r="M159" s="220">
        <v>119.01</v>
      </c>
      <c r="N159" s="220">
        <v>112.37</v>
      </c>
      <c r="O159" s="220">
        <v>249096000</v>
      </c>
      <c r="P159" s="221">
        <v>-3.8981481481481478E-2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6209.45</v>
      </c>
      <c r="F160" s="217">
        <v>6152.9666666666672</v>
      </c>
      <c r="G160" s="219">
        <v>5973.0833333333339</v>
      </c>
      <c r="H160" s="219">
        <v>5736.7166666666672</v>
      </c>
      <c r="I160" s="219">
        <v>5556.8333333333339</v>
      </c>
      <c r="J160" s="219">
        <v>6389.3333333333339</v>
      </c>
      <c r="K160" s="219">
        <v>6569.2166666666672</v>
      </c>
      <c r="L160" s="219">
        <v>6805.5833333333339</v>
      </c>
      <c r="M160" s="220">
        <v>6332.85</v>
      </c>
      <c r="N160" s="220">
        <v>5916.6</v>
      </c>
      <c r="O160" s="220">
        <v>3582000</v>
      </c>
      <c r="P160" s="221">
        <v>1.3761630169455549E-2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333.9</v>
      </c>
      <c r="F161" s="217">
        <v>331.55</v>
      </c>
      <c r="G161" s="219">
        <v>323.20000000000005</v>
      </c>
      <c r="H161" s="219">
        <v>312.50000000000006</v>
      </c>
      <c r="I161" s="219">
        <v>304.15000000000009</v>
      </c>
      <c r="J161" s="219">
        <v>342.25</v>
      </c>
      <c r="K161" s="219">
        <v>350.6</v>
      </c>
      <c r="L161" s="219">
        <v>361.29999999999995</v>
      </c>
      <c r="M161" s="220">
        <v>339.9</v>
      </c>
      <c r="N161" s="220">
        <v>320.85000000000002</v>
      </c>
      <c r="O161" s="220">
        <v>70552800</v>
      </c>
      <c r="P161" s="221">
        <v>-4.5582935618973412E-2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1411.3</v>
      </c>
      <c r="F162" s="217">
        <v>1406.4166666666667</v>
      </c>
      <c r="G162" s="219">
        <v>1374.7833333333335</v>
      </c>
      <c r="H162" s="219">
        <v>1338.2666666666669</v>
      </c>
      <c r="I162" s="219">
        <v>1306.6333333333337</v>
      </c>
      <c r="J162" s="219">
        <v>1442.9333333333334</v>
      </c>
      <c r="K162" s="219">
        <v>1474.5666666666666</v>
      </c>
      <c r="L162" s="219">
        <v>1511.0833333333333</v>
      </c>
      <c r="M162" s="220">
        <v>1438.05</v>
      </c>
      <c r="N162" s="220">
        <v>1369.9</v>
      </c>
      <c r="O162" s="220">
        <v>5049242</v>
      </c>
      <c r="P162" s="221">
        <v>-3.38006230529595E-2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793.7</v>
      </c>
      <c r="F163" s="217">
        <v>786.31666666666672</v>
      </c>
      <c r="G163" s="219">
        <v>772.78333333333342</v>
      </c>
      <c r="H163" s="219">
        <v>751.86666666666667</v>
      </c>
      <c r="I163" s="219">
        <v>738.33333333333337</v>
      </c>
      <c r="J163" s="219">
        <v>807.23333333333346</v>
      </c>
      <c r="K163" s="219">
        <v>820.76666666666677</v>
      </c>
      <c r="L163" s="219">
        <v>841.68333333333351</v>
      </c>
      <c r="M163" s="220">
        <v>799.85</v>
      </c>
      <c r="N163" s="220">
        <v>765.4</v>
      </c>
      <c r="O163" s="220">
        <v>10059750</v>
      </c>
      <c r="P163" s="221">
        <v>-2.5845748621285702E-2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236.25</v>
      </c>
      <c r="F164" s="217">
        <v>237.51666666666665</v>
      </c>
      <c r="G164" s="219">
        <v>229.8833333333333</v>
      </c>
      <c r="H164" s="219">
        <v>223.51666666666665</v>
      </c>
      <c r="I164" s="219">
        <v>215.8833333333333</v>
      </c>
      <c r="J164" s="219">
        <v>243.8833333333333</v>
      </c>
      <c r="K164" s="219">
        <v>251.51666666666662</v>
      </c>
      <c r="L164" s="219">
        <v>257.88333333333333</v>
      </c>
      <c r="M164" s="220">
        <v>245.15</v>
      </c>
      <c r="N164" s="220">
        <v>231.15</v>
      </c>
      <c r="O164" s="220">
        <v>58527500</v>
      </c>
      <c r="P164" s="221">
        <v>-1.8759326369643999E-3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595.85</v>
      </c>
      <c r="F165" s="217">
        <v>595.1</v>
      </c>
      <c r="G165" s="219">
        <v>566.95000000000005</v>
      </c>
      <c r="H165" s="219">
        <v>538.05000000000007</v>
      </c>
      <c r="I165" s="219">
        <v>509.90000000000009</v>
      </c>
      <c r="J165" s="219">
        <v>624</v>
      </c>
      <c r="K165" s="219">
        <v>652.14999999999986</v>
      </c>
      <c r="L165" s="219">
        <v>681.05</v>
      </c>
      <c r="M165" s="220">
        <v>623.25</v>
      </c>
      <c r="N165" s="220">
        <v>566.20000000000005</v>
      </c>
      <c r="O165" s="220">
        <v>54732000</v>
      </c>
      <c r="P165" s="221">
        <v>2.9454914795169845E-2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2978.65</v>
      </c>
      <c r="F166" s="217">
        <v>2972.2000000000003</v>
      </c>
      <c r="G166" s="219">
        <v>2933.0000000000005</v>
      </c>
      <c r="H166" s="219">
        <v>2887.3500000000004</v>
      </c>
      <c r="I166" s="219">
        <v>2848.1500000000005</v>
      </c>
      <c r="J166" s="219">
        <v>3017.8500000000004</v>
      </c>
      <c r="K166" s="219">
        <v>3057.05</v>
      </c>
      <c r="L166" s="219">
        <v>3102.7000000000003</v>
      </c>
      <c r="M166" s="220">
        <v>3011.4</v>
      </c>
      <c r="N166" s="220">
        <v>2926.55</v>
      </c>
      <c r="O166" s="220">
        <v>39127250</v>
      </c>
      <c r="P166" s="221">
        <v>3.435992333619721E-2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141.91</v>
      </c>
      <c r="F167" s="217">
        <v>139.89666666666665</v>
      </c>
      <c r="G167" s="219">
        <v>135.30333333333328</v>
      </c>
      <c r="H167" s="219">
        <v>128.69666666666663</v>
      </c>
      <c r="I167" s="219">
        <v>124.10333333333327</v>
      </c>
      <c r="J167" s="219">
        <v>146.5033333333333</v>
      </c>
      <c r="K167" s="219">
        <v>151.09666666666666</v>
      </c>
      <c r="L167" s="219">
        <v>157.70333333333332</v>
      </c>
      <c r="M167" s="220">
        <v>144.49</v>
      </c>
      <c r="N167" s="220">
        <v>133.29</v>
      </c>
      <c r="O167" s="220">
        <v>155044000</v>
      </c>
      <c r="P167" s="221">
        <v>-6.2725184379156085E-2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726.75</v>
      </c>
      <c r="F168" s="217">
        <v>721.93333333333339</v>
      </c>
      <c r="G168" s="219">
        <v>714.41666666666674</v>
      </c>
      <c r="H168" s="219">
        <v>702.08333333333337</v>
      </c>
      <c r="I168" s="219">
        <v>694.56666666666672</v>
      </c>
      <c r="J168" s="219">
        <v>734.26666666666677</v>
      </c>
      <c r="K168" s="219">
        <v>741.78333333333342</v>
      </c>
      <c r="L168" s="219">
        <v>754.11666666666679</v>
      </c>
      <c r="M168" s="220">
        <v>729.45</v>
      </c>
      <c r="N168" s="220">
        <v>709.6</v>
      </c>
      <c r="O168" s="220">
        <v>19304800</v>
      </c>
      <c r="P168" s="221">
        <v>-4.5375425270986626E-2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1597.15</v>
      </c>
      <c r="F169" s="217">
        <v>1604.7833333333335</v>
      </c>
      <c r="G169" s="219">
        <v>1570.0666666666671</v>
      </c>
      <c r="H169" s="219">
        <v>1542.9833333333336</v>
      </c>
      <c r="I169" s="219">
        <v>1508.2666666666671</v>
      </c>
      <c r="J169" s="219">
        <v>1631.866666666667</v>
      </c>
      <c r="K169" s="219">
        <v>1666.5833333333337</v>
      </c>
      <c r="L169" s="219">
        <v>1693.666666666667</v>
      </c>
      <c r="M169" s="220">
        <v>1639.5</v>
      </c>
      <c r="N169" s="220">
        <v>1577.7</v>
      </c>
      <c r="O169" s="220">
        <v>6964125</v>
      </c>
      <c r="P169" s="221">
        <v>-8.0051518303858912E-2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863.5</v>
      </c>
      <c r="F170" s="217">
        <v>864.91666666666663</v>
      </c>
      <c r="G170" s="219">
        <v>846.48333333333323</v>
      </c>
      <c r="H170" s="219">
        <v>829.46666666666658</v>
      </c>
      <c r="I170" s="219">
        <v>811.03333333333319</v>
      </c>
      <c r="J170" s="219">
        <v>881.93333333333328</v>
      </c>
      <c r="K170" s="219">
        <v>900.36666666666667</v>
      </c>
      <c r="L170" s="219">
        <v>917.38333333333333</v>
      </c>
      <c r="M170" s="220">
        <v>883.35</v>
      </c>
      <c r="N170" s="220">
        <v>847.9</v>
      </c>
      <c r="O170" s="220">
        <v>86017500</v>
      </c>
      <c r="P170" s="221">
        <v>-3.8029255854525934E-2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28099.3</v>
      </c>
      <c r="F171" s="217">
        <v>28011.216666666664</v>
      </c>
      <c r="G171" s="219">
        <v>27667.533333333326</v>
      </c>
      <c r="H171" s="219">
        <v>27235.766666666663</v>
      </c>
      <c r="I171" s="219">
        <v>26892.083333333325</v>
      </c>
      <c r="J171" s="219">
        <v>28442.983333333326</v>
      </c>
      <c r="K171" s="219">
        <v>28786.666666666668</v>
      </c>
      <c r="L171" s="219">
        <v>29218.433333333327</v>
      </c>
      <c r="M171" s="220">
        <v>28354.9</v>
      </c>
      <c r="N171" s="220">
        <v>27579.45</v>
      </c>
      <c r="O171" s="220">
        <v>235875</v>
      </c>
      <c r="P171" s="221">
        <v>-3.4854245880861852E-3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6800.9</v>
      </c>
      <c r="F172" s="217">
        <v>6840.6499999999987</v>
      </c>
      <c r="G172" s="219">
        <v>6582.8499999999976</v>
      </c>
      <c r="H172" s="219">
        <v>6364.7999999999993</v>
      </c>
      <c r="I172" s="219">
        <v>6106.9999999999982</v>
      </c>
      <c r="J172" s="219">
        <v>7058.6999999999971</v>
      </c>
      <c r="K172" s="219">
        <v>7316.4999999999982</v>
      </c>
      <c r="L172" s="219">
        <v>7534.5499999999965</v>
      </c>
      <c r="M172" s="220">
        <v>7098.45</v>
      </c>
      <c r="N172" s="220">
        <v>6622.6</v>
      </c>
      <c r="O172" s="220">
        <v>2196600</v>
      </c>
      <c r="P172" s="221">
        <v>2.5993133889161354E-2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2350.8000000000002</v>
      </c>
      <c r="F173" s="217">
        <v>2341.8833333333332</v>
      </c>
      <c r="G173" s="219">
        <v>2289.7666666666664</v>
      </c>
      <c r="H173" s="219">
        <v>2228.7333333333331</v>
      </c>
      <c r="I173" s="219">
        <v>2176.6166666666663</v>
      </c>
      <c r="J173" s="219">
        <v>2402.9166666666665</v>
      </c>
      <c r="K173" s="219">
        <v>2455.0333333333333</v>
      </c>
      <c r="L173" s="219">
        <v>2516.0666666666666</v>
      </c>
      <c r="M173" s="220">
        <v>2394</v>
      </c>
      <c r="N173" s="220">
        <v>2280.85</v>
      </c>
      <c r="O173" s="220">
        <v>5269500</v>
      </c>
      <c r="P173" s="221">
        <v>8.3841110682607023E-2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2734.7</v>
      </c>
      <c r="F174" s="217">
        <v>2736.8666666666663</v>
      </c>
      <c r="G174" s="219">
        <v>2661.1333333333328</v>
      </c>
      <c r="H174" s="219">
        <v>2587.5666666666666</v>
      </c>
      <c r="I174" s="219">
        <v>2511.833333333333</v>
      </c>
      <c r="J174" s="219">
        <v>2810.4333333333325</v>
      </c>
      <c r="K174" s="219">
        <v>2886.1666666666661</v>
      </c>
      <c r="L174" s="219">
        <v>2959.7333333333322</v>
      </c>
      <c r="M174" s="220">
        <v>2812.6</v>
      </c>
      <c r="N174" s="220">
        <v>2663.3</v>
      </c>
      <c r="O174" s="220">
        <v>7944600</v>
      </c>
      <c r="P174" s="221">
        <v>-9.3150274961655011E-3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1601.7</v>
      </c>
      <c r="F175" s="217">
        <v>1593.25</v>
      </c>
      <c r="G175" s="219">
        <v>1581.5</v>
      </c>
      <c r="H175" s="219">
        <v>1561.3</v>
      </c>
      <c r="I175" s="219">
        <v>1549.55</v>
      </c>
      <c r="J175" s="219">
        <v>1613.45</v>
      </c>
      <c r="K175" s="219">
        <v>1625.2</v>
      </c>
      <c r="L175" s="219">
        <v>1645.4</v>
      </c>
      <c r="M175" s="220">
        <v>1605</v>
      </c>
      <c r="N175" s="220">
        <v>1573.05</v>
      </c>
      <c r="O175" s="220">
        <v>16880850</v>
      </c>
      <c r="P175" s="221">
        <v>7.6675580812301525E-3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787.6</v>
      </c>
      <c r="F176" s="217">
        <v>780.86666666666667</v>
      </c>
      <c r="G176" s="219">
        <v>770.23333333333335</v>
      </c>
      <c r="H176" s="219">
        <v>752.86666666666667</v>
      </c>
      <c r="I176" s="219">
        <v>742.23333333333335</v>
      </c>
      <c r="J176" s="219">
        <v>798.23333333333335</v>
      </c>
      <c r="K176" s="219">
        <v>808.86666666666679</v>
      </c>
      <c r="L176" s="219">
        <v>826.23333333333335</v>
      </c>
      <c r="M176" s="220">
        <v>791.5</v>
      </c>
      <c r="N176" s="220">
        <v>763.5</v>
      </c>
      <c r="O176" s="220">
        <v>6999000</v>
      </c>
      <c r="P176" s="221">
        <v>4.4315129811996416E-2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753.35</v>
      </c>
      <c r="F177" s="217">
        <v>748.41666666666663</v>
      </c>
      <c r="G177" s="219">
        <v>738.98333333333323</v>
      </c>
      <c r="H177" s="219">
        <v>724.61666666666656</v>
      </c>
      <c r="I177" s="219">
        <v>715.18333333333317</v>
      </c>
      <c r="J177" s="219">
        <v>762.7833333333333</v>
      </c>
      <c r="K177" s="219">
        <v>772.2166666666667</v>
      </c>
      <c r="L177" s="219">
        <v>786.58333333333337</v>
      </c>
      <c r="M177" s="220">
        <v>757.85</v>
      </c>
      <c r="N177" s="220">
        <v>734.05</v>
      </c>
      <c r="O177" s="220">
        <v>9211000</v>
      </c>
      <c r="P177" s="221">
        <v>-3.6909242994562948E-2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1046.95</v>
      </c>
      <c r="F178" s="217">
        <v>1045.8</v>
      </c>
      <c r="G178" s="219">
        <v>1019.5999999999999</v>
      </c>
      <c r="H178" s="219">
        <v>992.25</v>
      </c>
      <c r="I178" s="219">
        <v>966.05</v>
      </c>
      <c r="J178" s="219">
        <v>1073.1499999999999</v>
      </c>
      <c r="K178" s="219">
        <v>1099.3500000000001</v>
      </c>
      <c r="L178" s="219">
        <v>1126.6999999999998</v>
      </c>
      <c r="M178" s="220">
        <v>1072</v>
      </c>
      <c r="N178" s="220">
        <v>1018.45</v>
      </c>
      <c r="O178" s="220">
        <v>11501050</v>
      </c>
      <c r="P178" s="221">
        <v>9.0250260688216899E-2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1782.4</v>
      </c>
      <c r="F179" s="217">
        <v>1767.4166666666667</v>
      </c>
      <c r="G179" s="219">
        <v>1734.8333333333335</v>
      </c>
      <c r="H179" s="219">
        <v>1687.2666666666667</v>
      </c>
      <c r="I179" s="219">
        <v>1654.6833333333334</v>
      </c>
      <c r="J179" s="219">
        <v>1814.9833333333336</v>
      </c>
      <c r="K179" s="219">
        <v>1847.5666666666671</v>
      </c>
      <c r="L179" s="219">
        <v>1895.1333333333337</v>
      </c>
      <c r="M179" s="220">
        <v>1800</v>
      </c>
      <c r="N179" s="220">
        <v>1719.85</v>
      </c>
      <c r="O179" s="220">
        <v>7457500</v>
      </c>
      <c r="P179" s="221">
        <v>1.6492878075376541E-2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1254.4000000000001</v>
      </c>
      <c r="F180" s="217">
        <v>1237.5</v>
      </c>
      <c r="G180" s="219">
        <v>1215.6500000000001</v>
      </c>
      <c r="H180" s="219">
        <v>1176.9000000000001</v>
      </c>
      <c r="I180" s="219">
        <v>1155.0500000000002</v>
      </c>
      <c r="J180" s="219">
        <v>1276.25</v>
      </c>
      <c r="K180" s="219">
        <v>1298.0999999999999</v>
      </c>
      <c r="L180" s="219">
        <v>1336.85</v>
      </c>
      <c r="M180" s="220">
        <v>1259.3499999999999</v>
      </c>
      <c r="N180" s="220">
        <v>1198.75</v>
      </c>
      <c r="O180" s="220">
        <v>10930950</v>
      </c>
      <c r="P180" s="221">
        <v>6.9428546271022282E-2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1002.05</v>
      </c>
      <c r="F181" s="217">
        <v>988.94999999999993</v>
      </c>
      <c r="G181" s="219">
        <v>969.19999999999982</v>
      </c>
      <c r="H181" s="219">
        <v>936.34999999999991</v>
      </c>
      <c r="I181" s="219">
        <v>916.5999999999998</v>
      </c>
      <c r="J181" s="219">
        <v>1021.7999999999998</v>
      </c>
      <c r="K181" s="219">
        <v>1041.5500000000002</v>
      </c>
      <c r="L181" s="219">
        <v>1074.3999999999999</v>
      </c>
      <c r="M181" s="220">
        <v>1008.7</v>
      </c>
      <c r="N181" s="220">
        <v>956.1</v>
      </c>
      <c r="O181" s="220">
        <v>68729650</v>
      </c>
      <c r="P181" s="221">
        <v>8.8237668523451999E-3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417</v>
      </c>
      <c r="F182" s="217">
        <v>414.7833333333333</v>
      </c>
      <c r="G182" s="219">
        <v>401.36666666666662</v>
      </c>
      <c r="H182" s="219">
        <v>385.73333333333329</v>
      </c>
      <c r="I182" s="219">
        <v>372.31666666666661</v>
      </c>
      <c r="J182" s="219">
        <v>430.41666666666663</v>
      </c>
      <c r="K182" s="219">
        <v>443.83333333333337</v>
      </c>
      <c r="L182" s="219">
        <v>459.46666666666664</v>
      </c>
      <c r="M182" s="220">
        <v>428.2</v>
      </c>
      <c r="N182" s="220">
        <v>399.15</v>
      </c>
      <c r="O182" s="220">
        <v>91832400</v>
      </c>
      <c r="P182" s="221">
        <v>-1.6126932700791161E-2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160.18</v>
      </c>
      <c r="F183" s="217">
        <v>158.93</v>
      </c>
      <c r="G183" s="219">
        <v>156.06</v>
      </c>
      <c r="H183" s="219">
        <v>151.94</v>
      </c>
      <c r="I183" s="219">
        <v>149.07</v>
      </c>
      <c r="J183" s="219">
        <v>163.05000000000001</v>
      </c>
      <c r="K183" s="219">
        <v>165.92000000000002</v>
      </c>
      <c r="L183" s="219">
        <v>170.04000000000002</v>
      </c>
      <c r="M183" s="220">
        <v>161.80000000000001</v>
      </c>
      <c r="N183" s="220">
        <v>154.81</v>
      </c>
      <c r="O183" s="220">
        <v>271958500</v>
      </c>
      <c r="P183" s="221">
        <v>-1.4587775762769286E-2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4305.8</v>
      </c>
      <c r="F184" s="217">
        <v>4307.333333333333</v>
      </c>
      <c r="G184" s="219">
        <v>4260.2666666666664</v>
      </c>
      <c r="H184" s="219">
        <v>4214.7333333333336</v>
      </c>
      <c r="I184" s="219">
        <v>4167.666666666667</v>
      </c>
      <c r="J184" s="219">
        <v>4352.8666666666659</v>
      </c>
      <c r="K184" s="219">
        <v>4399.9333333333334</v>
      </c>
      <c r="L184" s="219">
        <v>4445.4666666666653</v>
      </c>
      <c r="M184" s="220">
        <v>4354.3999999999996</v>
      </c>
      <c r="N184" s="220">
        <v>4261.8</v>
      </c>
      <c r="O184" s="220">
        <v>17613575</v>
      </c>
      <c r="P184" s="221">
        <v>-2.448267506663436E-2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1494.5</v>
      </c>
      <c r="F185" s="217">
        <v>1485.2666666666667</v>
      </c>
      <c r="G185" s="219">
        <v>1468.1333333333332</v>
      </c>
      <c r="H185" s="219">
        <v>1441.7666666666667</v>
      </c>
      <c r="I185" s="219">
        <v>1424.6333333333332</v>
      </c>
      <c r="J185" s="219">
        <v>1511.6333333333332</v>
      </c>
      <c r="K185" s="219">
        <v>1528.7666666666669</v>
      </c>
      <c r="L185" s="219">
        <v>1555.1333333333332</v>
      </c>
      <c r="M185" s="220">
        <v>1502.4</v>
      </c>
      <c r="N185" s="220">
        <v>1458.9</v>
      </c>
      <c r="O185" s="220">
        <v>17098800</v>
      </c>
      <c r="P185" s="221">
        <v>6.671582569612697E-4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3469.95</v>
      </c>
      <c r="F186" s="217">
        <v>3394.2333333333336</v>
      </c>
      <c r="G186" s="219">
        <v>3303.4666666666672</v>
      </c>
      <c r="H186" s="219">
        <v>3136.9833333333336</v>
      </c>
      <c r="I186" s="219">
        <v>3046.2166666666672</v>
      </c>
      <c r="J186" s="219">
        <v>3560.7166666666672</v>
      </c>
      <c r="K186" s="219">
        <v>3651.4833333333336</v>
      </c>
      <c r="L186" s="219">
        <v>3817.9666666666672</v>
      </c>
      <c r="M186" s="220">
        <v>3485</v>
      </c>
      <c r="N186" s="220">
        <v>3227.75</v>
      </c>
      <c r="O186" s="220">
        <v>10961125</v>
      </c>
      <c r="P186" s="221">
        <v>0.11575253397937189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3120.75</v>
      </c>
      <c r="F187" s="217">
        <v>3090.9500000000003</v>
      </c>
      <c r="G187" s="219">
        <v>3025.9000000000005</v>
      </c>
      <c r="H187" s="219">
        <v>2931.05</v>
      </c>
      <c r="I187" s="219">
        <v>2866.0000000000005</v>
      </c>
      <c r="J187" s="219">
        <v>3185.8000000000006</v>
      </c>
      <c r="K187" s="219">
        <v>3250.8500000000008</v>
      </c>
      <c r="L187" s="219">
        <v>3345.7000000000007</v>
      </c>
      <c r="M187" s="220">
        <v>3156</v>
      </c>
      <c r="N187" s="220">
        <v>2996.1</v>
      </c>
      <c r="O187" s="220">
        <v>1286000</v>
      </c>
      <c r="P187" s="221">
        <v>7.2336877214926001E-2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5261.3</v>
      </c>
      <c r="F188" s="217">
        <v>5170.6000000000004</v>
      </c>
      <c r="G188" s="219">
        <v>5035.6000000000004</v>
      </c>
      <c r="H188" s="219">
        <v>4809.8999999999996</v>
      </c>
      <c r="I188" s="219">
        <v>4674.8999999999996</v>
      </c>
      <c r="J188" s="219">
        <v>5396.3000000000011</v>
      </c>
      <c r="K188" s="219">
        <v>5531.3000000000011</v>
      </c>
      <c r="L188" s="219">
        <v>5757.0000000000018</v>
      </c>
      <c r="M188" s="220">
        <v>5305.6</v>
      </c>
      <c r="N188" s="220">
        <v>4944.8999999999996</v>
      </c>
      <c r="O188" s="220">
        <v>3160400</v>
      </c>
      <c r="P188" s="221">
        <v>-1.0023806540533768E-2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2473.1999999999998</v>
      </c>
      <c r="F189" s="217">
        <v>2434.9833333333331</v>
      </c>
      <c r="G189" s="219">
        <v>2380.6166666666663</v>
      </c>
      <c r="H189" s="219">
        <v>2288.0333333333333</v>
      </c>
      <c r="I189" s="219">
        <v>2233.6666666666665</v>
      </c>
      <c r="J189" s="219">
        <v>2527.5666666666662</v>
      </c>
      <c r="K189" s="219">
        <v>2581.9333333333329</v>
      </c>
      <c r="L189" s="219">
        <v>2674.516666666666</v>
      </c>
      <c r="M189" s="220">
        <v>2489.35</v>
      </c>
      <c r="N189" s="220">
        <v>2342.4</v>
      </c>
      <c r="O189" s="220">
        <v>5547850</v>
      </c>
      <c r="P189" s="221">
        <v>2.1919927793179035E-2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2011.15</v>
      </c>
      <c r="F190" s="217">
        <v>2002.0833333333333</v>
      </c>
      <c r="G190" s="219">
        <v>1979.8666666666666</v>
      </c>
      <c r="H190" s="219">
        <v>1948.5833333333333</v>
      </c>
      <c r="I190" s="219">
        <v>1926.3666666666666</v>
      </c>
      <c r="J190" s="219">
        <v>2033.3666666666666</v>
      </c>
      <c r="K190" s="219">
        <v>2055.583333333333</v>
      </c>
      <c r="L190" s="219">
        <v>2086.8666666666668</v>
      </c>
      <c r="M190" s="220">
        <v>2024.3</v>
      </c>
      <c r="N190" s="220">
        <v>1970.8</v>
      </c>
      <c r="O190" s="220">
        <v>2423200</v>
      </c>
      <c r="P190" s="221">
        <v>-8.114667071136053E-2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11520.15</v>
      </c>
      <c r="F191" s="217">
        <v>11518.683333333332</v>
      </c>
      <c r="G191" s="219">
        <v>11312.816666666666</v>
      </c>
      <c r="H191" s="219">
        <v>11105.483333333334</v>
      </c>
      <c r="I191" s="219">
        <v>10899.616666666667</v>
      </c>
      <c r="J191" s="219">
        <v>11726.016666666665</v>
      </c>
      <c r="K191" s="219">
        <v>11931.88333333333</v>
      </c>
      <c r="L191" s="219">
        <v>12139.216666666664</v>
      </c>
      <c r="M191" s="220">
        <v>11724.55</v>
      </c>
      <c r="N191" s="220">
        <v>11311.35</v>
      </c>
      <c r="O191" s="220">
        <v>2493500</v>
      </c>
      <c r="P191" s="221">
        <v>-4.3426554647638775E-2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542</v>
      </c>
      <c r="F192" s="217">
        <v>539.69999999999993</v>
      </c>
      <c r="G192" s="219">
        <v>525.89999999999986</v>
      </c>
      <c r="H192" s="219">
        <v>509.79999999999995</v>
      </c>
      <c r="I192" s="219">
        <v>495.99999999999989</v>
      </c>
      <c r="J192" s="219">
        <v>555.79999999999984</v>
      </c>
      <c r="K192" s="219">
        <v>569.5999999999998</v>
      </c>
      <c r="L192" s="219">
        <v>585.69999999999982</v>
      </c>
      <c r="M192" s="220">
        <v>553.5</v>
      </c>
      <c r="N192" s="220">
        <v>523.6</v>
      </c>
      <c r="O192" s="220">
        <v>39010400</v>
      </c>
      <c r="P192" s="221">
        <v>2.9257417252615332E-2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434.25</v>
      </c>
      <c r="F193" s="217">
        <v>431.66666666666669</v>
      </c>
      <c r="G193" s="219">
        <v>412.58333333333337</v>
      </c>
      <c r="H193" s="219">
        <v>390.91666666666669</v>
      </c>
      <c r="I193" s="219">
        <v>371.83333333333337</v>
      </c>
      <c r="J193" s="219">
        <v>453.33333333333337</v>
      </c>
      <c r="K193" s="219">
        <v>472.41666666666674</v>
      </c>
      <c r="L193" s="219">
        <v>494.08333333333337</v>
      </c>
      <c r="M193" s="220">
        <v>450.75</v>
      </c>
      <c r="N193" s="220">
        <v>410</v>
      </c>
      <c r="O193" s="220">
        <v>150891500</v>
      </c>
      <c r="P193" s="221">
        <v>3.022927135678392E-2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1486.25</v>
      </c>
      <c r="F194" s="217">
        <v>1473.2166666666665</v>
      </c>
      <c r="G194" s="219">
        <v>1449.333333333333</v>
      </c>
      <c r="H194" s="219">
        <v>1412.4166666666665</v>
      </c>
      <c r="I194" s="219">
        <v>1388.5333333333331</v>
      </c>
      <c r="J194" s="219">
        <v>1510.133333333333</v>
      </c>
      <c r="K194" s="219">
        <v>1534.0166666666667</v>
      </c>
      <c r="L194" s="219">
        <v>1570.9333333333329</v>
      </c>
      <c r="M194" s="220">
        <v>1497.1</v>
      </c>
      <c r="N194" s="220">
        <v>1436.3</v>
      </c>
      <c r="O194" s="220">
        <v>8473200</v>
      </c>
      <c r="P194" s="221">
        <v>3.3972763215697761E-2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501.2</v>
      </c>
      <c r="F195" s="217">
        <v>498.01666666666665</v>
      </c>
      <c r="G195" s="219">
        <v>488.83333333333331</v>
      </c>
      <c r="H195" s="219">
        <v>476.46666666666664</v>
      </c>
      <c r="I195" s="219">
        <v>467.2833333333333</v>
      </c>
      <c r="J195" s="219">
        <v>510.38333333333333</v>
      </c>
      <c r="K195" s="219">
        <v>519.56666666666672</v>
      </c>
      <c r="L195" s="219">
        <v>531.93333333333339</v>
      </c>
      <c r="M195" s="220">
        <v>507.2</v>
      </c>
      <c r="N195" s="220">
        <v>485.65</v>
      </c>
      <c r="O195" s="220">
        <v>60336000</v>
      </c>
      <c r="P195" s="221">
        <v>-2.9882063526517618E-2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1150.4000000000001</v>
      </c>
      <c r="F196" s="217">
        <v>1144.0666666666668</v>
      </c>
      <c r="G196" s="219">
        <v>1129.2333333333336</v>
      </c>
      <c r="H196" s="219">
        <v>1108.0666666666668</v>
      </c>
      <c r="I196" s="219">
        <v>1093.2333333333336</v>
      </c>
      <c r="J196" s="219">
        <v>1165.2333333333336</v>
      </c>
      <c r="K196" s="219">
        <v>1180.0666666666671</v>
      </c>
      <c r="L196" s="219">
        <v>1201.2333333333336</v>
      </c>
      <c r="M196" s="220">
        <v>1158.9000000000001</v>
      </c>
      <c r="N196" s="220">
        <v>1122.9000000000001</v>
      </c>
      <c r="O196" s="220">
        <v>16935300</v>
      </c>
      <c r="P196" s="221">
        <v>-1.238650081352018E-2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5" t="s">
        <v>16</v>
      </c>
      <c r="B8" s="367"/>
      <c r="C8" s="370" t="s">
        <v>20</v>
      </c>
      <c r="D8" s="370" t="s">
        <v>21</v>
      </c>
      <c r="E8" s="362" t="s">
        <v>22</v>
      </c>
      <c r="F8" s="363"/>
      <c r="G8" s="364"/>
      <c r="H8" s="362" t="s">
        <v>23</v>
      </c>
      <c r="I8" s="363"/>
      <c r="J8" s="364"/>
      <c r="K8" s="26"/>
      <c r="L8" s="48"/>
      <c r="M8" s="48"/>
      <c r="N8" s="1"/>
      <c r="O8" s="1"/>
    </row>
    <row r="9" spans="1:15" ht="36" customHeight="1">
      <c r="A9" s="366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24479.05</v>
      </c>
      <c r="D10" s="34">
        <v>24378.600000000002</v>
      </c>
      <c r="E10" s="34">
        <v>24174.650000000005</v>
      </c>
      <c r="F10" s="34">
        <v>23870.250000000004</v>
      </c>
      <c r="G10" s="34">
        <v>23666.300000000007</v>
      </c>
      <c r="H10" s="34">
        <v>24683.000000000004</v>
      </c>
      <c r="I10" s="34">
        <v>24886.95</v>
      </c>
      <c r="J10" s="34">
        <v>25191.350000000002</v>
      </c>
      <c r="K10" s="34">
        <v>24582.55</v>
      </c>
      <c r="L10" s="34">
        <v>24074.2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51778.3</v>
      </c>
      <c r="D11" s="34">
        <v>51889.5</v>
      </c>
      <c r="E11" s="34">
        <v>51231.45</v>
      </c>
      <c r="F11" s="34">
        <v>50684.6</v>
      </c>
      <c r="G11" s="34">
        <v>50026.549999999996</v>
      </c>
      <c r="H11" s="34">
        <v>52436.35</v>
      </c>
      <c r="I11" s="34">
        <v>53094.400000000001</v>
      </c>
      <c r="J11" s="34">
        <v>53641.25</v>
      </c>
      <c r="K11" s="34">
        <v>52547.55</v>
      </c>
      <c r="L11" s="34">
        <v>51342.65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7098.75</v>
      </c>
      <c r="D12" s="36">
        <v>7019.2666666666664</v>
      </c>
      <c r="E12" s="36">
        <v>6806.1333333333332</v>
      </c>
      <c r="F12" s="36">
        <v>6513.5166666666664</v>
      </c>
      <c r="G12" s="36">
        <v>6300.3833333333332</v>
      </c>
      <c r="H12" s="36">
        <v>7311.8833333333332</v>
      </c>
      <c r="I12" s="36">
        <v>7525.0166666666664</v>
      </c>
      <c r="J12" s="36">
        <v>7817.6333333333332</v>
      </c>
      <c r="K12" s="36">
        <v>7232.4</v>
      </c>
      <c r="L12" s="36">
        <v>6726.65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9085.2000000000007</v>
      </c>
      <c r="D13" s="36">
        <v>9037.8000000000011</v>
      </c>
      <c r="E13" s="36">
        <v>8879.8500000000022</v>
      </c>
      <c r="F13" s="36">
        <v>8674.5000000000018</v>
      </c>
      <c r="G13" s="36">
        <v>8516.5500000000029</v>
      </c>
      <c r="H13" s="36">
        <v>9243.1500000000015</v>
      </c>
      <c r="I13" s="36">
        <v>9401.1000000000022</v>
      </c>
      <c r="J13" s="36">
        <v>9606.4500000000007</v>
      </c>
      <c r="K13" s="36">
        <v>9195.75</v>
      </c>
      <c r="L13" s="36">
        <v>8832.4500000000007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40044.699999999997</v>
      </c>
      <c r="D14" s="36">
        <v>39773.283333333333</v>
      </c>
      <c r="E14" s="36">
        <v>39352.716666666667</v>
      </c>
      <c r="F14" s="36">
        <v>38660.733333333337</v>
      </c>
      <c r="G14" s="36">
        <v>38240.166666666672</v>
      </c>
      <c r="H14" s="36">
        <v>40465.266666666663</v>
      </c>
      <c r="I14" s="36">
        <v>40885.833333333328</v>
      </c>
      <c r="J14" s="36">
        <v>41577.816666666658</v>
      </c>
      <c r="K14" s="36">
        <v>40193.85</v>
      </c>
      <c r="L14" s="36">
        <v>39081.300000000003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10972.95</v>
      </c>
      <c r="D15" s="36">
        <v>10874.766666666666</v>
      </c>
      <c r="E15" s="36">
        <v>10539.883333333333</v>
      </c>
      <c r="F15" s="36">
        <v>10106.816666666668</v>
      </c>
      <c r="G15" s="36">
        <v>9771.9333333333343</v>
      </c>
      <c r="H15" s="36">
        <v>11307.833333333332</v>
      </c>
      <c r="I15" s="36">
        <v>11642.716666666664</v>
      </c>
      <c r="J15" s="36">
        <v>12075.783333333331</v>
      </c>
      <c r="K15" s="36">
        <v>11209.65</v>
      </c>
      <c r="L15" s="36">
        <v>10441.700000000001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15843.55</v>
      </c>
      <c r="D16" s="36">
        <v>15698.199999999999</v>
      </c>
      <c r="E16" s="36">
        <v>15419.349999999999</v>
      </c>
      <c r="F16" s="36">
        <v>14995.15</v>
      </c>
      <c r="G16" s="36">
        <v>14716.3</v>
      </c>
      <c r="H16" s="36">
        <v>16122.399999999998</v>
      </c>
      <c r="I16" s="36">
        <v>16401.25</v>
      </c>
      <c r="J16" s="36">
        <v>16825.449999999997</v>
      </c>
      <c r="K16" s="36">
        <v>15977.05</v>
      </c>
      <c r="L16" s="36">
        <v>15274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7503.05</v>
      </c>
      <c r="D17" s="36">
        <v>7456.0999999999995</v>
      </c>
      <c r="E17" s="36">
        <v>7100.1499999999987</v>
      </c>
      <c r="F17" s="36">
        <v>6697.2499999999991</v>
      </c>
      <c r="G17" s="36">
        <v>6341.2999999999984</v>
      </c>
      <c r="H17" s="36">
        <v>7858.9999999999991</v>
      </c>
      <c r="I17" s="36">
        <v>8214.9500000000007</v>
      </c>
      <c r="J17" s="36">
        <v>8617.8499999999985</v>
      </c>
      <c r="K17" s="31">
        <v>7812.05</v>
      </c>
      <c r="L17" s="31">
        <v>7053.2</v>
      </c>
      <c r="M17" s="31">
        <v>7.1429999999999998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2646.55</v>
      </c>
      <c r="D18" s="36">
        <v>2634.416666666667</v>
      </c>
      <c r="E18" s="36">
        <v>2568.9333333333338</v>
      </c>
      <c r="F18" s="36">
        <v>2491.3166666666671</v>
      </c>
      <c r="G18" s="36">
        <v>2425.8333333333339</v>
      </c>
      <c r="H18" s="36">
        <v>2712.0333333333338</v>
      </c>
      <c r="I18" s="36">
        <v>2777.5166666666673</v>
      </c>
      <c r="J18" s="36">
        <v>2855.1333333333337</v>
      </c>
      <c r="K18" s="31">
        <v>2699.9</v>
      </c>
      <c r="L18" s="31">
        <v>2556.8000000000002</v>
      </c>
      <c r="M18" s="31">
        <v>6.8142800000000001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1497.55</v>
      </c>
      <c r="D19" s="36">
        <v>1491.6333333333332</v>
      </c>
      <c r="E19" s="36">
        <v>1473.4166666666665</v>
      </c>
      <c r="F19" s="36">
        <v>1449.2833333333333</v>
      </c>
      <c r="G19" s="36">
        <v>1431.0666666666666</v>
      </c>
      <c r="H19" s="36">
        <v>1515.7666666666664</v>
      </c>
      <c r="I19" s="36">
        <v>1533.9833333333331</v>
      </c>
      <c r="J19" s="36">
        <v>1558.1166666666663</v>
      </c>
      <c r="K19" s="31">
        <v>1509.85</v>
      </c>
      <c r="L19" s="31">
        <v>1467.5</v>
      </c>
      <c r="M19" s="31">
        <v>3.3091400000000002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656.25</v>
      </c>
      <c r="D20" s="36">
        <v>652.86666666666667</v>
      </c>
      <c r="E20" s="36">
        <v>646.83333333333337</v>
      </c>
      <c r="F20" s="36">
        <v>637.41666666666674</v>
      </c>
      <c r="G20" s="36">
        <v>631.38333333333344</v>
      </c>
      <c r="H20" s="36">
        <v>662.2833333333333</v>
      </c>
      <c r="I20" s="36">
        <v>668.31666666666661</v>
      </c>
      <c r="J20" s="36">
        <v>677.73333333333323</v>
      </c>
      <c r="K20" s="31">
        <v>658.9</v>
      </c>
      <c r="L20" s="31">
        <v>643.45000000000005</v>
      </c>
      <c r="M20" s="31">
        <v>23.2105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1023.8</v>
      </c>
      <c r="D21" s="36">
        <v>1010.6666666666666</v>
      </c>
      <c r="E21" s="36">
        <v>988.13333333333321</v>
      </c>
      <c r="F21" s="36">
        <v>952.46666666666658</v>
      </c>
      <c r="G21" s="36">
        <v>929.93333333333317</v>
      </c>
      <c r="H21" s="36">
        <v>1046.3333333333333</v>
      </c>
      <c r="I21" s="36">
        <v>1068.8666666666668</v>
      </c>
      <c r="J21" s="36">
        <v>1104.5333333333333</v>
      </c>
      <c r="K21" s="31">
        <v>1033.2</v>
      </c>
      <c r="L21" s="31">
        <v>975</v>
      </c>
      <c r="M21" s="31">
        <v>14.23981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2995.35</v>
      </c>
      <c r="D22" s="36">
        <v>2973.2333333333336</v>
      </c>
      <c r="E22" s="36">
        <v>2908.4666666666672</v>
      </c>
      <c r="F22" s="36">
        <v>2821.5833333333335</v>
      </c>
      <c r="G22" s="36">
        <v>2756.8166666666671</v>
      </c>
      <c r="H22" s="36">
        <v>3060.1166666666672</v>
      </c>
      <c r="I22" s="36">
        <v>3124.8833333333337</v>
      </c>
      <c r="J22" s="36">
        <v>3211.7666666666673</v>
      </c>
      <c r="K22" s="31">
        <v>3038</v>
      </c>
      <c r="L22" s="31">
        <v>2886.35</v>
      </c>
      <c r="M22" s="31">
        <v>14.433310000000001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1720.3</v>
      </c>
      <c r="D23" s="36">
        <v>1730.7666666666667</v>
      </c>
      <c r="E23" s="36">
        <v>1669.5333333333333</v>
      </c>
      <c r="F23" s="36">
        <v>1618.7666666666667</v>
      </c>
      <c r="G23" s="36">
        <v>1557.5333333333333</v>
      </c>
      <c r="H23" s="36">
        <v>1781.5333333333333</v>
      </c>
      <c r="I23" s="36">
        <v>1842.7666666666664</v>
      </c>
      <c r="J23" s="36">
        <v>1893.5333333333333</v>
      </c>
      <c r="K23" s="31">
        <v>1792</v>
      </c>
      <c r="L23" s="31">
        <v>1680</v>
      </c>
      <c r="M23" s="31">
        <v>21.810970000000001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1507.35</v>
      </c>
      <c r="D24" s="36">
        <v>1481.1166666666668</v>
      </c>
      <c r="E24" s="36">
        <v>1445.2333333333336</v>
      </c>
      <c r="F24" s="36">
        <v>1383.1166666666668</v>
      </c>
      <c r="G24" s="36">
        <v>1347.2333333333336</v>
      </c>
      <c r="H24" s="36">
        <v>1543.2333333333336</v>
      </c>
      <c r="I24" s="36">
        <v>1579.1166666666668</v>
      </c>
      <c r="J24" s="36">
        <v>1641.2333333333336</v>
      </c>
      <c r="K24" s="31">
        <v>1517</v>
      </c>
      <c r="L24" s="31">
        <v>1419</v>
      </c>
      <c r="M24" s="31">
        <v>59.872129999999999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697.4</v>
      </c>
      <c r="D25" s="36">
        <v>690.9666666666667</v>
      </c>
      <c r="E25" s="36">
        <v>652.93333333333339</v>
      </c>
      <c r="F25" s="36">
        <v>608.4666666666667</v>
      </c>
      <c r="G25" s="36">
        <v>570.43333333333339</v>
      </c>
      <c r="H25" s="36">
        <v>735.43333333333339</v>
      </c>
      <c r="I25" s="36">
        <v>773.4666666666667</v>
      </c>
      <c r="J25" s="36">
        <v>817.93333333333339</v>
      </c>
      <c r="K25" s="31">
        <v>729</v>
      </c>
      <c r="L25" s="31">
        <v>646.5</v>
      </c>
      <c r="M25" s="31">
        <v>100.69127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879.15</v>
      </c>
      <c r="D26" s="36">
        <v>882.0333333333333</v>
      </c>
      <c r="E26" s="36">
        <v>854.11666666666656</v>
      </c>
      <c r="F26" s="36">
        <v>829.08333333333326</v>
      </c>
      <c r="G26" s="36">
        <v>801.16666666666652</v>
      </c>
      <c r="H26" s="36">
        <v>907.06666666666661</v>
      </c>
      <c r="I26" s="36">
        <v>934.98333333333335</v>
      </c>
      <c r="J26" s="36">
        <v>960.01666666666665</v>
      </c>
      <c r="K26" s="31">
        <v>909.95</v>
      </c>
      <c r="L26" s="31">
        <v>857</v>
      </c>
      <c r="M26" s="31">
        <v>35.705640000000002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322.35000000000002</v>
      </c>
      <c r="D27" s="36">
        <v>323.5333333333333</v>
      </c>
      <c r="E27" s="36">
        <v>315.61666666666662</v>
      </c>
      <c r="F27" s="36">
        <v>308.88333333333333</v>
      </c>
      <c r="G27" s="36">
        <v>300.96666666666664</v>
      </c>
      <c r="H27" s="36">
        <v>330.26666666666659</v>
      </c>
      <c r="I27" s="36">
        <v>338.18333333333334</v>
      </c>
      <c r="J27" s="36">
        <v>344.91666666666657</v>
      </c>
      <c r="K27" s="31">
        <v>331.45</v>
      </c>
      <c r="L27" s="31">
        <v>316.8</v>
      </c>
      <c r="M27" s="31">
        <v>16.51906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215.2</v>
      </c>
      <c r="D28" s="36">
        <v>213.1933333333333</v>
      </c>
      <c r="E28" s="36">
        <v>207.5366666666666</v>
      </c>
      <c r="F28" s="36">
        <v>199.87333333333331</v>
      </c>
      <c r="G28" s="36">
        <v>194.21666666666661</v>
      </c>
      <c r="H28" s="36">
        <v>220.8566666666666</v>
      </c>
      <c r="I28" s="36">
        <v>226.51333333333329</v>
      </c>
      <c r="J28" s="36">
        <v>234.17666666666659</v>
      </c>
      <c r="K28" s="31">
        <v>218.85</v>
      </c>
      <c r="L28" s="31">
        <v>205.53</v>
      </c>
      <c r="M28" s="31">
        <v>38.286650000000002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314.39999999999998</v>
      </c>
      <c r="D29" s="36">
        <v>308.79999999999995</v>
      </c>
      <c r="E29" s="36">
        <v>300.89999999999992</v>
      </c>
      <c r="F29" s="36">
        <v>287.39999999999998</v>
      </c>
      <c r="G29" s="36">
        <v>279.49999999999994</v>
      </c>
      <c r="H29" s="36">
        <v>322.2999999999999</v>
      </c>
      <c r="I29" s="36">
        <v>330.2</v>
      </c>
      <c r="J29" s="36">
        <v>343.69999999999987</v>
      </c>
      <c r="K29" s="31">
        <v>316.7</v>
      </c>
      <c r="L29" s="31">
        <v>295.3</v>
      </c>
      <c r="M29" s="31">
        <v>52.391590000000001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5180.6499999999996</v>
      </c>
      <c r="D30" s="36">
        <v>5150.05</v>
      </c>
      <c r="E30" s="36">
        <v>5061</v>
      </c>
      <c r="F30" s="36">
        <v>4941.3499999999995</v>
      </c>
      <c r="G30" s="36">
        <v>4852.2999999999993</v>
      </c>
      <c r="H30" s="36">
        <v>5269.7000000000007</v>
      </c>
      <c r="I30" s="36">
        <v>5358.7500000000018</v>
      </c>
      <c r="J30" s="36">
        <v>5478.4000000000015</v>
      </c>
      <c r="K30" s="31">
        <v>5239.1000000000004</v>
      </c>
      <c r="L30" s="31">
        <v>5030.3999999999996</v>
      </c>
      <c r="M30" s="31">
        <v>1.0949899999999999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691.35</v>
      </c>
      <c r="D31" s="36">
        <v>682.98333333333323</v>
      </c>
      <c r="E31" s="36">
        <v>670.96666666666647</v>
      </c>
      <c r="F31" s="36">
        <v>650.58333333333326</v>
      </c>
      <c r="G31" s="36">
        <v>638.56666666666649</v>
      </c>
      <c r="H31" s="36">
        <v>703.36666666666645</v>
      </c>
      <c r="I31" s="36">
        <v>715.3833333333331</v>
      </c>
      <c r="J31" s="36">
        <v>735.76666666666642</v>
      </c>
      <c r="K31" s="31">
        <v>695</v>
      </c>
      <c r="L31" s="31">
        <v>662.6</v>
      </c>
      <c r="M31" s="31">
        <v>46.812579999999997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6403.6</v>
      </c>
      <c r="D32" s="36">
        <v>6400.9333333333334</v>
      </c>
      <c r="E32" s="36">
        <v>6327.4666666666672</v>
      </c>
      <c r="F32" s="36">
        <v>6251.3333333333339</v>
      </c>
      <c r="G32" s="36">
        <v>6177.8666666666677</v>
      </c>
      <c r="H32" s="36">
        <v>6477.0666666666666</v>
      </c>
      <c r="I32" s="36">
        <v>6550.5333333333319</v>
      </c>
      <c r="J32" s="36">
        <v>6626.6666666666661</v>
      </c>
      <c r="K32" s="31">
        <v>6474.4</v>
      </c>
      <c r="L32" s="31">
        <v>6324.8</v>
      </c>
      <c r="M32" s="31">
        <v>2.8467899999999999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518.6</v>
      </c>
      <c r="D33" s="36">
        <v>515.1</v>
      </c>
      <c r="E33" s="36">
        <v>504</v>
      </c>
      <c r="F33" s="36">
        <v>489.4</v>
      </c>
      <c r="G33" s="36">
        <v>478.29999999999995</v>
      </c>
      <c r="H33" s="36">
        <v>529.70000000000005</v>
      </c>
      <c r="I33" s="36">
        <v>540.80000000000018</v>
      </c>
      <c r="J33" s="36">
        <v>555.40000000000009</v>
      </c>
      <c r="K33" s="31">
        <v>526.20000000000005</v>
      </c>
      <c r="L33" s="31">
        <v>500.5</v>
      </c>
      <c r="M33" s="31">
        <v>29.774799999999999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229.63</v>
      </c>
      <c r="D34" s="36">
        <v>227.46</v>
      </c>
      <c r="E34" s="36">
        <v>221.52</v>
      </c>
      <c r="F34" s="36">
        <v>213.41</v>
      </c>
      <c r="G34" s="36">
        <v>207.47</v>
      </c>
      <c r="H34" s="36">
        <v>235.57000000000002</v>
      </c>
      <c r="I34" s="36">
        <v>241.51000000000002</v>
      </c>
      <c r="J34" s="36">
        <v>249.62000000000003</v>
      </c>
      <c r="K34" s="31">
        <v>233.4</v>
      </c>
      <c r="L34" s="31">
        <v>219.35</v>
      </c>
      <c r="M34" s="31">
        <v>184.14004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2897.1</v>
      </c>
      <c r="D35" s="36">
        <v>2910.1333333333332</v>
      </c>
      <c r="E35" s="36">
        <v>2872.9666666666662</v>
      </c>
      <c r="F35" s="36">
        <v>2848.833333333333</v>
      </c>
      <c r="G35" s="36">
        <v>2811.6666666666661</v>
      </c>
      <c r="H35" s="36">
        <v>2934.2666666666664</v>
      </c>
      <c r="I35" s="36">
        <v>2971.4333333333334</v>
      </c>
      <c r="J35" s="36">
        <v>2995.5666666666666</v>
      </c>
      <c r="K35" s="31">
        <v>2947.3</v>
      </c>
      <c r="L35" s="31">
        <v>2886</v>
      </c>
      <c r="M35" s="31">
        <v>19.063120000000001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2236.5500000000002</v>
      </c>
      <c r="D36" s="36">
        <v>2229.5333333333333</v>
      </c>
      <c r="E36" s="36">
        <v>2185.0666666666666</v>
      </c>
      <c r="F36" s="36">
        <v>2133.5833333333335</v>
      </c>
      <c r="G36" s="36">
        <v>2089.1166666666668</v>
      </c>
      <c r="H36" s="36">
        <v>2281.0166666666664</v>
      </c>
      <c r="I36" s="36">
        <v>2325.4833333333327</v>
      </c>
      <c r="J36" s="36">
        <v>2376.9666666666662</v>
      </c>
      <c r="K36" s="31">
        <v>2274</v>
      </c>
      <c r="L36" s="31">
        <v>2178.0500000000002</v>
      </c>
      <c r="M36" s="31">
        <v>4.1310799999999999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1357.75</v>
      </c>
      <c r="D37" s="36">
        <v>1346.5166666666667</v>
      </c>
      <c r="E37" s="36">
        <v>1329.2333333333333</v>
      </c>
      <c r="F37" s="36">
        <v>1300.7166666666667</v>
      </c>
      <c r="G37" s="36">
        <v>1283.4333333333334</v>
      </c>
      <c r="H37" s="36">
        <v>1375.0333333333333</v>
      </c>
      <c r="I37" s="36">
        <v>1392.3166666666666</v>
      </c>
      <c r="J37" s="36">
        <v>1420.8333333333333</v>
      </c>
      <c r="K37" s="31">
        <v>1363.8</v>
      </c>
      <c r="L37" s="31">
        <v>1318</v>
      </c>
      <c r="M37" s="31">
        <v>6.5056900000000004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5065.25</v>
      </c>
      <c r="D38" s="36">
        <v>5028.6000000000004</v>
      </c>
      <c r="E38" s="36">
        <v>4961.7500000000009</v>
      </c>
      <c r="F38" s="36">
        <v>4858.2500000000009</v>
      </c>
      <c r="G38" s="36">
        <v>4791.4000000000015</v>
      </c>
      <c r="H38" s="36">
        <v>5132.1000000000004</v>
      </c>
      <c r="I38" s="36">
        <v>5198.9499999999989</v>
      </c>
      <c r="J38" s="36">
        <v>5302.45</v>
      </c>
      <c r="K38" s="31">
        <v>5095.45</v>
      </c>
      <c r="L38" s="31">
        <v>4925.1000000000004</v>
      </c>
      <c r="M38" s="31">
        <v>4.3180899999999998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1263.25</v>
      </c>
      <c r="D39" s="36">
        <v>1268.45</v>
      </c>
      <c r="E39" s="36">
        <v>1245.8000000000002</v>
      </c>
      <c r="F39" s="36">
        <v>1228.3500000000001</v>
      </c>
      <c r="G39" s="36">
        <v>1205.7000000000003</v>
      </c>
      <c r="H39" s="36">
        <v>1285.9000000000001</v>
      </c>
      <c r="I39" s="36">
        <v>1308.5500000000002</v>
      </c>
      <c r="J39" s="36">
        <v>1326</v>
      </c>
      <c r="K39" s="31">
        <v>1291.0999999999999</v>
      </c>
      <c r="L39" s="31">
        <v>1251</v>
      </c>
      <c r="M39" s="31">
        <v>87.893270000000001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9382.5</v>
      </c>
      <c r="D40" s="36">
        <v>9211.6999999999989</v>
      </c>
      <c r="E40" s="36">
        <v>8915.3999999999978</v>
      </c>
      <c r="F40" s="36">
        <v>8448.2999999999993</v>
      </c>
      <c r="G40" s="36">
        <v>8151.9999999999982</v>
      </c>
      <c r="H40" s="36">
        <v>9678.7999999999975</v>
      </c>
      <c r="I40" s="36">
        <v>9975.0999999999967</v>
      </c>
      <c r="J40" s="36">
        <v>10442.199999999997</v>
      </c>
      <c r="K40" s="31">
        <v>9508</v>
      </c>
      <c r="L40" s="31">
        <v>8744.6</v>
      </c>
      <c r="M40" s="31">
        <v>4.31989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6727.1</v>
      </c>
      <c r="D41" s="36">
        <v>6763.9833333333336</v>
      </c>
      <c r="E41" s="36">
        <v>6583.1166666666668</v>
      </c>
      <c r="F41" s="36">
        <v>6439.1333333333332</v>
      </c>
      <c r="G41" s="36">
        <v>6258.2666666666664</v>
      </c>
      <c r="H41" s="36">
        <v>6907.9666666666672</v>
      </c>
      <c r="I41" s="36">
        <v>7088.8333333333339</v>
      </c>
      <c r="J41" s="36">
        <v>7232.8166666666675</v>
      </c>
      <c r="K41" s="31">
        <v>6944.85</v>
      </c>
      <c r="L41" s="31">
        <v>6620</v>
      </c>
      <c r="M41" s="31">
        <v>19.322120000000002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1618.85</v>
      </c>
      <c r="D42" s="36">
        <v>1622.0833333333333</v>
      </c>
      <c r="E42" s="36">
        <v>1596.2166666666665</v>
      </c>
      <c r="F42" s="36">
        <v>1573.5833333333333</v>
      </c>
      <c r="G42" s="36">
        <v>1547.7166666666665</v>
      </c>
      <c r="H42" s="36">
        <v>1644.7166666666665</v>
      </c>
      <c r="I42" s="36">
        <v>1670.5833333333333</v>
      </c>
      <c r="J42" s="36">
        <v>1693.2166666666665</v>
      </c>
      <c r="K42" s="31">
        <v>1647.95</v>
      </c>
      <c r="L42" s="31">
        <v>1599.45</v>
      </c>
      <c r="M42" s="31">
        <v>27.188459999999999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9738.15</v>
      </c>
      <c r="D43" s="36">
        <v>9738.85</v>
      </c>
      <c r="E43" s="36">
        <v>9487.5</v>
      </c>
      <c r="F43" s="36">
        <v>9236.85</v>
      </c>
      <c r="G43" s="36">
        <v>8985.5</v>
      </c>
      <c r="H43" s="36">
        <v>9989.5</v>
      </c>
      <c r="I43" s="36">
        <v>10240.850000000002</v>
      </c>
      <c r="J43" s="36">
        <v>10491.5</v>
      </c>
      <c r="K43" s="31">
        <v>9990.2000000000007</v>
      </c>
      <c r="L43" s="31">
        <v>9488.2000000000007</v>
      </c>
      <c r="M43" s="31">
        <v>0.31007000000000001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3174.75</v>
      </c>
      <c r="D44" s="36">
        <v>3135.4</v>
      </c>
      <c r="E44" s="36">
        <v>3085.4</v>
      </c>
      <c r="F44" s="36">
        <v>2996.05</v>
      </c>
      <c r="G44" s="36">
        <v>2946.05</v>
      </c>
      <c r="H44" s="36">
        <v>3224.75</v>
      </c>
      <c r="I44" s="36">
        <v>3274.75</v>
      </c>
      <c r="J44" s="36">
        <v>3364.1</v>
      </c>
      <c r="K44" s="31">
        <v>3185.4</v>
      </c>
      <c r="L44" s="31">
        <v>3046.05</v>
      </c>
      <c r="M44" s="31">
        <v>3.9186999999999999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195.52</v>
      </c>
      <c r="D45" s="36">
        <v>194.70333333333335</v>
      </c>
      <c r="E45" s="36">
        <v>189.91666666666669</v>
      </c>
      <c r="F45" s="36">
        <v>184.31333333333333</v>
      </c>
      <c r="G45" s="36">
        <v>179.52666666666667</v>
      </c>
      <c r="H45" s="36">
        <v>200.3066666666667</v>
      </c>
      <c r="I45" s="36">
        <v>205.09333333333339</v>
      </c>
      <c r="J45" s="36">
        <v>210.69666666666672</v>
      </c>
      <c r="K45" s="31">
        <v>199.49</v>
      </c>
      <c r="L45" s="31">
        <v>189.1</v>
      </c>
      <c r="M45" s="31">
        <v>108.47273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251.1</v>
      </c>
      <c r="D46" s="36">
        <v>250.01666666666665</v>
      </c>
      <c r="E46" s="36">
        <v>244.93333333333331</v>
      </c>
      <c r="F46" s="36">
        <v>238.76666666666665</v>
      </c>
      <c r="G46" s="36">
        <v>233.68333333333331</v>
      </c>
      <c r="H46" s="36">
        <v>256.18333333333328</v>
      </c>
      <c r="I46" s="36">
        <v>261.26666666666665</v>
      </c>
      <c r="J46" s="36">
        <v>267.43333333333328</v>
      </c>
      <c r="K46" s="31">
        <v>255.1</v>
      </c>
      <c r="L46" s="31">
        <v>243.85</v>
      </c>
      <c r="M46" s="31">
        <v>90.284660000000002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119.29</v>
      </c>
      <c r="D47" s="36">
        <v>119.52666666666669</v>
      </c>
      <c r="E47" s="36">
        <v>116.76333333333336</v>
      </c>
      <c r="F47" s="36">
        <v>114.23666666666668</v>
      </c>
      <c r="G47" s="36">
        <v>111.47333333333336</v>
      </c>
      <c r="H47" s="36">
        <v>122.05333333333337</v>
      </c>
      <c r="I47" s="36">
        <v>124.81666666666669</v>
      </c>
      <c r="J47" s="36">
        <v>127.34333333333338</v>
      </c>
      <c r="K47" s="31">
        <v>122.29</v>
      </c>
      <c r="L47" s="31">
        <v>117</v>
      </c>
      <c r="M47" s="31">
        <v>76.91292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1561.3</v>
      </c>
      <c r="D48" s="36">
        <v>1542.7666666666667</v>
      </c>
      <c r="E48" s="36">
        <v>1520.5333333333333</v>
      </c>
      <c r="F48" s="36">
        <v>1479.7666666666667</v>
      </c>
      <c r="G48" s="36">
        <v>1457.5333333333333</v>
      </c>
      <c r="H48" s="36">
        <v>1583.5333333333333</v>
      </c>
      <c r="I48" s="36">
        <v>1605.7666666666664</v>
      </c>
      <c r="J48" s="36">
        <v>1646.5333333333333</v>
      </c>
      <c r="K48" s="31">
        <v>1565</v>
      </c>
      <c r="L48" s="31">
        <v>1502</v>
      </c>
      <c r="M48" s="31">
        <v>6.0101100000000001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525.65</v>
      </c>
      <c r="D49" s="36">
        <v>521.58333333333326</v>
      </c>
      <c r="E49" s="36">
        <v>515.11666666666656</v>
      </c>
      <c r="F49" s="36">
        <v>504.58333333333331</v>
      </c>
      <c r="G49" s="36">
        <v>498.11666666666662</v>
      </c>
      <c r="H49" s="36">
        <v>532.11666666666656</v>
      </c>
      <c r="I49" s="36">
        <v>538.58333333333326</v>
      </c>
      <c r="J49" s="36">
        <v>549.11666666666645</v>
      </c>
      <c r="K49" s="31">
        <v>528.04999999999995</v>
      </c>
      <c r="L49" s="31">
        <v>511.05</v>
      </c>
      <c r="M49" s="31">
        <v>12.35313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1467.9</v>
      </c>
      <c r="D50" s="36">
        <v>1448.6333333333332</v>
      </c>
      <c r="E50" s="36">
        <v>1369.2666666666664</v>
      </c>
      <c r="F50" s="36">
        <v>1270.6333333333332</v>
      </c>
      <c r="G50" s="36">
        <v>1191.2666666666664</v>
      </c>
      <c r="H50" s="36">
        <v>1547.2666666666664</v>
      </c>
      <c r="I50" s="36">
        <v>1626.6333333333332</v>
      </c>
      <c r="J50" s="36">
        <v>1725.2666666666664</v>
      </c>
      <c r="K50" s="31">
        <v>1528</v>
      </c>
      <c r="L50" s="31">
        <v>1350</v>
      </c>
      <c r="M50" s="31">
        <v>31.169650000000001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301.45</v>
      </c>
      <c r="D51" s="36">
        <v>299.85000000000002</v>
      </c>
      <c r="E51" s="36">
        <v>282.70000000000005</v>
      </c>
      <c r="F51" s="36">
        <v>263.95000000000005</v>
      </c>
      <c r="G51" s="36">
        <v>246.80000000000007</v>
      </c>
      <c r="H51" s="36">
        <v>318.60000000000002</v>
      </c>
      <c r="I51" s="36">
        <v>335.75</v>
      </c>
      <c r="J51" s="36">
        <v>354.5</v>
      </c>
      <c r="K51" s="31">
        <v>317</v>
      </c>
      <c r="L51" s="31">
        <v>281.10000000000002</v>
      </c>
      <c r="M51" s="31">
        <v>765.13130999999998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1598.7</v>
      </c>
      <c r="D52" s="36">
        <v>1577.6499999999999</v>
      </c>
      <c r="E52" s="36">
        <v>1521.0499999999997</v>
      </c>
      <c r="F52" s="36">
        <v>1443.3999999999999</v>
      </c>
      <c r="G52" s="36">
        <v>1386.7999999999997</v>
      </c>
      <c r="H52" s="36">
        <v>1655.2999999999997</v>
      </c>
      <c r="I52" s="36">
        <v>1711.8999999999996</v>
      </c>
      <c r="J52" s="36">
        <v>1789.5499999999997</v>
      </c>
      <c r="K52" s="31">
        <v>1634.25</v>
      </c>
      <c r="L52" s="31">
        <v>1500</v>
      </c>
      <c r="M52" s="31">
        <v>18.866800000000001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307.35000000000002</v>
      </c>
      <c r="D53" s="36">
        <v>301.9666666666667</v>
      </c>
      <c r="E53" s="36">
        <v>288.38333333333338</v>
      </c>
      <c r="F53" s="36">
        <v>269.41666666666669</v>
      </c>
      <c r="G53" s="36">
        <v>255.83333333333337</v>
      </c>
      <c r="H53" s="36">
        <v>320.93333333333339</v>
      </c>
      <c r="I53" s="36">
        <v>334.51666666666665</v>
      </c>
      <c r="J53" s="36">
        <v>353.48333333333341</v>
      </c>
      <c r="K53" s="31">
        <v>315.55</v>
      </c>
      <c r="L53" s="31">
        <v>283</v>
      </c>
      <c r="M53" s="31">
        <v>658.20195000000001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306</v>
      </c>
      <c r="D54" s="36">
        <v>304.8</v>
      </c>
      <c r="E54" s="36">
        <v>297.3</v>
      </c>
      <c r="F54" s="36">
        <v>288.60000000000002</v>
      </c>
      <c r="G54" s="36">
        <v>281.10000000000002</v>
      </c>
      <c r="H54" s="36">
        <v>313.5</v>
      </c>
      <c r="I54" s="36">
        <v>321</v>
      </c>
      <c r="J54" s="36">
        <v>329.7</v>
      </c>
      <c r="K54" s="31">
        <v>312.3</v>
      </c>
      <c r="L54" s="31">
        <v>296.10000000000002</v>
      </c>
      <c r="M54" s="31">
        <v>242.87234000000001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1465.7</v>
      </c>
      <c r="D55" s="36">
        <v>1454.7166666666665</v>
      </c>
      <c r="E55" s="36">
        <v>1439.4333333333329</v>
      </c>
      <c r="F55" s="36">
        <v>1413.1666666666665</v>
      </c>
      <c r="G55" s="36">
        <v>1397.883333333333</v>
      </c>
      <c r="H55" s="36">
        <v>1480.9833333333329</v>
      </c>
      <c r="I55" s="36">
        <v>1496.2666666666662</v>
      </c>
      <c r="J55" s="36">
        <v>1522.5333333333328</v>
      </c>
      <c r="K55" s="31">
        <v>1470</v>
      </c>
      <c r="L55" s="31">
        <v>1428.45</v>
      </c>
      <c r="M55" s="31">
        <v>29.361429999999999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337.05</v>
      </c>
      <c r="D56" s="36">
        <v>332</v>
      </c>
      <c r="E56" s="36">
        <v>325.45</v>
      </c>
      <c r="F56" s="36">
        <v>313.84999999999997</v>
      </c>
      <c r="G56" s="36">
        <v>307.29999999999995</v>
      </c>
      <c r="H56" s="36">
        <v>343.6</v>
      </c>
      <c r="I56" s="36">
        <v>350.15</v>
      </c>
      <c r="J56" s="36">
        <v>361.75000000000006</v>
      </c>
      <c r="K56" s="31">
        <v>338.55</v>
      </c>
      <c r="L56" s="31">
        <v>320.39999999999998</v>
      </c>
      <c r="M56" s="31">
        <v>38.074620000000003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34065.1</v>
      </c>
      <c r="D57" s="36">
        <v>33862.516666666663</v>
      </c>
      <c r="E57" s="36">
        <v>33302.583333333328</v>
      </c>
      <c r="F57" s="36">
        <v>32540.066666666666</v>
      </c>
      <c r="G57" s="36">
        <v>31980.133333333331</v>
      </c>
      <c r="H57" s="36">
        <v>34625.033333333326</v>
      </c>
      <c r="I57" s="36">
        <v>35184.96666666666</v>
      </c>
      <c r="J57" s="36">
        <v>35947.483333333323</v>
      </c>
      <c r="K57" s="31">
        <v>34422.449999999997</v>
      </c>
      <c r="L57" s="31">
        <v>33100</v>
      </c>
      <c r="M57" s="31">
        <v>0.36942000000000003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5944.75</v>
      </c>
      <c r="D58" s="36">
        <v>5930.1166666666659</v>
      </c>
      <c r="E58" s="36">
        <v>5855.2333333333318</v>
      </c>
      <c r="F58" s="36">
        <v>5765.7166666666662</v>
      </c>
      <c r="G58" s="36">
        <v>5690.8333333333321</v>
      </c>
      <c r="H58" s="36">
        <v>6019.6333333333314</v>
      </c>
      <c r="I58" s="36">
        <v>6094.5166666666646</v>
      </c>
      <c r="J58" s="36">
        <v>6184.033333333331</v>
      </c>
      <c r="K58" s="31">
        <v>6005</v>
      </c>
      <c r="L58" s="31">
        <v>5840.6</v>
      </c>
      <c r="M58" s="31">
        <v>3.3669600000000002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676.4</v>
      </c>
      <c r="D59" s="36">
        <v>674.4666666666667</v>
      </c>
      <c r="E59" s="36">
        <v>646.93333333333339</v>
      </c>
      <c r="F59" s="36">
        <v>617.4666666666667</v>
      </c>
      <c r="G59" s="36">
        <v>589.93333333333339</v>
      </c>
      <c r="H59" s="36">
        <v>703.93333333333339</v>
      </c>
      <c r="I59" s="36">
        <v>731.4666666666667</v>
      </c>
      <c r="J59" s="36">
        <v>760.93333333333339</v>
      </c>
      <c r="K59" s="31">
        <v>702</v>
      </c>
      <c r="L59" s="31">
        <v>645</v>
      </c>
      <c r="M59" s="31">
        <v>22.64066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112.86</v>
      </c>
      <c r="D60" s="36">
        <v>112.42</v>
      </c>
      <c r="E60" s="36">
        <v>109.44</v>
      </c>
      <c r="F60" s="36">
        <v>106.02</v>
      </c>
      <c r="G60" s="36">
        <v>103.03999999999999</v>
      </c>
      <c r="H60" s="36">
        <v>115.84</v>
      </c>
      <c r="I60" s="36">
        <v>118.82</v>
      </c>
      <c r="J60" s="36">
        <v>122.24000000000001</v>
      </c>
      <c r="K60" s="31">
        <v>115.4</v>
      </c>
      <c r="L60" s="31">
        <v>109</v>
      </c>
      <c r="M60" s="31">
        <v>264.83458000000002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1395.65</v>
      </c>
      <c r="D61" s="36">
        <v>1395.1166666666668</v>
      </c>
      <c r="E61" s="36">
        <v>1363.5833333333335</v>
      </c>
      <c r="F61" s="36">
        <v>1331.5166666666667</v>
      </c>
      <c r="G61" s="36">
        <v>1299.9833333333333</v>
      </c>
      <c r="H61" s="36">
        <v>1427.1833333333336</v>
      </c>
      <c r="I61" s="36">
        <v>1458.7166666666669</v>
      </c>
      <c r="J61" s="36">
        <v>1490.7833333333338</v>
      </c>
      <c r="K61" s="31">
        <v>1426.65</v>
      </c>
      <c r="L61" s="31">
        <v>1363.05</v>
      </c>
      <c r="M61" s="31">
        <v>14.73643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1497.9</v>
      </c>
      <c r="D62" s="36">
        <v>1492.3500000000001</v>
      </c>
      <c r="E62" s="36">
        <v>1480.7000000000003</v>
      </c>
      <c r="F62" s="36">
        <v>1463.5000000000002</v>
      </c>
      <c r="G62" s="36">
        <v>1451.8500000000004</v>
      </c>
      <c r="H62" s="36">
        <v>1509.5500000000002</v>
      </c>
      <c r="I62" s="36">
        <v>1521.2000000000003</v>
      </c>
      <c r="J62" s="36">
        <v>1538.4</v>
      </c>
      <c r="K62" s="31">
        <v>1504</v>
      </c>
      <c r="L62" s="31">
        <v>1475.15</v>
      </c>
      <c r="M62" s="31">
        <v>12.4163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487</v>
      </c>
      <c r="D63" s="36">
        <v>482.45</v>
      </c>
      <c r="E63" s="36">
        <v>469.09999999999997</v>
      </c>
      <c r="F63" s="36">
        <v>451.2</v>
      </c>
      <c r="G63" s="36">
        <v>437.84999999999997</v>
      </c>
      <c r="H63" s="36">
        <v>500.34999999999997</v>
      </c>
      <c r="I63" s="36">
        <v>513.70000000000005</v>
      </c>
      <c r="J63" s="36">
        <v>531.59999999999991</v>
      </c>
      <c r="K63" s="31">
        <v>495.8</v>
      </c>
      <c r="L63" s="31">
        <v>464.55</v>
      </c>
      <c r="M63" s="31">
        <v>113.11830999999999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6179.35</v>
      </c>
      <c r="D64" s="36">
        <v>6178.1333333333341</v>
      </c>
      <c r="E64" s="36">
        <v>6021.2666666666682</v>
      </c>
      <c r="F64" s="36">
        <v>5863.1833333333343</v>
      </c>
      <c r="G64" s="36">
        <v>5706.3166666666684</v>
      </c>
      <c r="H64" s="36">
        <v>6336.2166666666681</v>
      </c>
      <c r="I64" s="36">
        <v>6493.0833333333348</v>
      </c>
      <c r="J64" s="36">
        <v>6651.1666666666679</v>
      </c>
      <c r="K64" s="31">
        <v>6335</v>
      </c>
      <c r="L64" s="31">
        <v>6020.05</v>
      </c>
      <c r="M64" s="31">
        <v>17.18488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3168.85</v>
      </c>
      <c r="D65" s="36">
        <v>3151.9833333333336</v>
      </c>
      <c r="E65" s="36">
        <v>3098.9666666666672</v>
      </c>
      <c r="F65" s="36">
        <v>3029.0833333333335</v>
      </c>
      <c r="G65" s="36">
        <v>2976.0666666666671</v>
      </c>
      <c r="H65" s="36">
        <v>3221.8666666666672</v>
      </c>
      <c r="I65" s="36">
        <v>3274.8833333333337</v>
      </c>
      <c r="J65" s="36">
        <v>3344.7666666666673</v>
      </c>
      <c r="K65" s="31">
        <v>3205</v>
      </c>
      <c r="L65" s="31">
        <v>3082.1</v>
      </c>
      <c r="M65" s="31">
        <v>4.9868600000000001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1030.25</v>
      </c>
      <c r="D66" s="36">
        <v>1024.6499999999999</v>
      </c>
      <c r="E66" s="36">
        <v>994.29999999999973</v>
      </c>
      <c r="F66" s="36">
        <v>958.34999999999991</v>
      </c>
      <c r="G66" s="36">
        <v>927.99999999999977</v>
      </c>
      <c r="H66" s="36">
        <v>1060.5999999999997</v>
      </c>
      <c r="I66" s="36">
        <v>1090.9499999999996</v>
      </c>
      <c r="J66" s="36">
        <v>1126.8999999999996</v>
      </c>
      <c r="K66" s="31">
        <v>1055</v>
      </c>
      <c r="L66" s="31">
        <v>988.7</v>
      </c>
      <c r="M66" s="31">
        <v>39.98368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1584.35</v>
      </c>
      <c r="D67" s="36">
        <v>1582.9166666666667</v>
      </c>
      <c r="E67" s="36">
        <v>1535.8333333333335</v>
      </c>
      <c r="F67" s="36">
        <v>1487.3166666666668</v>
      </c>
      <c r="G67" s="36">
        <v>1440.2333333333336</v>
      </c>
      <c r="H67" s="36">
        <v>1631.4333333333334</v>
      </c>
      <c r="I67" s="36">
        <v>1678.5166666666669</v>
      </c>
      <c r="J67" s="36">
        <v>1727.0333333333333</v>
      </c>
      <c r="K67" s="31">
        <v>1630</v>
      </c>
      <c r="L67" s="31">
        <v>1534.4</v>
      </c>
      <c r="M67" s="31">
        <v>8.4843200000000003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430.3</v>
      </c>
      <c r="D68" s="36">
        <v>429.7</v>
      </c>
      <c r="E68" s="36">
        <v>420.25</v>
      </c>
      <c r="F68" s="36">
        <v>410.2</v>
      </c>
      <c r="G68" s="36">
        <v>400.75</v>
      </c>
      <c r="H68" s="36">
        <v>439.75</v>
      </c>
      <c r="I68" s="36">
        <v>449.19999999999993</v>
      </c>
      <c r="J68" s="36">
        <v>459.25</v>
      </c>
      <c r="K68" s="31">
        <v>439.15</v>
      </c>
      <c r="L68" s="31">
        <v>419.65</v>
      </c>
      <c r="M68" s="31">
        <v>35.371729999999999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3576.85</v>
      </c>
      <c r="D69" s="36">
        <v>3558.2666666666664</v>
      </c>
      <c r="E69" s="36">
        <v>3425.6333333333328</v>
      </c>
      <c r="F69" s="36">
        <v>3274.4166666666665</v>
      </c>
      <c r="G69" s="36">
        <v>3141.7833333333328</v>
      </c>
      <c r="H69" s="36">
        <v>3709.4833333333327</v>
      </c>
      <c r="I69" s="36">
        <v>3842.1166666666659</v>
      </c>
      <c r="J69" s="36">
        <v>3993.3333333333326</v>
      </c>
      <c r="K69" s="31">
        <v>3690.9</v>
      </c>
      <c r="L69" s="31">
        <v>3407.05</v>
      </c>
      <c r="M69" s="31">
        <v>8.9419599999999999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809.35</v>
      </c>
      <c r="D70" s="36">
        <v>808.86666666666679</v>
      </c>
      <c r="E70" s="36">
        <v>778.68333333333362</v>
      </c>
      <c r="F70" s="36">
        <v>748.01666666666688</v>
      </c>
      <c r="G70" s="36">
        <v>717.83333333333371</v>
      </c>
      <c r="H70" s="36">
        <v>839.53333333333353</v>
      </c>
      <c r="I70" s="36">
        <v>869.7166666666667</v>
      </c>
      <c r="J70" s="36">
        <v>900.38333333333344</v>
      </c>
      <c r="K70" s="31">
        <v>839.05</v>
      </c>
      <c r="L70" s="31">
        <v>778.2</v>
      </c>
      <c r="M70" s="31">
        <v>114.26098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652.29999999999995</v>
      </c>
      <c r="D71" s="36">
        <v>648.91666666666663</v>
      </c>
      <c r="E71" s="36">
        <v>635.48333333333323</v>
      </c>
      <c r="F71" s="36">
        <v>618.66666666666663</v>
      </c>
      <c r="G71" s="36">
        <v>605.23333333333323</v>
      </c>
      <c r="H71" s="36">
        <v>665.73333333333323</v>
      </c>
      <c r="I71" s="36">
        <v>679.16666666666663</v>
      </c>
      <c r="J71" s="36">
        <v>695.98333333333323</v>
      </c>
      <c r="K71" s="31">
        <v>662.35</v>
      </c>
      <c r="L71" s="31">
        <v>632.1</v>
      </c>
      <c r="M71" s="31">
        <v>71.955330000000004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1778.45</v>
      </c>
      <c r="D72" s="36">
        <v>1779.3333333333333</v>
      </c>
      <c r="E72" s="36">
        <v>1750.2166666666665</v>
      </c>
      <c r="F72" s="36">
        <v>1721.9833333333331</v>
      </c>
      <c r="G72" s="36">
        <v>1692.8666666666663</v>
      </c>
      <c r="H72" s="36">
        <v>1807.5666666666666</v>
      </c>
      <c r="I72" s="36">
        <v>1836.6833333333334</v>
      </c>
      <c r="J72" s="36">
        <v>1864.9166666666667</v>
      </c>
      <c r="K72" s="31">
        <v>1808.45</v>
      </c>
      <c r="L72" s="31">
        <v>1751.1</v>
      </c>
      <c r="M72" s="31">
        <v>11.713760000000001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2831.95</v>
      </c>
      <c r="D73" s="36">
        <v>2816.0166666666664</v>
      </c>
      <c r="E73" s="36">
        <v>2762.0333333333328</v>
      </c>
      <c r="F73" s="36">
        <v>2692.1166666666663</v>
      </c>
      <c r="G73" s="36">
        <v>2638.1333333333328</v>
      </c>
      <c r="H73" s="36">
        <v>2885.9333333333329</v>
      </c>
      <c r="I73" s="36">
        <v>2939.9166666666665</v>
      </c>
      <c r="J73" s="36">
        <v>3009.833333333333</v>
      </c>
      <c r="K73" s="31">
        <v>2870</v>
      </c>
      <c r="L73" s="31">
        <v>2746.1</v>
      </c>
      <c r="M73" s="31">
        <v>3.6815699999999998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380.45</v>
      </c>
      <c r="D74" s="36">
        <v>378.81666666666666</v>
      </c>
      <c r="E74" s="36">
        <v>370.68333333333334</v>
      </c>
      <c r="F74" s="36">
        <v>360.91666666666669</v>
      </c>
      <c r="G74" s="36">
        <v>352.78333333333336</v>
      </c>
      <c r="H74" s="36">
        <v>388.58333333333331</v>
      </c>
      <c r="I74" s="36">
        <v>396.71666666666664</v>
      </c>
      <c r="J74" s="36">
        <v>406.48333333333329</v>
      </c>
      <c r="K74" s="31">
        <v>386.95</v>
      </c>
      <c r="L74" s="31">
        <v>369.05</v>
      </c>
      <c r="M74" s="31">
        <v>13.525639999999999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175.59</v>
      </c>
      <c r="D75" s="36">
        <v>173.59666666666666</v>
      </c>
      <c r="E75" s="36">
        <v>170.19333333333333</v>
      </c>
      <c r="F75" s="36">
        <v>164.79666666666665</v>
      </c>
      <c r="G75" s="36">
        <v>161.39333333333332</v>
      </c>
      <c r="H75" s="36">
        <v>178.99333333333334</v>
      </c>
      <c r="I75" s="36">
        <v>182.3966666666667</v>
      </c>
      <c r="J75" s="36">
        <v>187.79333333333335</v>
      </c>
      <c r="K75" s="31">
        <v>177</v>
      </c>
      <c r="L75" s="31">
        <v>168.2</v>
      </c>
      <c r="M75" s="31">
        <v>24.532409999999999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4527</v>
      </c>
      <c r="D76" s="36">
        <v>4487.7833333333328</v>
      </c>
      <c r="E76" s="36">
        <v>4434.5166666666655</v>
      </c>
      <c r="F76" s="36">
        <v>4342.0333333333328</v>
      </c>
      <c r="G76" s="36">
        <v>4288.7666666666655</v>
      </c>
      <c r="H76" s="36">
        <v>4580.2666666666655</v>
      </c>
      <c r="I76" s="36">
        <v>4633.5333333333319</v>
      </c>
      <c r="J76" s="36">
        <v>4726.0166666666655</v>
      </c>
      <c r="K76" s="31">
        <v>4541.05</v>
      </c>
      <c r="L76" s="31">
        <v>4395.3</v>
      </c>
      <c r="M76" s="31">
        <v>4.9983700000000004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10943.1</v>
      </c>
      <c r="D77" s="36">
        <v>11005.199999999999</v>
      </c>
      <c r="E77" s="36">
        <v>10557.899999999998</v>
      </c>
      <c r="F77" s="36">
        <v>10172.699999999999</v>
      </c>
      <c r="G77" s="36">
        <v>9725.3999999999978</v>
      </c>
      <c r="H77" s="36">
        <v>11390.399999999998</v>
      </c>
      <c r="I77" s="36">
        <v>11837.699999999997</v>
      </c>
      <c r="J77" s="36">
        <v>12222.899999999998</v>
      </c>
      <c r="K77" s="31">
        <v>11452.5</v>
      </c>
      <c r="L77" s="31">
        <v>10620</v>
      </c>
      <c r="M77" s="31">
        <v>7.43492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3065.3</v>
      </c>
      <c r="D78" s="36">
        <v>3045.5166666666664</v>
      </c>
      <c r="E78" s="36">
        <v>2996.0333333333328</v>
      </c>
      <c r="F78" s="36">
        <v>2926.7666666666664</v>
      </c>
      <c r="G78" s="36">
        <v>2877.2833333333328</v>
      </c>
      <c r="H78" s="36">
        <v>3114.7833333333328</v>
      </c>
      <c r="I78" s="36">
        <v>3164.2666666666664</v>
      </c>
      <c r="J78" s="36">
        <v>3233.5333333333328</v>
      </c>
      <c r="K78" s="31">
        <v>3095</v>
      </c>
      <c r="L78" s="31">
        <v>2976.25</v>
      </c>
      <c r="M78" s="31">
        <v>3.1969699999999999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6865</v>
      </c>
      <c r="D79" s="36">
        <v>6822</v>
      </c>
      <c r="E79" s="36">
        <v>6760</v>
      </c>
      <c r="F79" s="36">
        <v>6655</v>
      </c>
      <c r="G79" s="36">
        <v>6593</v>
      </c>
      <c r="H79" s="36">
        <v>6927</v>
      </c>
      <c r="I79" s="36">
        <v>6989</v>
      </c>
      <c r="J79" s="36">
        <v>7094</v>
      </c>
      <c r="K79" s="31">
        <v>6884</v>
      </c>
      <c r="L79" s="31">
        <v>6717</v>
      </c>
      <c r="M79" s="31">
        <v>8.6609099999999994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4919.55</v>
      </c>
      <c r="D80" s="36">
        <v>4893.5</v>
      </c>
      <c r="E80" s="36">
        <v>4812</v>
      </c>
      <c r="F80" s="36">
        <v>4704.45</v>
      </c>
      <c r="G80" s="36">
        <v>4622.95</v>
      </c>
      <c r="H80" s="36">
        <v>5001.05</v>
      </c>
      <c r="I80" s="36">
        <v>5082.55</v>
      </c>
      <c r="J80" s="36">
        <v>5190.1000000000004</v>
      </c>
      <c r="K80" s="31">
        <v>4975</v>
      </c>
      <c r="L80" s="31">
        <v>4785.95</v>
      </c>
      <c r="M80" s="31">
        <v>11.284409999999999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4120.8500000000004</v>
      </c>
      <c r="D81" s="36">
        <v>4056.6166666666663</v>
      </c>
      <c r="E81" s="36">
        <v>3984.2833333333328</v>
      </c>
      <c r="F81" s="36">
        <v>3847.7166666666667</v>
      </c>
      <c r="G81" s="36">
        <v>3775.3833333333332</v>
      </c>
      <c r="H81" s="36">
        <v>4193.1833333333325</v>
      </c>
      <c r="I81" s="36">
        <v>4265.5166666666655</v>
      </c>
      <c r="J81" s="36">
        <v>4402.0833333333321</v>
      </c>
      <c r="K81" s="31">
        <v>4128.95</v>
      </c>
      <c r="L81" s="31">
        <v>3920.05</v>
      </c>
      <c r="M81" s="31">
        <v>2.8250500000000001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178</v>
      </c>
      <c r="D82" s="36">
        <v>176.75</v>
      </c>
      <c r="E82" s="36">
        <v>173.25</v>
      </c>
      <c r="F82" s="36">
        <v>168.5</v>
      </c>
      <c r="G82" s="36">
        <v>165</v>
      </c>
      <c r="H82" s="36">
        <v>181.5</v>
      </c>
      <c r="I82" s="36">
        <v>185</v>
      </c>
      <c r="J82" s="36">
        <v>189.75</v>
      </c>
      <c r="K82" s="31">
        <v>180.25</v>
      </c>
      <c r="L82" s="31">
        <v>172</v>
      </c>
      <c r="M82" s="31">
        <v>33.40925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197.96</v>
      </c>
      <c r="D83" s="36">
        <v>199.08666666666667</v>
      </c>
      <c r="E83" s="36">
        <v>194.73333333333335</v>
      </c>
      <c r="F83" s="36">
        <v>191.50666666666669</v>
      </c>
      <c r="G83" s="36">
        <v>187.15333333333336</v>
      </c>
      <c r="H83" s="36">
        <v>202.31333333333333</v>
      </c>
      <c r="I83" s="36">
        <v>206.66666666666663</v>
      </c>
      <c r="J83" s="36">
        <v>209.89333333333332</v>
      </c>
      <c r="K83" s="31">
        <v>203.44</v>
      </c>
      <c r="L83" s="31">
        <v>195.86</v>
      </c>
      <c r="M83" s="31">
        <v>483.03120999999999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1014.6</v>
      </c>
      <c r="D84" s="36">
        <v>1036.8666666666666</v>
      </c>
      <c r="E84" s="36">
        <v>958.73333333333312</v>
      </c>
      <c r="F84" s="36">
        <v>902.86666666666656</v>
      </c>
      <c r="G84" s="36">
        <v>824.73333333333312</v>
      </c>
      <c r="H84" s="36">
        <v>1092.7333333333331</v>
      </c>
      <c r="I84" s="36">
        <v>1170.8666666666668</v>
      </c>
      <c r="J84" s="36">
        <v>1226.7333333333331</v>
      </c>
      <c r="K84" s="31">
        <v>1115</v>
      </c>
      <c r="L84" s="31">
        <v>981</v>
      </c>
      <c r="M84" s="31">
        <v>23.151610000000002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487.2</v>
      </c>
      <c r="D85" s="36">
        <v>489.71666666666664</v>
      </c>
      <c r="E85" s="36">
        <v>478.5333333333333</v>
      </c>
      <c r="F85" s="36">
        <v>469.86666666666667</v>
      </c>
      <c r="G85" s="36">
        <v>458.68333333333334</v>
      </c>
      <c r="H85" s="36">
        <v>498.38333333333327</v>
      </c>
      <c r="I85" s="36">
        <v>509.56666666666655</v>
      </c>
      <c r="J85" s="36">
        <v>518.23333333333323</v>
      </c>
      <c r="K85" s="31">
        <v>500.9</v>
      </c>
      <c r="L85" s="31">
        <v>481.05</v>
      </c>
      <c r="M85" s="31">
        <v>15.963279999999999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219.79</v>
      </c>
      <c r="D86" s="36">
        <v>218.28</v>
      </c>
      <c r="E86" s="36">
        <v>210.66</v>
      </c>
      <c r="F86" s="36">
        <v>201.53</v>
      </c>
      <c r="G86" s="36">
        <v>193.91</v>
      </c>
      <c r="H86" s="36">
        <v>227.41</v>
      </c>
      <c r="I86" s="36">
        <v>235.03</v>
      </c>
      <c r="J86" s="36">
        <v>244.16</v>
      </c>
      <c r="K86" s="31">
        <v>225.9</v>
      </c>
      <c r="L86" s="31">
        <v>209.15</v>
      </c>
      <c r="M86" s="31">
        <v>184.37980999999999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1981.75</v>
      </c>
      <c r="D87" s="36">
        <v>1980.3666666666668</v>
      </c>
      <c r="E87" s="36">
        <v>1937.5833333333335</v>
      </c>
      <c r="F87" s="36">
        <v>1893.4166666666667</v>
      </c>
      <c r="G87" s="36">
        <v>1850.6333333333334</v>
      </c>
      <c r="H87" s="36">
        <v>2024.5333333333335</v>
      </c>
      <c r="I87" s="36">
        <v>2067.3166666666666</v>
      </c>
      <c r="J87" s="36">
        <v>2111.4833333333336</v>
      </c>
      <c r="K87" s="31">
        <v>2023.15</v>
      </c>
      <c r="L87" s="31">
        <v>1936.2</v>
      </c>
      <c r="M87" s="31">
        <v>1.5108999999999999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1516.7</v>
      </c>
      <c r="D88" s="36">
        <v>1500</v>
      </c>
      <c r="E88" s="36">
        <v>1475</v>
      </c>
      <c r="F88" s="36">
        <v>1433.3</v>
      </c>
      <c r="G88" s="36">
        <v>1408.3</v>
      </c>
      <c r="H88" s="36">
        <v>1541.7</v>
      </c>
      <c r="I88" s="36">
        <v>1566.7</v>
      </c>
      <c r="J88" s="36">
        <v>1608.4</v>
      </c>
      <c r="K88" s="31">
        <v>1525</v>
      </c>
      <c r="L88" s="31">
        <v>1458.3</v>
      </c>
      <c r="M88" s="31">
        <v>27.139589999999998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3151.75</v>
      </c>
      <c r="D89" s="36">
        <v>3178.5666666666671</v>
      </c>
      <c r="E89" s="36">
        <v>3041.233333333334</v>
      </c>
      <c r="F89" s="36">
        <v>2930.7166666666672</v>
      </c>
      <c r="G89" s="36">
        <v>2793.3833333333341</v>
      </c>
      <c r="H89" s="36">
        <v>3289.0833333333339</v>
      </c>
      <c r="I89" s="36">
        <v>3426.416666666667</v>
      </c>
      <c r="J89" s="36">
        <v>3536.9333333333338</v>
      </c>
      <c r="K89" s="31">
        <v>3315.9</v>
      </c>
      <c r="L89" s="31">
        <v>3068.05</v>
      </c>
      <c r="M89" s="31">
        <v>11.3094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2823.05</v>
      </c>
      <c r="D90" s="36">
        <v>2816.0166666666664</v>
      </c>
      <c r="E90" s="36">
        <v>2781.083333333333</v>
      </c>
      <c r="F90" s="36">
        <v>2739.1166666666668</v>
      </c>
      <c r="G90" s="36">
        <v>2704.1833333333334</v>
      </c>
      <c r="H90" s="36">
        <v>2857.9833333333327</v>
      </c>
      <c r="I90" s="36">
        <v>2892.9166666666661</v>
      </c>
      <c r="J90" s="36">
        <v>2934.8833333333323</v>
      </c>
      <c r="K90" s="31">
        <v>2850.95</v>
      </c>
      <c r="L90" s="31">
        <v>2774.05</v>
      </c>
      <c r="M90" s="31">
        <v>10.460459999999999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3201.2</v>
      </c>
      <c r="D91" s="36">
        <v>3194.0666666666671</v>
      </c>
      <c r="E91" s="36">
        <v>3108.1833333333343</v>
      </c>
      <c r="F91" s="36">
        <v>3015.1666666666674</v>
      </c>
      <c r="G91" s="36">
        <v>2929.2833333333347</v>
      </c>
      <c r="H91" s="36">
        <v>3287.0833333333339</v>
      </c>
      <c r="I91" s="36">
        <v>3372.9666666666662</v>
      </c>
      <c r="J91" s="36">
        <v>3465.9833333333336</v>
      </c>
      <c r="K91" s="31">
        <v>3279.95</v>
      </c>
      <c r="L91" s="31">
        <v>3101.05</v>
      </c>
      <c r="M91" s="31">
        <v>0.81422000000000005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634.45000000000005</v>
      </c>
      <c r="D92" s="36">
        <v>633.85</v>
      </c>
      <c r="E92" s="36">
        <v>617.70000000000005</v>
      </c>
      <c r="F92" s="36">
        <v>600.95000000000005</v>
      </c>
      <c r="G92" s="36">
        <v>584.80000000000007</v>
      </c>
      <c r="H92" s="36">
        <v>650.6</v>
      </c>
      <c r="I92" s="36">
        <v>666.74999999999989</v>
      </c>
      <c r="J92" s="36">
        <v>683.5</v>
      </c>
      <c r="K92" s="31">
        <v>650</v>
      </c>
      <c r="L92" s="31">
        <v>617.1</v>
      </c>
      <c r="M92" s="31">
        <v>9.7291000000000007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1598.35</v>
      </c>
      <c r="D93" s="36">
        <v>1583.4166666666667</v>
      </c>
      <c r="E93" s="36">
        <v>1566.0333333333335</v>
      </c>
      <c r="F93" s="36">
        <v>1533.7166666666667</v>
      </c>
      <c r="G93" s="36">
        <v>1516.3333333333335</v>
      </c>
      <c r="H93" s="36">
        <v>1615.7333333333336</v>
      </c>
      <c r="I93" s="36">
        <v>1633.1166666666668</v>
      </c>
      <c r="J93" s="36">
        <v>1665.4333333333336</v>
      </c>
      <c r="K93" s="31">
        <v>1600.8</v>
      </c>
      <c r="L93" s="31">
        <v>1551.1</v>
      </c>
      <c r="M93" s="31">
        <v>29.076740000000001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3956.9</v>
      </c>
      <c r="D94" s="36">
        <v>3920.15</v>
      </c>
      <c r="E94" s="36">
        <v>3740.3</v>
      </c>
      <c r="F94" s="36">
        <v>3523.7000000000003</v>
      </c>
      <c r="G94" s="36">
        <v>3343.8500000000004</v>
      </c>
      <c r="H94" s="36">
        <v>4136.75</v>
      </c>
      <c r="I94" s="36">
        <v>4316.5999999999995</v>
      </c>
      <c r="J94" s="36">
        <v>4533.2</v>
      </c>
      <c r="K94" s="31">
        <v>4100</v>
      </c>
      <c r="L94" s="31">
        <v>3703.55</v>
      </c>
      <c r="M94" s="31">
        <v>15.135339999999999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1618.4</v>
      </c>
      <c r="D95" s="36">
        <v>1623.7333333333333</v>
      </c>
      <c r="E95" s="36">
        <v>1599.6666666666667</v>
      </c>
      <c r="F95" s="36">
        <v>1580.9333333333334</v>
      </c>
      <c r="G95" s="36">
        <v>1556.8666666666668</v>
      </c>
      <c r="H95" s="36">
        <v>1642.4666666666667</v>
      </c>
      <c r="I95" s="36">
        <v>1666.5333333333333</v>
      </c>
      <c r="J95" s="36">
        <v>1685.2666666666667</v>
      </c>
      <c r="K95" s="31">
        <v>1647.8</v>
      </c>
      <c r="L95" s="31">
        <v>1605</v>
      </c>
      <c r="M95" s="31">
        <v>260.01076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643.95000000000005</v>
      </c>
      <c r="D96" s="36">
        <v>638.9666666666667</v>
      </c>
      <c r="E96" s="36">
        <v>628.23333333333335</v>
      </c>
      <c r="F96" s="36">
        <v>612.51666666666665</v>
      </c>
      <c r="G96" s="36">
        <v>601.7833333333333</v>
      </c>
      <c r="H96" s="36">
        <v>654.68333333333339</v>
      </c>
      <c r="I96" s="36">
        <v>665.41666666666674</v>
      </c>
      <c r="J96" s="36">
        <v>681.13333333333344</v>
      </c>
      <c r="K96" s="31">
        <v>649.70000000000005</v>
      </c>
      <c r="L96" s="31">
        <v>623.25</v>
      </c>
      <c r="M96" s="31">
        <v>90.829949999999997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1762.15</v>
      </c>
      <c r="D97" s="36">
        <v>1741.5500000000002</v>
      </c>
      <c r="E97" s="36">
        <v>1708.1500000000003</v>
      </c>
      <c r="F97" s="36">
        <v>1654.15</v>
      </c>
      <c r="G97" s="36">
        <v>1620.7500000000002</v>
      </c>
      <c r="H97" s="36">
        <v>1795.5500000000004</v>
      </c>
      <c r="I97" s="36">
        <v>1828.95</v>
      </c>
      <c r="J97" s="36">
        <v>1882.9500000000005</v>
      </c>
      <c r="K97" s="31">
        <v>1774.95</v>
      </c>
      <c r="L97" s="31">
        <v>1687.55</v>
      </c>
      <c r="M97" s="31">
        <v>16.04569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5513.55</v>
      </c>
      <c r="D98" s="36">
        <v>5501.0333333333338</v>
      </c>
      <c r="E98" s="36">
        <v>5342.2166666666672</v>
      </c>
      <c r="F98" s="36">
        <v>5170.8833333333332</v>
      </c>
      <c r="G98" s="36">
        <v>5012.0666666666666</v>
      </c>
      <c r="H98" s="36">
        <v>5672.3666666666677</v>
      </c>
      <c r="I98" s="36">
        <v>5831.1833333333352</v>
      </c>
      <c r="J98" s="36">
        <v>6002.5166666666682</v>
      </c>
      <c r="K98" s="31">
        <v>5659.85</v>
      </c>
      <c r="L98" s="31">
        <v>5329.7</v>
      </c>
      <c r="M98" s="31">
        <v>9.0899599999999996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653.5</v>
      </c>
      <c r="D99" s="36">
        <v>655.13333333333333</v>
      </c>
      <c r="E99" s="36">
        <v>637.06666666666661</v>
      </c>
      <c r="F99" s="36">
        <v>620.63333333333333</v>
      </c>
      <c r="G99" s="36">
        <v>602.56666666666661</v>
      </c>
      <c r="H99" s="36">
        <v>671.56666666666661</v>
      </c>
      <c r="I99" s="36">
        <v>689.63333333333344</v>
      </c>
      <c r="J99" s="36">
        <v>706.06666666666661</v>
      </c>
      <c r="K99" s="31">
        <v>673.2</v>
      </c>
      <c r="L99" s="31">
        <v>638.70000000000005</v>
      </c>
      <c r="M99" s="31">
        <v>96.028459999999995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4856.1000000000004</v>
      </c>
      <c r="D100" s="36">
        <v>4811.7</v>
      </c>
      <c r="E100" s="36">
        <v>4554.3999999999996</v>
      </c>
      <c r="F100" s="36">
        <v>4252.7</v>
      </c>
      <c r="G100" s="36">
        <v>3995.3999999999996</v>
      </c>
      <c r="H100" s="36">
        <v>5113.3999999999996</v>
      </c>
      <c r="I100" s="36">
        <v>5370.7000000000007</v>
      </c>
      <c r="J100" s="36">
        <v>5672.4</v>
      </c>
      <c r="K100" s="31">
        <v>5069</v>
      </c>
      <c r="L100" s="31">
        <v>4510</v>
      </c>
      <c r="M100" s="31">
        <v>71.081599999999995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346.5</v>
      </c>
      <c r="D101" s="36">
        <v>341.56666666666666</v>
      </c>
      <c r="E101" s="36">
        <v>334.43333333333334</v>
      </c>
      <c r="F101" s="36">
        <v>322.36666666666667</v>
      </c>
      <c r="G101" s="36">
        <v>315.23333333333335</v>
      </c>
      <c r="H101" s="36">
        <v>353.63333333333333</v>
      </c>
      <c r="I101" s="36">
        <v>360.76666666666665</v>
      </c>
      <c r="J101" s="36">
        <v>372.83333333333331</v>
      </c>
      <c r="K101" s="31">
        <v>348.7</v>
      </c>
      <c r="L101" s="31">
        <v>329.5</v>
      </c>
      <c r="M101" s="31">
        <v>93.896820000000005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2766.35</v>
      </c>
      <c r="D102" s="36">
        <v>2769.8833333333332</v>
      </c>
      <c r="E102" s="36">
        <v>2728.4666666666662</v>
      </c>
      <c r="F102" s="36">
        <v>2690.583333333333</v>
      </c>
      <c r="G102" s="36">
        <v>2649.1666666666661</v>
      </c>
      <c r="H102" s="36">
        <v>2807.7666666666664</v>
      </c>
      <c r="I102" s="36">
        <v>2849.1833333333334</v>
      </c>
      <c r="J102" s="36">
        <v>2887.0666666666666</v>
      </c>
      <c r="K102" s="31">
        <v>2811.3</v>
      </c>
      <c r="L102" s="31">
        <v>2732</v>
      </c>
      <c r="M102" s="31">
        <v>39.06259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1226.75</v>
      </c>
      <c r="D103" s="36">
        <v>1229.3</v>
      </c>
      <c r="E103" s="36">
        <v>1209.9499999999998</v>
      </c>
      <c r="F103" s="36">
        <v>1193.1499999999999</v>
      </c>
      <c r="G103" s="36">
        <v>1173.7999999999997</v>
      </c>
      <c r="H103" s="36">
        <v>1246.0999999999999</v>
      </c>
      <c r="I103" s="36">
        <v>1265.4499999999998</v>
      </c>
      <c r="J103" s="36">
        <v>1282.25</v>
      </c>
      <c r="K103" s="31">
        <v>1248.6500000000001</v>
      </c>
      <c r="L103" s="31">
        <v>1212.5</v>
      </c>
      <c r="M103" s="31">
        <v>193.69832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1880.35</v>
      </c>
      <c r="D104" s="36">
        <v>1887.3999999999999</v>
      </c>
      <c r="E104" s="36">
        <v>1849.7999999999997</v>
      </c>
      <c r="F104" s="36">
        <v>1819.2499999999998</v>
      </c>
      <c r="G104" s="36">
        <v>1781.6499999999996</v>
      </c>
      <c r="H104" s="36">
        <v>1917.9499999999998</v>
      </c>
      <c r="I104" s="36">
        <v>1955.5499999999997</v>
      </c>
      <c r="J104" s="36">
        <v>1986.1</v>
      </c>
      <c r="K104" s="31">
        <v>1925</v>
      </c>
      <c r="L104" s="31">
        <v>1856.85</v>
      </c>
      <c r="M104" s="31">
        <v>12.135809999999999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638.4</v>
      </c>
      <c r="D105" s="36">
        <v>630.80000000000007</v>
      </c>
      <c r="E105" s="36">
        <v>618.85000000000014</v>
      </c>
      <c r="F105" s="36">
        <v>599.30000000000007</v>
      </c>
      <c r="G105" s="36">
        <v>587.35000000000014</v>
      </c>
      <c r="H105" s="36">
        <v>650.35000000000014</v>
      </c>
      <c r="I105" s="36">
        <v>662.30000000000018</v>
      </c>
      <c r="J105" s="36">
        <v>681.85000000000014</v>
      </c>
      <c r="K105" s="31">
        <v>642.75</v>
      </c>
      <c r="L105" s="31">
        <v>611.25</v>
      </c>
      <c r="M105" s="31">
        <v>27.656310000000001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76.59</v>
      </c>
      <c r="D106" s="36">
        <v>76.393333333333331</v>
      </c>
      <c r="E106" s="36">
        <v>74.796666666666667</v>
      </c>
      <c r="F106" s="36">
        <v>73.00333333333333</v>
      </c>
      <c r="G106" s="36">
        <v>71.406666666666666</v>
      </c>
      <c r="H106" s="36">
        <v>78.186666666666667</v>
      </c>
      <c r="I106" s="36">
        <v>79.783333333333331</v>
      </c>
      <c r="J106" s="36">
        <v>81.576666666666668</v>
      </c>
      <c r="K106" s="31">
        <v>77.989999999999995</v>
      </c>
      <c r="L106" s="31">
        <v>74.599999999999994</v>
      </c>
      <c r="M106" s="31">
        <v>267.63234999999997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492.2</v>
      </c>
      <c r="D107" s="36">
        <v>485.33333333333331</v>
      </c>
      <c r="E107" s="36">
        <v>473.26666666666665</v>
      </c>
      <c r="F107" s="36">
        <v>454.33333333333331</v>
      </c>
      <c r="G107" s="36">
        <v>442.26666666666665</v>
      </c>
      <c r="H107" s="36">
        <v>504.26666666666665</v>
      </c>
      <c r="I107" s="36">
        <v>516.33333333333337</v>
      </c>
      <c r="J107" s="36">
        <v>535.26666666666665</v>
      </c>
      <c r="K107" s="31">
        <v>497.4</v>
      </c>
      <c r="L107" s="31">
        <v>466.4</v>
      </c>
      <c r="M107" s="31">
        <v>540.44422999999995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552.4</v>
      </c>
      <c r="D108" s="36">
        <v>558.51666666666665</v>
      </c>
      <c r="E108" s="36">
        <v>540.63333333333333</v>
      </c>
      <c r="F108" s="36">
        <v>528.86666666666667</v>
      </c>
      <c r="G108" s="36">
        <v>510.98333333333335</v>
      </c>
      <c r="H108" s="36">
        <v>570.2833333333333</v>
      </c>
      <c r="I108" s="36">
        <v>588.16666666666652</v>
      </c>
      <c r="J108" s="36">
        <v>599.93333333333328</v>
      </c>
      <c r="K108" s="31">
        <v>576.4</v>
      </c>
      <c r="L108" s="31">
        <v>546.75</v>
      </c>
      <c r="M108" s="31">
        <v>15.88838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623.5</v>
      </c>
      <c r="D109" s="36">
        <v>616.9</v>
      </c>
      <c r="E109" s="36">
        <v>607.69999999999993</v>
      </c>
      <c r="F109" s="36">
        <v>591.9</v>
      </c>
      <c r="G109" s="36">
        <v>582.69999999999993</v>
      </c>
      <c r="H109" s="36">
        <v>632.69999999999993</v>
      </c>
      <c r="I109" s="36">
        <v>641.9</v>
      </c>
      <c r="J109" s="36">
        <v>657.69999999999993</v>
      </c>
      <c r="K109" s="31">
        <v>626.1</v>
      </c>
      <c r="L109" s="31">
        <v>601.1</v>
      </c>
      <c r="M109" s="31">
        <v>64.483279999999993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165.82</v>
      </c>
      <c r="D110" s="36">
        <v>165.27666666666664</v>
      </c>
      <c r="E110" s="36">
        <v>161.20333333333329</v>
      </c>
      <c r="F110" s="36">
        <v>156.58666666666664</v>
      </c>
      <c r="G110" s="36">
        <v>152.51333333333329</v>
      </c>
      <c r="H110" s="36">
        <v>169.89333333333329</v>
      </c>
      <c r="I110" s="36">
        <v>173.96666666666667</v>
      </c>
      <c r="J110" s="36">
        <v>178.58333333333329</v>
      </c>
      <c r="K110" s="31">
        <v>169.35</v>
      </c>
      <c r="L110" s="31">
        <v>160.66</v>
      </c>
      <c r="M110" s="31">
        <v>217.14840000000001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972.9</v>
      </c>
      <c r="D111" s="36">
        <v>976.21666666666658</v>
      </c>
      <c r="E111" s="36">
        <v>936.73333333333312</v>
      </c>
      <c r="F111" s="36">
        <v>900.56666666666649</v>
      </c>
      <c r="G111" s="36">
        <v>861.08333333333303</v>
      </c>
      <c r="H111" s="36">
        <v>1012.3833333333332</v>
      </c>
      <c r="I111" s="36">
        <v>1051.8666666666666</v>
      </c>
      <c r="J111" s="36">
        <v>1088.0333333333333</v>
      </c>
      <c r="K111" s="31">
        <v>1015.7</v>
      </c>
      <c r="L111" s="31">
        <v>940.05</v>
      </c>
      <c r="M111" s="31">
        <v>52.907490000000003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194.14</v>
      </c>
      <c r="D112" s="36">
        <v>189.09666666666666</v>
      </c>
      <c r="E112" s="36">
        <v>169.19333333333333</v>
      </c>
      <c r="F112" s="36">
        <v>144.24666666666667</v>
      </c>
      <c r="G112" s="36">
        <v>124.34333333333333</v>
      </c>
      <c r="H112" s="36">
        <v>214.04333333333332</v>
      </c>
      <c r="I112" s="36">
        <v>233.94666666666669</v>
      </c>
      <c r="J112" s="36">
        <v>258.89333333333332</v>
      </c>
      <c r="K112" s="31">
        <v>209</v>
      </c>
      <c r="L112" s="31">
        <v>164.15</v>
      </c>
      <c r="M112" s="31">
        <v>1675.8214599999999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534.1</v>
      </c>
      <c r="D113" s="36">
        <v>532.46666666666658</v>
      </c>
      <c r="E113" s="36">
        <v>517.93333333333317</v>
      </c>
      <c r="F113" s="36">
        <v>501.76666666666654</v>
      </c>
      <c r="G113" s="36">
        <v>487.23333333333312</v>
      </c>
      <c r="H113" s="36">
        <v>548.63333333333321</v>
      </c>
      <c r="I113" s="36">
        <v>563.16666666666674</v>
      </c>
      <c r="J113" s="36">
        <v>579.33333333333326</v>
      </c>
      <c r="K113" s="31">
        <v>547</v>
      </c>
      <c r="L113" s="31">
        <v>516.29999999999995</v>
      </c>
      <c r="M113" s="31">
        <v>17.96602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434.55</v>
      </c>
      <c r="D114" s="36">
        <v>425.91666666666669</v>
      </c>
      <c r="E114" s="36">
        <v>412.43333333333339</v>
      </c>
      <c r="F114" s="36">
        <v>390.31666666666672</v>
      </c>
      <c r="G114" s="36">
        <v>376.83333333333343</v>
      </c>
      <c r="H114" s="36">
        <v>448.03333333333336</v>
      </c>
      <c r="I114" s="36">
        <v>461.51666666666659</v>
      </c>
      <c r="J114" s="36">
        <v>483.63333333333333</v>
      </c>
      <c r="K114" s="31">
        <v>439.4</v>
      </c>
      <c r="L114" s="31">
        <v>403.8</v>
      </c>
      <c r="M114" s="31">
        <v>348.18876999999998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1413.2</v>
      </c>
      <c r="D115" s="36">
        <v>1411.95</v>
      </c>
      <c r="E115" s="36">
        <v>1396.9</v>
      </c>
      <c r="F115" s="36">
        <v>1380.6000000000001</v>
      </c>
      <c r="G115" s="36">
        <v>1365.5500000000002</v>
      </c>
      <c r="H115" s="36">
        <v>1428.25</v>
      </c>
      <c r="I115" s="36">
        <v>1443.2999999999997</v>
      </c>
      <c r="J115" s="36">
        <v>1459.6</v>
      </c>
      <c r="K115" s="31">
        <v>1427</v>
      </c>
      <c r="L115" s="31">
        <v>1395.65</v>
      </c>
      <c r="M115" s="31">
        <v>30.549250000000001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6895.25</v>
      </c>
      <c r="D116" s="36">
        <v>6863.1833333333334</v>
      </c>
      <c r="E116" s="36">
        <v>6738.8666666666668</v>
      </c>
      <c r="F116" s="36">
        <v>6582.4833333333336</v>
      </c>
      <c r="G116" s="36">
        <v>6458.166666666667</v>
      </c>
      <c r="H116" s="36">
        <v>7019.5666666666666</v>
      </c>
      <c r="I116" s="36">
        <v>7143.8833333333341</v>
      </c>
      <c r="J116" s="36">
        <v>7300.2666666666664</v>
      </c>
      <c r="K116" s="31">
        <v>6987.5</v>
      </c>
      <c r="L116" s="31">
        <v>6706.8</v>
      </c>
      <c r="M116" s="31">
        <v>1.75448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1836.9</v>
      </c>
      <c r="D117" s="36">
        <v>1820.0333333333335</v>
      </c>
      <c r="E117" s="36">
        <v>1800.116666666667</v>
      </c>
      <c r="F117" s="36">
        <v>1763.3333333333335</v>
      </c>
      <c r="G117" s="36">
        <v>1743.416666666667</v>
      </c>
      <c r="H117" s="36">
        <v>1856.8166666666671</v>
      </c>
      <c r="I117" s="36">
        <v>1876.7333333333336</v>
      </c>
      <c r="J117" s="36">
        <v>1913.5166666666671</v>
      </c>
      <c r="K117" s="31">
        <v>1839.95</v>
      </c>
      <c r="L117" s="31">
        <v>1783.25</v>
      </c>
      <c r="M117" s="31">
        <v>71.130560000000003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4315.3999999999996</v>
      </c>
      <c r="D118" s="36">
        <v>4285.45</v>
      </c>
      <c r="E118" s="36">
        <v>4201</v>
      </c>
      <c r="F118" s="36">
        <v>4086.6000000000004</v>
      </c>
      <c r="G118" s="36">
        <v>4002.1500000000005</v>
      </c>
      <c r="H118" s="36">
        <v>4399.8499999999995</v>
      </c>
      <c r="I118" s="36">
        <v>4484.2999999999984</v>
      </c>
      <c r="J118" s="36">
        <v>4598.6999999999989</v>
      </c>
      <c r="K118" s="31">
        <v>4369.8999999999996</v>
      </c>
      <c r="L118" s="31">
        <v>4171.05</v>
      </c>
      <c r="M118" s="31">
        <v>7.2227899999999998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1241.2</v>
      </c>
      <c r="D119" s="36">
        <v>1226.5500000000002</v>
      </c>
      <c r="E119" s="36">
        <v>1206.2000000000003</v>
      </c>
      <c r="F119" s="36">
        <v>1171.2</v>
      </c>
      <c r="G119" s="36">
        <v>1150.8500000000001</v>
      </c>
      <c r="H119" s="36">
        <v>1261.5500000000004</v>
      </c>
      <c r="I119" s="36">
        <v>1281.9000000000003</v>
      </c>
      <c r="J119" s="36">
        <v>1316.9000000000005</v>
      </c>
      <c r="K119" s="31">
        <v>1246.9000000000001</v>
      </c>
      <c r="L119" s="31">
        <v>1191.55</v>
      </c>
      <c r="M119" s="31">
        <v>4.0110400000000004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697.1</v>
      </c>
      <c r="D120" s="36">
        <v>703.68333333333339</v>
      </c>
      <c r="E120" s="36">
        <v>675.41666666666674</v>
      </c>
      <c r="F120" s="36">
        <v>653.73333333333335</v>
      </c>
      <c r="G120" s="36">
        <v>625.4666666666667</v>
      </c>
      <c r="H120" s="36">
        <v>725.36666666666679</v>
      </c>
      <c r="I120" s="36">
        <v>753.63333333333344</v>
      </c>
      <c r="J120" s="36">
        <v>775.31666666666683</v>
      </c>
      <c r="K120" s="31">
        <v>731.95</v>
      </c>
      <c r="L120" s="31">
        <v>682</v>
      </c>
      <c r="M120" s="31">
        <v>40.662820000000004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893.95</v>
      </c>
      <c r="D121" s="36">
        <v>887.36666666666667</v>
      </c>
      <c r="E121" s="36">
        <v>878.58333333333337</v>
      </c>
      <c r="F121" s="36">
        <v>863.2166666666667</v>
      </c>
      <c r="G121" s="36">
        <v>854.43333333333339</v>
      </c>
      <c r="H121" s="36">
        <v>902.73333333333335</v>
      </c>
      <c r="I121" s="36">
        <v>911.51666666666665</v>
      </c>
      <c r="J121" s="36">
        <v>926.88333333333333</v>
      </c>
      <c r="K121" s="31">
        <v>896.15</v>
      </c>
      <c r="L121" s="31">
        <v>872</v>
      </c>
      <c r="M121" s="31">
        <v>16.404119999999999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952.8</v>
      </c>
      <c r="D122" s="36">
        <v>947.2166666666667</v>
      </c>
      <c r="E122" s="36">
        <v>932.83333333333337</v>
      </c>
      <c r="F122" s="36">
        <v>912.86666666666667</v>
      </c>
      <c r="G122" s="36">
        <v>898.48333333333335</v>
      </c>
      <c r="H122" s="36">
        <v>967.18333333333339</v>
      </c>
      <c r="I122" s="36">
        <v>981.56666666666661</v>
      </c>
      <c r="J122" s="36">
        <v>1001.5333333333334</v>
      </c>
      <c r="K122" s="31">
        <v>961.6</v>
      </c>
      <c r="L122" s="31">
        <v>927.25</v>
      </c>
      <c r="M122" s="31">
        <v>13.97714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561.25</v>
      </c>
      <c r="D123" s="36">
        <v>561.44999999999993</v>
      </c>
      <c r="E123" s="36">
        <v>548.89999999999986</v>
      </c>
      <c r="F123" s="36">
        <v>536.54999999999995</v>
      </c>
      <c r="G123" s="36">
        <v>523.99999999999989</v>
      </c>
      <c r="H123" s="36">
        <v>573.79999999999984</v>
      </c>
      <c r="I123" s="36">
        <v>586.3499999999998</v>
      </c>
      <c r="J123" s="36">
        <v>598.69999999999982</v>
      </c>
      <c r="K123" s="31">
        <v>574</v>
      </c>
      <c r="L123" s="31">
        <v>549.1</v>
      </c>
      <c r="M123" s="31">
        <v>18.38898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1794.5</v>
      </c>
      <c r="D124" s="36">
        <v>1776.95</v>
      </c>
      <c r="E124" s="36">
        <v>1723.1000000000001</v>
      </c>
      <c r="F124" s="36">
        <v>1651.7</v>
      </c>
      <c r="G124" s="36">
        <v>1597.8500000000001</v>
      </c>
      <c r="H124" s="36">
        <v>1848.3500000000001</v>
      </c>
      <c r="I124" s="36">
        <v>1902.2</v>
      </c>
      <c r="J124" s="36">
        <v>1973.6000000000001</v>
      </c>
      <c r="K124" s="31">
        <v>1830.8</v>
      </c>
      <c r="L124" s="31">
        <v>1705.55</v>
      </c>
      <c r="M124" s="31">
        <v>10.823130000000001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1768.9</v>
      </c>
      <c r="D125" s="36">
        <v>1762.8500000000001</v>
      </c>
      <c r="E125" s="36">
        <v>1745.2000000000003</v>
      </c>
      <c r="F125" s="36">
        <v>1721.5000000000002</v>
      </c>
      <c r="G125" s="36">
        <v>1703.8500000000004</v>
      </c>
      <c r="H125" s="36">
        <v>1786.5500000000002</v>
      </c>
      <c r="I125" s="36">
        <v>1804.2000000000003</v>
      </c>
      <c r="J125" s="36">
        <v>1827.9</v>
      </c>
      <c r="K125" s="31">
        <v>1780.5</v>
      </c>
      <c r="L125" s="31">
        <v>1739.15</v>
      </c>
      <c r="M125" s="31">
        <v>61.551960000000001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174.51</v>
      </c>
      <c r="D126" s="36">
        <v>171.66666666666666</v>
      </c>
      <c r="E126" s="36">
        <v>167.84333333333331</v>
      </c>
      <c r="F126" s="36">
        <v>161.17666666666665</v>
      </c>
      <c r="G126" s="36">
        <v>157.3533333333333</v>
      </c>
      <c r="H126" s="36">
        <v>178.33333333333331</v>
      </c>
      <c r="I126" s="36">
        <v>182.15666666666664</v>
      </c>
      <c r="J126" s="36">
        <v>188.82333333333332</v>
      </c>
      <c r="K126" s="31">
        <v>175.49</v>
      </c>
      <c r="L126" s="31">
        <v>165</v>
      </c>
      <c r="M126" s="31">
        <v>96.087350000000001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5123</v>
      </c>
      <c r="D127" s="36">
        <v>5065.3833333333332</v>
      </c>
      <c r="E127" s="36">
        <v>4990.7666666666664</v>
      </c>
      <c r="F127" s="36">
        <v>4858.5333333333328</v>
      </c>
      <c r="G127" s="36">
        <v>4783.9166666666661</v>
      </c>
      <c r="H127" s="36">
        <v>5197.6166666666668</v>
      </c>
      <c r="I127" s="36">
        <v>5272.2333333333336</v>
      </c>
      <c r="J127" s="36">
        <v>5404.4666666666672</v>
      </c>
      <c r="K127" s="31">
        <v>5140</v>
      </c>
      <c r="L127" s="31">
        <v>4933.1499999999996</v>
      </c>
      <c r="M127" s="31">
        <v>2.67076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770.2</v>
      </c>
      <c r="D128" s="36">
        <v>774.80000000000007</v>
      </c>
      <c r="E128" s="36">
        <v>745.60000000000014</v>
      </c>
      <c r="F128" s="36">
        <v>721.00000000000011</v>
      </c>
      <c r="G128" s="36">
        <v>691.80000000000018</v>
      </c>
      <c r="H128" s="36">
        <v>799.40000000000009</v>
      </c>
      <c r="I128" s="36">
        <v>828.60000000000014</v>
      </c>
      <c r="J128" s="36">
        <v>853.2</v>
      </c>
      <c r="K128" s="31">
        <v>804</v>
      </c>
      <c r="L128" s="31">
        <v>750.2</v>
      </c>
      <c r="M128" s="31">
        <v>46.747509999999998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5688.6</v>
      </c>
      <c r="D129" s="36">
        <v>5665.3833333333341</v>
      </c>
      <c r="E129" s="36">
        <v>5570.7666666666682</v>
      </c>
      <c r="F129" s="36">
        <v>5452.9333333333343</v>
      </c>
      <c r="G129" s="36">
        <v>5358.3166666666684</v>
      </c>
      <c r="H129" s="36">
        <v>5783.2166666666681</v>
      </c>
      <c r="I129" s="36">
        <v>5877.8333333333348</v>
      </c>
      <c r="J129" s="36">
        <v>5995.6666666666679</v>
      </c>
      <c r="K129" s="31">
        <v>5760</v>
      </c>
      <c r="L129" s="31">
        <v>5547.55</v>
      </c>
      <c r="M129" s="31">
        <v>3.19279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3538.05</v>
      </c>
      <c r="D130" s="36">
        <v>3570.6833333333329</v>
      </c>
      <c r="E130" s="36">
        <v>3427.3666666666659</v>
      </c>
      <c r="F130" s="36">
        <v>3316.6833333333329</v>
      </c>
      <c r="G130" s="36">
        <v>3173.3666666666659</v>
      </c>
      <c r="H130" s="36">
        <v>3681.3666666666659</v>
      </c>
      <c r="I130" s="36">
        <v>3824.6833333333325</v>
      </c>
      <c r="J130" s="36">
        <v>3935.3666666666659</v>
      </c>
      <c r="K130" s="31">
        <v>3714</v>
      </c>
      <c r="L130" s="31">
        <v>3460</v>
      </c>
      <c r="M130" s="31">
        <v>69.576909999999998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430.45</v>
      </c>
      <c r="D131" s="36">
        <v>431.90000000000003</v>
      </c>
      <c r="E131" s="36">
        <v>419.00000000000006</v>
      </c>
      <c r="F131" s="36">
        <v>407.55</v>
      </c>
      <c r="G131" s="36">
        <v>394.65000000000003</v>
      </c>
      <c r="H131" s="36">
        <v>443.35000000000008</v>
      </c>
      <c r="I131" s="36">
        <v>456.25000000000006</v>
      </c>
      <c r="J131" s="36">
        <v>467.7000000000001</v>
      </c>
      <c r="K131" s="31">
        <v>444.8</v>
      </c>
      <c r="L131" s="31">
        <v>420.45</v>
      </c>
      <c r="M131" s="31">
        <v>48.469349999999999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1086.6500000000001</v>
      </c>
      <c r="D132" s="36">
        <v>1091.6166666666668</v>
      </c>
      <c r="E132" s="36">
        <v>1039.5333333333335</v>
      </c>
      <c r="F132" s="36">
        <v>992.41666666666674</v>
      </c>
      <c r="G132" s="36">
        <v>940.33333333333348</v>
      </c>
      <c r="H132" s="36">
        <v>1138.7333333333336</v>
      </c>
      <c r="I132" s="36">
        <v>1190.8166666666666</v>
      </c>
      <c r="J132" s="36">
        <v>1237.9333333333336</v>
      </c>
      <c r="K132" s="31">
        <v>1143.7</v>
      </c>
      <c r="L132" s="31">
        <v>1044.5</v>
      </c>
      <c r="M132" s="31">
        <v>65.603229999999996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1800</v>
      </c>
      <c r="D133" s="36">
        <v>1799.3166666666666</v>
      </c>
      <c r="E133" s="36">
        <v>1774.7333333333331</v>
      </c>
      <c r="F133" s="36">
        <v>1749.4666666666665</v>
      </c>
      <c r="G133" s="36">
        <v>1724.883333333333</v>
      </c>
      <c r="H133" s="36">
        <v>1824.5833333333333</v>
      </c>
      <c r="I133" s="36">
        <v>1849.1666666666667</v>
      </c>
      <c r="J133" s="36">
        <v>1874.4333333333334</v>
      </c>
      <c r="K133" s="31">
        <v>1823.9</v>
      </c>
      <c r="L133" s="31">
        <v>1774.05</v>
      </c>
      <c r="M133" s="31">
        <v>9.9268900000000002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132004.70000000001</v>
      </c>
      <c r="D134" s="36">
        <v>130655.45</v>
      </c>
      <c r="E134" s="36">
        <v>127574.85</v>
      </c>
      <c r="F134" s="36">
        <v>123145.00000000001</v>
      </c>
      <c r="G134" s="36">
        <v>120064.40000000002</v>
      </c>
      <c r="H134" s="36">
        <v>135085.29999999999</v>
      </c>
      <c r="I134" s="36">
        <v>138165.9</v>
      </c>
      <c r="J134" s="36">
        <v>142595.74999999997</v>
      </c>
      <c r="K134" s="31">
        <v>133736.04999999999</v>
      </c>
      <c r="L134" s="31">
        <v>126225.60000000001</v>
      </c>
      <c r="M134" s="31">
        <v>0.18945999999999999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1369.9</v>
      </c>
      <c r="D135" s="36">
        <v>1398.3166666666666</v>
      </c>
      <c r="E135" s="36">
        <v>1332.5833333333333</v>
      </c>
      <c r="F135" s="36">
        <v>1295.2666666666667</v>
      </c>
      <c r="G135" s="36">
        <v>1229.5333333333333</v>
      </c>
      <c r="H135" s="36">
        <v>1435.6333333333332</v>
      </c>
      <c r="I135" s="36">
        <v>1501.3666666666668</v>
      </c>
      <c r="J135" s="36">
        <v>1538.6833333333332</v>
      </c>
      <c r="K135" s="31">
        <v>1464.05</v>
      </c>
      <c r="L135" s="31">
        <v>1361</v>
      </c>
      <c r="M135" s="31">
        <v>11.855729999999999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295.85000000000002</v>
      </c>
      <c r="D136" s="36">
        <v>291.95</v>
      </c>
      <c r="E136" s="36">
        <v>284.89999999999998</v>
      </c>
      <c r="F136" s="36">
        <v>273.95</v>
      </c>
      <c r="G136" s="36">
        <v>266.89999999999998</v>
      </c>
      <c r="H136" s="36">
        <v>302.89999999999998</v>
      </c>
      <c r="I136" s="36">
        <v>309.95000000000005</v>
      </c>
      <c r="J136" s="36">
        <v>320.89999999999998</v>
      </c>
      <c r="K136" s="31">
        <v>299</v>
      </c>
      <c r="L136" s="31">
        <v>281</v>
      </c>
      <c r="M136" s="31">
        <v>33.734000000000002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2821.35</v>
      </c>
      <c r="D137" s="36">
        <v>2806.4166666666665</v>
      </c>
      <c r="E137" s="36">
        <v>2758.333333333333</v>
      </c>
      <c r="F137" s="36">
        <v>2695.3166666666666</v>
      </c>
      <c r="G137" s="36">
        <v>2647.2333333333331</v>
      </c>
      <c r="H137" s="36">
        <v>2869.4333333333329</v>
      </c>
      <c r="I137" s="36">
        <v>2917.516666666666</v>
      </c>
      <c r="J137" s="36">
        <v>2980.5333333333328</v>
      </c>
      <c r="K137" s="31">
        <v>2854.5</v>
      </c>
      <c r="L137" s="31">
        <v>2743.4</v>
      </c>
      <c r="M137" s="31">
        <v>25.725239999999999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2081.1999999999998</v>
      </c>
      <c r="D138" s="36">
        <v>2088.4666666666667</v>
      </c>
      <c r="E138" s="36">
        <v>2059.8333333333335</v>
      </c>
      <c r="F138" s="36">
        <v>2038.4666666666667</v>
      </c>
      <c r="G138" s="36">
        <v>2009.8333333333335</v>
      </c>
      <c r="H138" s="36">
        <v>2109.8333333333335</v>
      </c>
      <c r="I138" s="36">
        <v>2138.4666666666667</v>
      </c>
      <c r="J138" s="36">
        <v>2159.8333333333335</v>
      </c>
      <c r="K138" s="31">
        <v>2117.1</v>
      </c>
      <c r="L138" s="31">
        <v>2067.1</v>
      </c>
      <c r="M138" s="31">
        <v>2.8430399999999998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672.55</v>
      </c>
      <c r="D139" s="36">
        <v>670.83333333333337</v>
      </c>
      <c r="E139" s="36">
        <v>661.66666666666674</v>
      </c>
      <c r="F139" s="36">
        <v>650.78333333333342</v>
      </c>
      <c r="G139" s="36">
        <v>641.61666666666679</v>
      </c>
      <c r="H139" s="36">
        <v>681.7166666666667</v>
      </c>
      <c r="I139" s="36">
        <v>690.88333333333344</v>
      </c>
      <c r="J139" s="36">
        <v>701.76666666666665</v>
      </c>
      <c r="K139" s="31">
        <v>680</v>
      </c>
      <c r="L139" s="31">
        <v>659.95</v>
      </c>
      <c r="M139" s="31">
        <v>18.00272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12629.05</v>
      </c>
      <c r="D140" s="36">
        <v>12574.666666666666</v>
      </c>
      <c r="E140" s="36">
        <v>12414.383333333331</v>
      </c>
      <c r="F140" s="36">
        <v>12199.716666666665</v>
      </c>
      <c r="G140" s="36">
        <v>12039.433333333331</v>
      </c>
      <c r="H140" s="36">
        <v>12789.333333333332</v>
      </c>
      <c r="I140" s="36">
        <v>12949.616666666669</v>
      </c>
      <c r="J140" s="36">
        <v>13164.283333333333</v>
      </c>
      <c r="K140" s="31">
        <v>12734.95</v>
      </c>
      <c r="L140" s="31">
        <v>12360</v>
      </c>
      <c r="M140" s="31">
        <v>3.3225799999999999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1031.7</v>
      </c>
      <c r="D141" s="36">
        <v>1022.9666666666667</v>
      </c>
      <c r="E141" s="36">
        <v>1003.7333333333333</v>
      </c>
      <c r="F141" s="36">
        <v>975.76666666666665</v>
      </c>
      <c r="G141" s="36">
        <v>956.5333333333333</v>
      </c>
      <c r="H141" s="36">
        <v>1050.9333333333334</v>
      </c>
      <c r="I141" s="36">
        <v>1070.166666666667</v>
      </c>
      <c r="J141" s="36">
        <v>1098.1333333333334</v>
      </c>
      <c r="K141" s="31">
        <v>1042.2</v>
      </c>
      <c r="L141" s="31">
        <v>995</v>
      </c>
      <c r="M141" s="31">
        <v>5.7099900000000003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935.1</v>
      </c>
      <c r="D142" s="36">
        <v>925.15</v>
      </c>
      <c r="E142" s="36">
        <v>912.3</v>
      </c>
      <c r="F142" s="36">
        <v>889.5</v>
      </c>
      <c r="G142" s="36">
        <v>876.65</v>
      </c>
      <c r="H142" s="36">
        <v>947.94999999999993</v>
      </c>
      <c r="I142" s="36">
        <v>960.80000000000007</v>
      </c>
      <c r="J142" s="36">
        <v>983.59999999999991</v>
      </c>
      <c r="K142" s="31">
        <v>938</v>
      </c>
      <c r="L142" s="31">
        <v>902.35</v>
      </c>
      <c r="M142" s="31">
        <v>10.611140000000001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5061.25</v>
      </c>
      <c r="D143" s="36">
        <v>5095.9666666666662</v>
      </c>
      <c r="E143" s="36">
        <v>4757.9333333333325</v>
      </c>
      <c r="F143" s="36">
        <v>4454.6166666666659</v>
      </c>
      <c r="G143" s="36">
        <v>4116.5833333333321</v>
      </c>
      <c r="H143" s="36">
        <v>5399.2833333333328</v>
      </c>
      <c r="I143" s="36">
        <v>5737.3166666666675</v>
      </c>
      <c r="J143" s="36">
        <v>6040.6333333333332</v>
      </c>
      <c r="K143" s="31">
        <v>5434</v>
      </c>
      <c r="L143" s="31">
        <v>4792.6499999999996</v>
      </c>
      <c r="M143" s="31">
        <v>42.489620000000002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71.78</v>
      </c>
      <c r="D144" s="36">
        <v>71.456666666666663</v>
      </c>
      <c r="E144" s="36">
        <v>69.923333333333332</v>
      </c>
      <c r="F144" s="36">
        <v>68.066666666666663</v>
      </c>
      <c r="G144" s="36">
        <v>66.533333333333331</v>
      </c>
      <c r="H144" s="36">
        <v>73.313333333333333</v>
      </c>
      <c r="I144" s="36">
        <v>74.846666666666664</v>
      </c>
      <c r="J144" s="36">
        <v>76.703333333333333</v>
      </c>
      <c r="K144" s="31">
        <v>72.989999999999995</v>
      </c>
      <c r="L144" s="31">
        <v>69.599999999999994</v>
      </c>
      <c r="M144" s="31">
        <v>41.446080000000002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2937.15</v>
      </c>
      <c r="D145" s="36">
        <v>2915.5666666666671</v>
      </c>
      <c r="E145" s="36">
        <v>2864.3333333333339</v>
      </c>
      <c r="F145" s="36">
        <v>2791.5166666666669</v>
      </c>
      <c r="G145" s="36">
        <v>2740.2833333333338</v>
      </c>
      <c r="H145" s="36">
        <v>2988.3833333333341</v>
      </c>
      <c r="I145" s="36">
        <v>3039.6166666666668</v>
      </c>
      <c r="J145" s="36">
        <v>3112.4333333333343</v>
      </c>
      <c r="K145" s="31">
        <v>2966.8</v>
      </c>
      <c r="L145" s="31">
        <v>2842.75</v>
      </c>
      <c r="M145" s="31">
        <v>6.1927700000000003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1733.95</v>
      </c>
      <c r="D146" s="36">
        <v>1741.5</v>
      </c>
      <c r="E146" s="36">
        <v>1657.05</v>
      </c>
      <c r="F146" s="36">
        <v>1580.1499999999999</v>
      </c>
      <c r="G146" s="36">
        <v>1495.6999999999998</v>
      </c>
      <c r="H146" s="36">
        <v>1818.4</v>
      </c>
      <c r="I146" s="36">
        <v>1902.85</v>
      </c>
      <c r="J146" s="36">
        <v>1979.7500000000002</v>
      </c>
      <c r="K146" s="31">
        <v>1825.95</v>
      </c>
      <c r="L146" s="31">
        <v>1664.6</v>
      </c>
      <c r="M146" s="31">
        <v>15.76637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103.75</v>
      </c>
      <c r="D147" s="36">
        <v>103.09666666666668</v>
      </c>
      <c r="E147" s="36">
        <v>97.323333333333352</v>
      </c>
      <c r="F147" s="36">
        <v>90.896666666666675</v>
      </c>
      <c r="G147" s="36">
        <v>85.123333333333349</v>
      </c>
      <c r="H147" s="36">
        <v>109.52333333333335</v>
      </c>
      <c r="I147" s="36">
        <v>115.2966666666667</v>
      </c>
      <c r="J147" s="36">
        <v>121.72333333333336</v>
      </c>
      <c r="K147" s="31">
        <v>108.87</v>
      </c>
      <c r="L147" s="31">
        <v>96.67</v>
      </c>
      <c r="M147" s="31">
        <v>1192.5305599999999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234.67</v>
      </c>
      <c r="D148" s="36">
        <v>230.58333333333334</v>
      </c>
      <c r="E148" s="36">
        <v>224.9666666666667</v>
      </c>
      <c r="F148" s="36">
        <v>215.26333333333335</v>
      </c>
      <c r="G148" s="36">
        <v>209.6466666666667</v>
      </c>
      <c r="H148" s="36">
        <v>240.28666666666669</v>
      </c>
      <c r="I148" s="36">
        <v>245.90333333333331</v>
      </c>
      <c r="J148" s="36">
        <v>255.60666666666668</v>
      </c>
      <c r="K148" s="31">
        <v>236.2</v>
      </c>
      <c r="L148" s="31">
        <v>220.88</v>
      </c>
      <c r="M148" s="31">
        <v>130.33258000000001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382.45</v>
      </c>
      <c r="D149" s="36">
        <v>376.54999999999995</v>
      </c>
      <c r="E149" s="36">
        <v>367.44999999999993</v>
      </c>
      <c r="F149" s="36">
        <v>352.45</v>
      </c>
      <c r="G149" s="36">
        <v>343.34999999999997</v>
      </c>
      <c r="H149" s="36">
        <v>391.5499999999999</v>
      </c>
      <c r="I149" s="36">
        <v>400.64999999999992</v>
      </c>
      <c r="J149" s="36">
        <v>415.64999999999986</v>
      </c>
      <c r="K149" s="31">
        <v>385.65</v>
      </c>
      <c r="L149" s="31">
        <v>361.55</v>
      </c>
      <c r="M149" s="31">
        <v>498.82256999999998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3557</v>
      </c>
      <c r="D150" s="36">
        <v>3529.8833333333332</v>
      </c>
      <c r="E150" s="36">
        <v>3452.0166666666664</v>
      </c>
      <c r="F150" s="36">
        <v>3347.0333333333333</v>
      </c>
      <c r="G150" s="36">
        <v>3269.1666666666665</v>
      </c>
      <c r="H150" s="36">
        <v>3634.8666666666663</v>
      </c>
      <c r="I150" s="36">
        <v>3712.7333333333331</v>
      </c>
      <c r="J150" s="36">
        <v>3817.7166666666662</v>
      </c>
      <c r="K150" s="31">
        <v>3607.75</v>
      </c>
      <c r="L150" s="31">
        <v>3424.9</v>
      </c>
      <c r="M150" s="31">
        <v>1.2323599999999999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2581.5500000000002</v>
      </c>
      <c r="D151" s="36">
        <v>2579.35</v>
      </c>
      <c r="E151" s="36">
        <v>2552.1999999999998</v>
      </c>
      <c r="F151" s="36">
        <v>2522.85</v>
      </c>
      <c r="G151" s="36">
        <v>2495.6999999999998</v>
      </c>
      <c r="H151" s="36">
        <v>2608.6999999999998</v>
      </c>
      <c r="I151" s="36">
        <v>2635.8500000000004</v>
      </c>
      <c r="J151" s="36">
        <v>2665.2</v>
      </c>
      <c r="K151" s="31">
        <v>2606.5</v>
      </c>
      <c r="L151" s="31">
        <v>2550</v>
      </c>
      <c r="M151" s="31">
        <v>9.6849900000000009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1687.1</v>
      </c>
      <c r="D152" s="36">
        <v>1724.6166666666668</v>
      </c>
      <c r="E152" s="36">
        <v>1634.5333333333335</v>
      </c>
      <c r="F152" s="36">
        <v>1581.9666666666667</v>
      </c>
      <c r="G152" s="36">
        <v>1491.8833333333334</v>
      </c>
      <c r="H152" s="36">
        <v>1777.1833333333336</v>
      </c>
      <c r="I152" s="36">
        <v>1867.2666666666667</v>
      </c>
      <c r="J152" s="36">
        <v>1919.8333333333337</v>
      </c>
      <c r="K152" s="31">
        <v>1814.7</v>
      </c>
      <c r="L152" s="31">
        <v>1672.05</v>
      </c>
      <c r="M152" s="31">
        <v>45.128360000000001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314.14999999999998</v>
      </c>
      <c r="D153" s="36">
        <v>310.98333333333329</v>
      </c>
      <c r="E153" s="36">
        <v>300.56666666666661</v>
      </c>
      <c r="F153" s="36">
        <v>286.98333333333329</v>
      </c>
      <c r="G153" s="36">
        <v>276.56666666666661</v>
      </c>
      <c r="H153" s="36">
        <v>324.56666666666661</v>
      </c>
      <c r="I153" s="36">
        <v>334.98333333333323</v>
      </c>
      <c r="J153" s="36">
        <v>348.56666666666661</v>
      </c>
      <c r="K153" s="31">
        <v>321.39999999999998</v>
      </c>
      <c r="L153" s="31">
        <v>297.39999999999998</v>
      </c>
      <c r="M153" s="31">
        <v>378.71057999999999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548.35</v>
      </c>
      <c r="D154" s="36">
        <v>545.38333333333333</v>
      </c>
      <c r="E154" s="36">
        <v>514.9666666666667</v>
      </c>
      <c r="F154" s="36">
        <v>481.58333333333337</v>
      </c>
      <c r="G154" s="36">
        <v>451.16666666666674</v>
      </c>
      <c r="H154" s="36">
        <v>578.76666666666665</v>
      </c>
      <c r="I154" s="36">
        <v>609.18333333333339</v>
      </c>
      <c r="J154" s="36">
        <v>642.56666666666661</v>
      </c>
      <c r="K154" s="31">
        <v>575.79999999999995</v>
      </c>
      <c r="L154" s="31">
        <v>512</v>
      </c>
      <c r="M154" s="31">
        <v>143.43790999999999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457.25</v>
      </c>
      <c r="D155" s="36">
        <v>453.06666666666666</v>
      </c>
      <c r="E155" s="36">
        <v>441.43333333333334</v>
      </c>
      <c r="F155" s="36">
        <v>425.61666666666667</v>
      </c>
      <c r="G155" s="36">
        <v>413.98333333333335</v>
      </c>
      <c r="H155" s="36">
        <v>468.88333333333333</v>
      </c>
      <c r="I155" s="36">
        <v>480.51666666666665</v>
      </c>
      <c r="J155" s="36">
        <v>496.33333333333331</v>
      </c>
      <c r="K155" s="31">
        <v>464.7</v>
      </c>
      <c r="L155" s="31">
        <v>437.25</v>
      </c>
      <c r="M155" s="31">
        <v>30.093969999999999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1450.3</v>
      </c>
      <c r="D156" s="36">
        <v>1452.45</v>
      </c>
      <c r="E156" s="36">
        <v>1431.9</v>
      </c>
      <c r="F156" s="36">
        <v>1413.5</v>
      </c>
      <c r="G156" s="36">
        <v>1392.95</v>
      </c>
      <c r="H156" s="36">
        <v>1470.8500000000001</v>
      </c>
      <c r="I156" s="36">
        <v>1491.3999999999999</v>
      </c>
      <c r="J156" s="36">
        <v>1509.8000000000002</v>
      </c>
      <c r="K156" s="31">
        <v>1473</v>
      </c>
      <c r="L156" s="31">
        <v>1434.05</v>
      </c>
      <c r="M156" s="31">
        <v>5.43452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4025.35</v>
      </c>
      <c r="D157" s="36">
        <v>3971.6</v>
      </c>
      <c r="E157" s="36">
        <v>3884.8999999999996</v>
      </c>
      <c r="F157" s="36">
        <v>3744.45</v>
      </c>
      <c r="G157" s="36">
        <v>3657.7499999999995</v>
      </c>
      <c r="H157" s="36">
        <v>4112.0499999999993</v>
      </c>
      <c r="I157" s="36">
        <v>4198.75</v>
      </c>
      <c r="J157" s="36">
        <v>4339.2</v>
      </c>
      <c r="K157" s="31">
        <v>4058.3</v>
      </c>
      <c r="L157" s="31">
        <v>3831.15</v>
      </c>
      <c r="M157" s="31">
        <v>5.0404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40900.400000000001</v>
      </c>
      <c r="D158" s="36">
        <v>40684.816666666666</v>
      </c>
      <c r="E158" s="36">
        <v>40319.633333333331</v>
      </c>
      <c r="F158" s="36">
        <v>39738.866666666669</v>
      </c>
      <c r="G158" s="36">
        <v>39373.683333333334</v>
      </c>
      <c r="H158" s="36">
        <v>41265.583333333328</v>
      </c>
      <c r="I158" s="36">
        <v>41630.766666666663</v>
      </c>
      <c r="J158" s="36">
        <v>42211.533333333326</v>
      </c>
      <c r="K158" s="31">
        <v>41050</v>
      </c>
      <c r="L158" s="31">
        <v>40104.050000000003</v>
      </c>
      <c r="M158" s="31">
        <v>0.19072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1610.9</v>
      </c>
      <c r="D159" s="36">
        <v>1594.55</v>
      </c>
      <c r="E159" s="36">
        <v>1571.05</v>
      </c>
      <c r="F159" s="36">
        <v>1531.2</v>
      </c>
      <c r="G159" s="36">
        <v>1507.7</v>
      </c>
      <c r="H159" s="36">
        <v>1634.3999999999999</v>
      </c>
      <c r="I159" s="36">
        <v>1657.8999999999999</v>
      </c>
      <c r="J159" s="36">
        <v>1697.7499999999998</v>
      </c>
      <c r="K159" s="31">
        <v>1618.05</v>
      </c>
      <c r="L159" s="31">
        <v>1554.7</v>
      </c>
      <c r="M159" s="31">
        <v>6.0807799999999999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4810.1499999999996</v>
      </c>
      <c r="D160" s="36">
        <v>4737.6500000000005</v>
      </c>
      <c r="E160" s="36">
        <v>4628.3000000000011</v>
      </c>
      <c r="F160" s="36">
        <v>4446.4500000000007</v>
      </c>
      <c r="G160" s="36">
        <v>4337.1000000000013</v>
      </c>
      <c r="H160" s="36">
        <v>4919.5000000000009</v>
      </c>
      <c r="I160" s="36">
        <v>5028.8500000000013</v>
      </c>
      <c r="J160" s="36">
        <v>5210.7000000000007</v>
      </c>
      <c r="K160" s="31">
        <v>4847</v>
      </c>
      <c r="L160" s="31">
        <v>4555.8</v>
      </c>
      <c r="M160" s="31">
        <v>8.7519500000000008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333.55</v>
      </c>
      <c r="D161" s="36">
        <v>337.08333333333331</v>
      </c>
      <c r="E161" s="36">
        <v>326.36666666666662</v>
      </c>
      <c r="F161" s="36">
        <v>319.18333333333328</v>
      </c>
      <c r="G161" s="36">
        <v>308.46666666666658</v>
      </c>
      <c r="H161" s="36">
        <v>344.26666666666665</v>
      </c>
      <c r="I161" s="36">
        <v>354.98333333333335</v>
      </c>
      <c r="J161" s="36">
        <v>362.16666666666669</v>
      </c>
      <c r="K161" s="31">
        <v>347.8</v>
      </c>
      <c r="L161" s="31">
        <v>329.9</v>
      </c>
      <c r="M161" s="31">
        <v>65.453609999999998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3176.4</v>
      </c>
      <c r="D162" s="36">
        <v>3158.8833333333332</v>
      </c>
      <c r="E162" s="36">
        <v>3116.7666666666664</v>
      </c>
      <c r="F162" s="36">
        <v>3057.1333333333332</v>
      </c>
      <c r="G162" s="36">
        <v>3015.0166666666664</v>
      </c>
      <c r="H162" s="36">
        <v>3218.5166666666664</v>
      </c>
      <c r="I162" s="36">
        <v>3260.6333333333332</v>
      </c>
      <c r="J162" s="36">
        <v>3320.2666666666664</v>
      </c>
      <c r="K162" s="31">
        <v>3201</v>
      </c>
      <c r="L162" s="31">
        <v>3099.25</v>
      </c>
      <c r="M162" s="31">
        <v>3.5310100000000002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931</v>
      </c>
      <c r="D163" s="36">
        <v>924.65</v>
      </c>
      <c r="E163" s="36">
        <v>906.34999999999991</v>
      </c>
      <c r="F163" s="36">
        <v>881.69999999999993</v>
      </c>
      <c r="G163" s="36">
        <v>863.39999999999986</v>
      </c>
      <c r="H163" s="36">
        <v>949.3</v>
      </c>
      <c r="I163" s="36">
        <v>967.59999999999991</v>
      </c>
      <c r="J163" s="36">
        <v>992.25</v>
      </c>
      <c r="K163" s="31">
        <v>942.95</v>
      </c>
      <c r="L163" s="31">
        <v>900</v>
      </c>
      <c r="M163" s="31">
        <v>15.253539999999999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6206.65</v>
      </c>
      <c r="D164" s="36">
        <v>6152.95</v>
      </c>
      <c r="E164" s="36">
        <v>5983.75</v>
      </c>
      <c r="F164" s="36">
        <v>5760.85</v>
      </c>
      <c r="G164" s="36">
        <v>5591.6500000000005</v>
      </c>
      <c r="H164" s="36">
        <v>6375.8499999999995</v>
      </c>
      <c r="I164" s="36">
        <v>6545.0499999999984</v>
      </c>
      <c r="J164" s="36">
        <v>6767.9499999999989</v>
      </c>
      <c r="K164" s="31">
        <v>6322.15</v>
      </c>
      <c r="L164" s="31">
        <v>5930.05</v>
      </c>
      <c r="M164" s="31">
        <v>6.1886799999999997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391.25</v>
      </c>
      <c r="D165" s="36">
        <v>393.88333333333338</v>
      </c>
      <c r="E165" s="36">
        <v>380.36666666666679</v>
      </c>
      <c r="F165" s="36">
        <v>369.48333333333341</v>
      </c>
      <c r="G165" s="36">
        <v>355.96666666666681</v>
      </c>
      <c r="H165" s="36">
        <v>404.76666666666677</v>
      </c>
      <c r="I165" s="36">
        <v>418.2833333333333</v>
      </c>
      <c r="J165" s="36">
        <v>429.16666666666674</v>
      </c>
      <c r="K165" s="31">
        <v>407.4</v>
      </c>
      <c r="L165" s="31">
        <v>383</v>
      </c>
      <c r="M165" s="31">
        <v>24.802109999999999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523.54999999999995</v>
      </c>
      <c r="D166" s="36">
        <v>526.80000000000007</v>
      </c>
      <c r="E166" s="36">
        <v>501.75000000000011</v>
      </c>
      <c r="F166" s="36">
        <v>479.95000000000005</v>
      </c>
      <c r="G166" s="36">
        <v>454.90000000000009</v>
      </c>
      <c r="H166" s="36">
        <v>548.60000000000014</v>
      </c>
      <c r="I166" s="36">
        <v>573.65000000000009</v>
      </c>
      <c r="J166" s="36">
        <v>595.45000000000016</v>
      </c>
      <c r="K166" s="31">
        <v>551.85</v>
      </c>
      <c r="L166" s="31">
        <v>505</v>
      </c>
      <c r="M166" s="31">
        <v>225.24977999999999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334.25</v>
      </c>
      <c r="D167" s="36">
        <v>331.95</v>
      </c>
      <c r="E167" s="36">
        <v>323.39999999999998</v>
      </c>
      <c r="F167" s="36">
        <v>312.55</v>
      </c>
      <c r="G167" s="36">
        <v>304</v>
      </c>
      <c r="H167" s="36">
        <v>342.79999999999995</v>
      </c>
      <c r="I167" s="36">
        <v>351.35</v>
      </c>
      <c r="J167" s="36">
        <v>362.19999999999993</v>
      </c>
      <c r="K167" s="31">
        <v>340.5</v>
      </c>
      <c r="L167" s="31">
        <v>321.10000000000002</v>
      </c>
      <c r="M167" s="31">
        <v>159.54324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1762.25</v>
      </c>
      <c r="D168" s="36">
        <v>1755.4666666666665</v>
      </c>
      <c r="E168" s="36">
        <v>1675.9833333333329</v>
      </c>
      <c r="F168" s="36">
        <v>1589.7166666666665</v>
      </c>
      <c r="G168" s="36">
        <v>1510.2333333333329</v>
      </c>
      <c r="H168" s="36">
        <v>1841.7333333333329</v>
      </c>
      <c r="I168" s="36">
        <v>1921.2166666666665</v>
      </c>
      <c r="J168" s="36">
        <v>2007.4833333333329</v>
      </c>
      <c r="K168" s="31">
        <v>1834.95</v>
      </c>
      <c r="L168" s="31">
        <v>1669.2</v>
      </c>
      <c r="M168" s="31">
        <v>13.577120000000001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16883.900000000001</v>
      </c>
      <c r="D169" s="36">
        <v>16817.683333333334</v>
      </c>
      <c r="E169" s="36">
        <v>16635.366666666669</v>
      </c>
      <c r="F169" s="36">
        <v>16386.833333333336</v>
      </c>
      <c r="G169" s="36">
        <v>16204.51666666667</v>
      </c>
      <c r="H169" s="36">
        <v>17066.216666666667</v>
      </c>
      <c r="I169" s="36">
        <v>17248.533333333333</v>
      </c>
      <c r="J169" s="36">
        <v>17497.066666666666</v>
      </c>
      <c r="K169" s="31">
        <v>17000</v>
      </c>
      <c r="L169" s="31">
        <v>16569.150000000001</v>
      </c>
      <c r="M169" s="31">
        <v>0.10009999999999999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117.75</v>
      </c>
      <c r="D170" s="36">
        <v>116.40666666666665</v>
      </c>
      <c r="E170" s="36">
        <v>113.8633333333333</v>
      </c>
      <c r="F170" s="36">
        <v>109.97666666666665</v>
      </c>
      <c r="G170" s="36">
        <v>107.43333333333329</v>
      </c>
      <c r="H170" s="36">
        <v>120.29333333333331</v>
      </c>
      <c r="I170" s="36">
        <v>122.83666666666666</v>
      </c>
      <c r="J170" s="36">
        <v>126.72333333333331</v>
      </c>
      <c r="K170" s="31">
        <v>118.95</v>
      </c>
      <c r="L170" s="31">
        <v>112.52</v>
      </c>
      <c r="M170" s="31">
        <v>288.67093999999997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595.25</v>
      </c>
      <c r="D171" s="36">
        <v>595.29999999999995</v>
      </c>
      <c r="E171" s="36">
        <v>566.49999999999989</v>
      </c>
      <c r="F171" s="36">
        <v>537.74999999999989</v>
      </c>
      <c r="G171" s="36">
        <v>508.94999999999982</v>
      </c>
      <c r="H171" s="36">
        <v>624.04999999999995</v>
      </c>
      <c r="I171" s="36">
        <v>652.85000000000014</v>
      </c>
      <c r="J171" s="36">
        <v>681.6</v>
      </c>
      <c r="K171" s="31">
        <v>624.1</v>
      </c>
      <c r="L171" s="31">
        <v>566.54999999999995</v>
      </c>
      <c r="M171" s="31">
        <v>218.47140999999999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590.29999999999995</v>
      </c>
      <c r="D172" s="36">
        <v>597</v>
      </c>
      <c r="E172" s="36">
        <v>555</v>
      </c>
      <c r="F172" s="36">
        <v>519.70000000000005</v>
      </c>
      <c r="G172" s="36">
        <v>477.70000000000005</v>
      </c>
      <c r="H172" s="36">
        <v>632.29999999999995</v>
      </c>
      <c r="I172" s="36">
        <v>674.3</v>
      </c>
      <c r="J172" s="36">
        <v>709.59999999999991</v>
      </c>
      <c r="K172" s="31">
        <v>639</v>
      </c>
      <c r="L172" s="31">
        <v>561.70000000000005</v>
      </c>
      <c r="M172" s="31">
        <v>573.66312000000005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2975.8</v>
      </c>
      <c r="D173" s="36">
        <v>2971.1</v>
      </c>
      <c r="E173" s="36">
        <v>2930.7</v>
      </c>
      <c r="F173" s="36">
        <v>2885.6</v>
      </c>
      <c r="G173" s="36">
        <v>2845.2</v>
      </c>
      <c r="H173" s="36">
        <v>3016.2</v>
      </c>
      <c r="I173" s="36">
        <v>3056.6000000000004</v>
      </c>
      <c r="J173" s="36">
        <v>3101.7</v>
      </c>
      <c r="K173" s="31">
        <v>3011.5</v>
      </c>
      <c r="L173" s="31">
        <v>2926</v>
      </c>
      <c r="M173" s="31">
        <v>90.260220000000004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730.85</v>
      </c>
      <c r="D174" s="36">
        <v>725.94999999999993</v>
      </c>
      <c r="E174" s="36">
        <v>717.89999999999986</v>
      </c>
      <c r="F174" s="36">
        <v>704.94999999999993</v>
      </c>
      <c r="G174" s="36">
        <v>696.89999999999986</v>
      </c>
      <c r="H174" s="36">
        <v>738.89999999999986</v>
      </c>
      <c r="I174" s="36">
        <v>746.94999999999982</v>
      </c>
      <c r="J174" s="36">
        <v>759.89999999999986</v>
      </c>
      <c r="K174" s="31">
        <v>734</v>
      </c>
      <c r="L174" s="31">
        <v>713</v>
      </c>
      <c r="M174" s="31">
        <v>23.607309999999998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1594.85</v>
      </c>
      <c r="D175" s="36">
        <v>1603.6333333333332</v>
      </c>
      <c r="E175" s="36">
        <v>1569.2666666666664</v>
      </c>
      <c r="F175" s="36">
        <v>1543.6833333333332</v>
      </c>
      <c r="G175" s="36">
        <v>1509.3166666666664</v>
      </c>
      <c r="H175" s="36">
        <v>1629.2166666666665</v>
      </c>
      <c r="I175" s="36">
        <v>1663.5833333333333</v>
      </c>
      <c r="J175" s="36">
        <v>1689.1666666666665</v>
      </c>
      <c r="K175" s="31">
        <v>1638</v>
      </c>
      <c r="L175" s="31">
        <v>1578.05</v>
      </c>
      <c r="M175" s="31">
        <v>21.45861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2361.0500000000002</v>
      </c>
      <c r="D176" s="36">
        <v>2346.0499999999997</v>
      </c>
      <c r="E176" s="36">
        <v>2298.0999999999995</v>
      </c>
      <c r="F176" s="36">
        <v>2235.1499999999996</v>
      </c>
      <c r="G176" s="36">
        <v>2187.1999999999994</v>
      </c>
      <c r="H176" s="36">
        <v>2408.9999999999995</v>
      </c>
      <c r="I176" s="36">
        <v>2456.9499999999994</v>
      </c>
      <c r="J176" s="36">
        <v>2519.8999999999996</v>
      </c>
      <c r="K176" s="31">
        <v>2394</v>
      </c>
      <c r="L176" s="31">
        <v>2283.1</v>
      </c>
      <c r="M176" s="31">
        <v>14.6713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192.74</v>
      </c>
      <c r="D177" s="36">
        <v>189.12333333333333</v>
      </c>
      <c r="E177" s="36">
        <v>184.72666666666666</v>
      </c>
      <c r="F177" s="36">
        <v>176.71333333333334</v>
      </c>
      <c r="G177" s="36">
        <v>172.31666666666666</v>
      </c>
      <c r="H177" s="36">
        <v>197.13666666666666</v>
      </c>
      <c r="I177" s="36">
        <v>201.5333333333333</v>
      </c>
      <c r="J177" s="36">
        <v>209.54666666666665</v>
      </c>
      <c r="K177" s="31">
        <v>193.52</v>
      </c>
      <c r="L177" s="31">
        <v>181.11</v>
      </c>
      <c r="M177" s="31">
        <v>140.22445999999999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28162.2</v>
      </c>
      <c r="D178" s="36">
        <v>28054.216666666664</v>
      </c>
      <c r="E178" s="36">
        <v>27713.433333333327</v>
      </c>
      <c r="F178" s="36">
        <v>27264.666666666664</v>
      </c>
      <c r="G178" s="36">
        <v>26923.883333333328</v>
      </c>
      <c r="H178" s="36">
        <v>28502.983333333326</v>
      </c>
      <c r="I178" s="36">
        <v>28843.766666666659</v>
      </c>
      <c r="J178" s="36">
        <v>29292.533333333326</v>
      </c>
      <c r="K178" s="31">
        <v>28395</v>
      </c>
      <c r="L178" s="31">
        <v>27605.45</v>
      </c>
      <c r="M178" s="31">
        <v>0.90200000000000002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2739.2</v>
      </c>
      <c r="D179" s="36">
        <v>2743.2000000000003</v>
      </c>
      <c r="E179" s="36">
        <v>2659.4000000000005</v>
      </c>
      <c r="F179" s="36">
        <v>2579.6000000000004</v>
      </c>
      <c r="G179" s="36">
        <v>2495.8000000000006</v>
      </c>
      <c r="H179" s="36">
        <v>2823.0000000000005</v>
      </c>
      <c r="I179" s="36">
        <v>2906.8000000000006</v>
      </c>
      <c r="J179" s="36">
        <v>2986.6000000000004</v>
      </c>
      <c r="K179" s="31">
        <v>2827</v>
      </c>
      <c r="L179" s="31">
        <v>2663.4</v>
      </c>
      <c r="M179" s="31">
        <v>24.454930000000001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6788.7</v>
      </c>
      <c r="D180" s="36">
        <v>6842.8166666666666</v>
      </c>
      <c r="E180" s="36">
        <v>6580.8833333333332</v>
      </c>
      <c r="F180" s="36">
        <v>6373.0666666666666</v>
      </c>
      <c r="G180" s="36">
        <v>6111.1333333333332</v>
      </c>
      <c r="H180" s="36">
        <v>7050.6333333333332</v>
      </c>
      <c r="I180" s="36">
        <v>7312.5666666666657</v>
      </c>
      <c r="J180" s="36">
        <v>7520.3833333333332</v>
      </c>
      <c r="K180" s="31">
        <v>7104.75</v>
      </c>
      <c r="L180" s="31">
        <v>6635</v>
      </c>
      <c r="M180" s="31">
        <v>6.4375400000000003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698.05</v>
      </c>
      <c r="D181" s="36">
        <v>696.75</v>
      </c>
      <c r="E181" s="36">
        <v>683</v>
      </c>
      <c r="F181" s="36">
        <v>667.95</v>
      </c>
      <c r="G181" s="36">
        <v>654.20000000000005</v>
      </c>
      <c r="H181" s="36">
        <v>711.8</v>
      </c>
      <c r="I181" s="36">
        <v>725.55</v>
      </c>
      <c r="J181" s="36">
        <v>740.59999999999991</v>
      </c>
      <c r="K181" s="31">
        <v>710.5</v>
      </c>
      <c r="L181" s="31">
        <v>681.7</v>
      </c>
      <c r="M181" s="31">
        <v>12.00719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863.9</v>
      </c>
      <c r="D182" s="36">
        <v>865.83333333333337</v>
      </c>
      <c r="E182" s="36">
        <v>847.16666666666674</v>
      </c>
      <c r="F182" s="36">
        <v>830.43333333333339</v>
      </c>
      <c r="G182" s="36">
        <v>811.76666666666677</v>
      </c>
      <c r="H182" s="36">
        <v>882.56666666666672</v>
      </c>
      <c r="I182" s="36">
        <v>901.23333333333346</v>
      </c>
      <c r="J182" s="36">
        <v>917.9666666666667</v>
      </c>
      <c r="K182" s="31">
        <v>884.5</v>
      </c>
      <c r="L182" s="31">
        <v>849.1</v>
      </c>
      <c r="M182" s="31">
        <v>182.79212000000001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141.38999999999999</v>
      </c>
      <c r="D183" s="36">
        <v>140.42666666666668</v>
      </c>
      <c r="E183" s="36">
        <v>136.26333333333335</v>
      </c>
      <c r="F183" s="36">
        <v>131.13666666666668</v>
      </c>
      <c r="G183" s="36">
        <v>126.97333333333336</v>
      </c>
      <c r="H183" s="36">
        <v>145.55333333333334</v>
      </c>
      <c r="I183" s="36">
        <v>149.71666666666664</v>
      </c>
      <c r="J183" s="36">
        <v>154.84333333333333</v>
      </c>
      <c r="K183" s="31">
        <v>144.59</v>
      </c>
      <c r="L183" s="31">
        <v>135.30000000000001</v>
      </c>
      <c r="M183" s="31">
        <v>258.64567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1601.6</v>
      </c>
      <c r="D184" s="36">
        <v>1593.8500000000001</v>
      </c>
      <c r="E184" s="36">
        <v>1582.0500000000002</v>
      </c>
      <c r="F184" s="36">
        <v>1562.5</v>
      </c>
      <c r="G184" s="36">
        <v>1550.7</v>
      </c>
      <c r="H184" s="36">
        <v>1613.4000000000003</v>
      </c>
      <c r="I184" s="36">
        <v>1625.2</v>
      </c>
      <c r="J184" s="36">
        <v>1644.7500000000005</v>
      </c>
      <c r="K184" s="31">
        <v>1605.65</v>
      </c>
      <c r="L184" s="31">
        <v>1574.3</v>
      </c>
      <c r="M184" s="31">
        <v>15.026770000000001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787.1</v>
      </c>
      <c r="D185" s="36">
        <v>780.88333333333321</v>
      </c>
      <c r="E185" s="36">
        <v>769.76666666666642</v>
      </c>
      <c r="F185" s="36">
        <v>752.43333333333317</v>
      </c>
      <c r="G185" s="36">
        <v>741.31666666666638</v>
      </c>
      <c r="H185" s="36">
        <v>798.21666666666647</v>
      </c>
      <c r="I185" s="36">
        <v>809.33333333333326</v>
      </c>
      <c r="J185" s="36">
        <v>826.66666666666652</v>
      </c>
      <c r="K185" s="31">
        <v>792</v>
      </c>
      <c r="L185" s="31">
        <v>763.55</v>
      </c>
      <c r="M185" s="31">
        <v>5.2535499999999997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757.75</v>
      </c>
      <c r="D186" s="36">
        <v>752.93333333333339</v>
      </c>
      <c r="E186" s="36">
        <v>744.86666666666679</v>
      </c>
      <c r="F186" s="36">
        <v>731.98333333333335</v>
      </c>
      <c r="G186" s="36">
        <v>723.91666666666674</v>
      </c>
      <c r="H186" s="36">
        <v>765.81666666666683</v>
      </c>
      <c r="I186" s="36">
        <v>773.88333333333344</v>
      </c>
      <c r="J186" s="36">
        <v>786.76666666666688</v>
      </c>
      <c r="K186" s="31">
        <v>761</v>
      </c>
      <c r="L186" s="31">
        <v>740.05</v>
      </c>
      <c r="M186" s="31">
        <v>6.5075700000000003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2472.1999999999998</v>
      </c>
      <c r="D187" s="36">
        <v>2440.7166666666667</v>
      </c>
      <c r="E187" s="36">
        <v>2391.4333333333334</v>
      </c>
      <c r="F187" s="36">
        <v>2310.6666666666665</v>
      </c>
      <c r="G187" s="36">
        <v>2261.3833333333332</v>
      </c>
      <c r="H187" s="36">
        <v>2521.4833333333336</v>
      </c>
      <c r="I187" s="36">
        <v>2570.7666666666673</v>
      </c>
      <c r="J187" s="36">
        <v>2651.5333333333338</v>
      </c>
      <c r="K187" s="31">
        <v>2490</v>
      </c>
      <c r="L187" s="31">
        <v>2359.9499999999998</v>
      </c>
      <c r="M187" s="31">
        <v>8.3632500000000007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1044.8499999999999</v>
      </c>
      <c r="D188" s="36">
        <v>1044.6499999999999</v>
      </c>
      <c r="E188" s="36">
        <v>1019.3999999999996</v>
      </c>
      <c r="F188" s="36">
        <v>993.94999999999982</v>
      </c>
      <c r="G188" s="36">
        <v>968.69999999999959</v>
      </c>
      <c r="H188" s="36">
        <v>1070.0999999999997</v>
      </c>
      <c r="I188" s="36">
        <v>1095.3500000000001</v>
      </c>
      <c r="J188" s="36">
        <v>1120.7999999999997</v>
      </c>
      <c r="K188" s="31">
        <v>1069.9000000000001</v>
      </c>
      <c r="L188" s="31">
        <v>1019.2</v>
      </c>
      <c r="M188" s="31">
        <v>7.9406299999999996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1785.55</v>
      </c>
      <c r="D189" s="36">
        <v>1769.2833333333335</v>
      </c>
      <c r="E189" s="36">
        <v>1736.3166666666671</v>
      </c>
      <c r="F189" s="36">
        <v>1687.0833333333335</v>
      </c>
      <c r="G189" s="36">
        <v>1654.116666666667</v>
      </c>
      <c r="H189" s="36">
        <v>1818.5166666666671</v>
      </c>
      <c r="I189" s="36">
        <v>1851.4833333333338</v>
      </c>
      <c r="J189" s="36">
        <v>1900.7166666666672</v>
      </c>
      <c r="K189" s="31">
        <v>1802.25</v>
      </c>
      <c r="L189" s="31">
        <v>1720.05</v>
      </c>
      <c r="M189" s="31">
        <v>4.7606900000000003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4302.3500000000004</v>
      </c>
      <c r="D190" s="36">
        <v>4310.1166666666659</v>
      </c>
      <c r="E190" s="36">
        <v>4258.5333333333319</v>
      </c>
      <c r="F190" s="36">
        <v>4214.7166666666662</v>
      </c>
      <c r="G190" s="36">
        <v>4163.1333333333323</v>
      </c>
      <c r="H190" s="36">
        <v>4353.9333333333316</v>
      </c>
      <c r="I190" s="36">
        <v>4405.5166666666655</v>
      </c>
      <c r="J190" s="36">
        <v>4449.3333333333312</v>
      </c>
      <c r="K190" s="31">
        <v>4361.7</v>
      </c>
      <c r="L190" s="31">
        <v>4266.3</v>
      </c>
      <c r="M190" s="31">
        <v>23.652080000000002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1256.9000000000001</v>
      </c>
      <c r="D191" s="36">
        <v>1239.9166666666667</v>
      </c>
      <c r="E191" s="36">
        <v>1217.2333333333336</v>
      </c>
      <c r="F191" s="36">
        <v>1177.5666666666668</v>
      </c>
      <c r="G191" s="36">
        <v>1154.8833333333337</v>
      </c>
      <c r="H191" s="36">
        <v>1279.5833333333335</v>
      </c>
      <c r="I191" s="36">
        <v>1302.2666666666664</v>
      </c>
      <c r="J191" s="36">
        <v>1341.9333333333334</v>
      </c>
      <c r="K191" s="31">
        <v>1262.5999999999999</v>
      </c>
      <c r="L191" s="31">
        <v>1200.25</v>
      </c>
      <c r="M191" s="31">
        <v>51.402970000000003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6994.15</v>
      </c>
      <c r="D192" s="36">
        <v>6987.7666666666664</v>
      </c>
      <c r="E192" s="36">
        <v>6906.3833333333332</v>
      </c>
      <c r="F192" s="36">
        <v>6818.6166666666668</v>
      </c>
      <c r="G192" s="36">
        <v>6737.2333333333336</v>
      </c>
      <c r="H192" s="36">
        <v>7075.5333333333328</v>
      </c>
      <c r="I192" s="36">
        <v>7156.9166666666661</v>
      </c>
      <c r="J192" s="36">
        <v>7244.6833333333325</v>
      </c>
      <c r="K192" s="31">
        <v>7069.15</v>
      </c>
      <c r="L192" s="31">
        <v>6900</v>
      </c>
      <c r="M192" s="31">
        <v>1.1430400000000001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684.75</v>
      </c>
      <c r="D193" s="36">
        <v>677.73333333333335</v>
      </c>
      <c r="E193" s="36">
        <v>665.4666666666667</v>
      </c>
      <c r="F193" s="36">
        <v>646.18333333333339</v>
      </c>
      <c r="G193" s="36">
        <v>633.91666666666674</v>
      </c>
      <c r="H193" s="36">
        <v>697.01666666666665</v>
      </c>
      <c r="I193" s="36">
        <v>709.2833333333333</v>
      </c>
      <c r="J193" s="36">
        <v>728.56666666666661</v>
      </c>
      <c r="K193" s="31">
        <v>690</v>
      </c>
      <c r="L193" s="31">
        <v>658.45</v>
      </c>
      <c r="M193" s="31">
        <v>20.839649999999999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1001.8</v>
      </c>
      <c r="D194" s="36">
        <v>992.54999999999984</v>
      </c>
      <c r="E194" s="36">
        <v>976.4499999999997</v>
      </c>
      <c r="F194" s="36">
        <v>951.09999999999991</v>
      </c>
      <c r="G194" s="36">
        <v>934.99999999999977</v>
      </c>
      <c r="H194" s="36">
        <v>1017.8999999999996</v>
      </c>
      <c r="I194" s="36">
        <v>1033.9999999999998</v>
      </c>
      <c r="J194" s="36">
        <v>1059.3499999999995</v>
      </c>
      <c r="K194" s="31">
        <v>1008.65</v>
      </c>
      <c r="L194" s="31">
        <v>967.2</v>
      </c>
      <c r="M194" s="31">
        <v>103.84177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416.45</v>
      </c>
      <c r="D195" s="36">
        <v>415.0333333333333</v>
      </c>
      <c r="E195" s="36">
        <v>401.41666666666663</v>
      </c>
      <c r="F195" s="36">
        <v>386.38333333333333</v>
      </c>
      <c r="G195" s="36">
        <v>372.76666666666665</v>
      </c>
      <c r="H195" s="36">
        <v>430.06666666666661</v>
      </c>
      <c r="I195" s="36">
        <v>443.68333333333328</v>
      </c>
      <c r="J195" s="36">
        <v>458.71666666666658</v>
      </c>
      <c r="K195" s="31">
        <v>428.65</v>
      </c>
      <c r="L195" s="31">
        <v>400</v>
      </c>
      <c r="M195" s="31">
        <v>179.8587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160.02000000000001</v>
      </c>
      <c r="D196" s="36">
        <v>158.99666666666667</v>
      </c>
      <c r="E196" s="36">
        <v>156.02333333333334</v>
      </c>
      <c r="F196" s="36">
        <v>152.02666666666667</v>
      </c>
      <c r="G196" s="36">
        <v>149.05333333333334</v>
      </c>
      <c r="H196" s="36">
        <v>162.99333333333334</v>
      </c>
      <c r="I196" s="36">
        <v>165.9666666666667</v>
      </c>
      <c r="J196" s="36">
        <v>169.96333333333334</v>
      </c>
      <c r="K196" s="31">
        <v>161.97</v>
      </c>
      <c r="L196" s="31">
        <v>155</v>
      </c>
      <c r="M196" s="31">
        <v>370.77411000000001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1493.4</v>
      </c>
      <c r="D197" s="36">
        <v>1485.3666666666668</v>
      </c>
      <c r="E197" s="36">
        <v>1468.0333333333335</v>
      </c>
      <c r="F197" s="36">
        <v>1442.6666666666667</v>
      </c>
      <c r="G197" s="36">
        <v>1425.3333333333335</v>
      </c>
      <c r="H197" s="36">
        <v>1510.7333333333336</v>
      </c>
      <c r="I197" s="36">
        <v>1528.0666666666666</v>
      </c>
      <c r="J197" s="36">
        <v>1553.4333333333336</v>
      </c>
      <c r="K197" s="31">
        <v>1502.7</v>
      </c>
      <c r="L197" s="31">
        <v>1460</v>
      </c>
      <c r="M197" s="31">
        <v>16.404920000000001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795.15</v>
      </c>
      <c r="D198" s="36">
        <v>786.5</v>
      </c>
      <c r="E198" s="36">
        <v>774.05</v>
      </c>
      <c r="F198" s="36">
        <v>752.94999999999993</v>
      </c>
      <c r="G198" s="36">
        <v>740.49999999999989</v>
      </c>
      <c r="H198" s="36">
        <v>807.6</v>
      </c>
      <c r="I198" s="36">
        <v>820.05000000000007</v>
      </c>
      <c r="J198" s="36">
        <v>841.15000000000009</v>
      </c>
      <c r="K198" s="31">
        <v>798.95</v>
      </c>
      <c r="L198" s="31">
        <v>765.4</v>
      </c>
      <c r="M198" s="31">
        <v>20.43929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3466.85</v>
      </c>
      <c r="D199" s="36">
        <v>3396.3333333333335</v>
      </c>
      <c r="E199" s="36">
        <v>3302.666666666667</v>
      </c>
      <c r="F199" s="36">
        <v>3138.4833333333336</v>
      </c>
      <c r="G199" s="36">
        <v>3044.8166666666671</v>
      </c>
      <c r="H199" s="36">
        <v>3560.5166666666669</v>
      </c>
      <c r="I199" s="36">
        <v>3654.1833333333338</v>
      </c>
      <c r="J199" s="36">
        <v>3818.3666666666668</v>
      </c>
      <c r="K199" s="31">
        <v>3490</v>
      </c>
      <c r="L199" s="31">
        <v>3232.15</v>
      </c>
      <c r="M199" s="31">
        <v>71.595070000000007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3138.7</v>
      </c>
      <c r="D200" s="36">
        <v>3103.0333333333333</v>
      </c>
      <c r="E200" s="36">
        <v>3029.5166666666664</v>
      </c>
      <c r="F200" s="36">
        <v>2920.333333333333</v>
      </c>
      <c r="G200" s="36">
        <v>2846.8166666666662</v>
      </c>
      <c r="H200" s="36">
        <v>3212.2166666666667</v>
      </c>
      <c r="I200" s="36">
        <v>3285.733333333334</v>
      </c>
      <c r="J200" s="36">
        <v>3394.916666666667</v>
      </c>
      <c r="K200" s="31">
        <v>3176.55</v>
      </c>
      <c r="L200" s="31">
        <v>2993.85</v>
      </c>
      <c r="M200" s="31">
        <v>5.8540999999999999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1493</v>
      </c>
      <c r="D201" s="36">
        <v>1519.4166666666667</v>
      </c>
      <c r="E201" s="36">
        <v>1429.6333333333334</v>
      </c>
      <c r="F201" s="36">
        <v>1366.2666666666667</v>
      </c>
      <c r="G201" s="36">
        <v>1276.4833333333333</v>
      </c>
      <c r="H201" s="36">
        <v>1582.7833333333335</v>
      </c>
      <c r="I201" s="36">
        <v>1672.5666666666668</v>
      </c>
      <c r="J201" s="36">
        <v>1735.9333333333336</v>
      </c>
      <c r="K201" s="31">
        <v>1609.2</v>
      </c>
      <c r="L201" s="31">
        <v>1456.05</v>
      </c>
      <c r="M201" s="31">
        <v>5.7786400000000002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5263.8</v>
      </c>
      <c r="D202" s="36">
        <v>5176.5666666666666</v>
      </c>
      <c r="E202" s="36">
        <v>5042.8833333333332</v>
      </c>
      <c r="F202" s="36">
        <v>4821.9666666666662</v>
      </c>
      <c r="G202" s="36">
        <v>4688.2833333333328</v>
      </c>
      <c r="H202" s="36">
        <v>5397.4833333333336</v>
      </c>
      <c r="I202" s="36">
        <v>5531.1666666666661</v>
      </c>
      <c r="J202" s="36">
        <v>5752.0833333333339</v>
      </c>
      <c r="K202" s="31">
        <v>5310.25</v>
      </c>
      <c r="L202" s="31">
        <v>4955.6499999999996</v>
      </c>
      <c r="M202" s="31">
        <v>7.63626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4013.6</v>
      </c>
      <c r="D203" s="36">
        <v>4049.1666666666665</v>
      </c>
      <c r="E203" s="36">
        <v>3906.4833333333327</v>
      </c>
      <c r="F203" s="36">
        <v>3799.3666666666663</v>
      </c>
      <c r="G203" s="36">
        <v>3656.6833333333325</v>
      </c>
      <c r="H203" s="36">
        <v>4156.2833333333328</v>
      </c>
      <c r="I203" s="36">
        <v>4298.9666666666662</v>
      </c>
      <c r="J203" s="36">
        <v>4406.083333333333</v>
      </c>
      <c r="K203" s="31">
        <v>4191.8500000000004</v>
      </c>
      <c r="L203" s="31">
        <v>3942.05</v>
      </c>
      <c r="M203" s="31">
        <v>1.6708000000000001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540.4</v>
      </c>
      <c r="D204" s="36">
        <v>538.68333333333328</v>
      </c>
      <c r="E204" s="36">
        <v>524.01666666666654</v>
      </c>
      <c r="F204" s="36">
        <v>507.63333333333321</v>
      </c>
      <c r="G204" s="36">
        <v>492.96666666666647</v>
      </c>
      <c r="H204" s="36">
        <v>555.06666666666661</v>
      </c>
      <c r="I204" s="36">
        <v>569.73333333333335</v>
      </c>
      <c r="J204" s="36">
        <v>586.11666666666667</v>
      </c>
      <c r="K204" s="31">
        <v>553.35</v>
      </c>
      <c r="L204" s="31">
        <v>522.29999999999995</v>
      </c>
      <c r="M204" s="31">
        <v>28.13862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11545.8</v>
      </c>
      <c r="D205" s="36">
        <v>11536.766666666665</v>
      </c>
      <c r="E205" s="36">
        <v>11338.13333333333</v>
      </c>
      <c r="F205" s="36">
        <v>11130.466666666665</v>
      </c>
      <c r="G205" s="36">
        <v>10931.83333333333</v>
      </c>
      <c r="H205" s="36">
        <v>11744.433333333329</v>
      </c>
      <c r="I205" s="36">
        <v>11943.066666666664</v>
      </c>
      <c r="J205" s="36">
        <v>12150.733333333328</v>
      </c>
      <c r="K205" s="31">
        <v>11735.4</v>
      </c>
      <c r="L205" s="31">
        <v>11329.1</v>
      </c>
      <c r="M205" s="31">
        <v>5.2515700000000001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134.72999999999999</v>
      </c>
      <c r="D206" s="36">
        <v>133.66999999999999</v>
      </c>
      <c r="E206" s="36">
        <v>130.15999999999997</v>
      </c>
      <c r="F206" s="36">
        <v>125.58999999999997</v>
      </c>
      <c r="G206" s="36">
        <v>122.07999999999996</v>
      </c>
      <c r="H206" s="36">
        <v>138.23999999999998</v>
      </c>
      <c r="I206" s="36">
        <v>141.75000000000003</v>
      </c>
      <c r="J206" s="36">
        <v>146.32</v>
      </c>
      <c r="K206" s="31">
        <v>137.18</v>
      </c>
      <c r="L206" s="31">
        <v>129.1</v>
      </c>
      <c r="M206" s="31">
        <v>125.29461999999999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2023.35</v>
      </c>
      <c r="D207" s="36">
        <v>2013.8500000000001</v>
      </c>
      <c r="E207" s="36">
        <v>1988.8000000000002</v>
      </c>
      <c r="F207" s="36">
        <v>1954.25</v>
      </c>
      <c r="G207" s="36">
        <v>1929.2</v>
      </c>
      <c r="H207" s="36">
        <v>2048.4000000000005</v>
      </c>
      <c r="I207" s="36">
        <v>2073.4499999999998</v>
      </c>
      <c r="J207" s="36">
        <v>2108.0000000000005</v>
      </c>
      <c r="K207" s="31">
        <v>2038.9</v>
      </c>
      <c r="L207" s="31">
        <v>1979.3</v>
      </c>
      <c r="M207" s="31">
        <v>3.7636099999999999</v>
      </c>
      <c r="N207" s="1"/>
      <c r="O207" s="1"/>
    </row>
    <row r="208" spans="1:15" ht="12.75" customHeight="1">
      <c r="A208" s="51">
        <v>203</v>
      </c>
      <c r="B208" s="53" t="s">
        <v>890</v>
      </c>
      <c r="C208" s="31">
        <v>1332</v>
      </c>
      <c r="D208" s="36">
        <v>1310.3999999999999</v>
      </c>
      <c r="E208" s="36">
        <v>1285.1499999999996</v>
      </c>
      <c r="F208" s="36">
        <v>1238.2999999999997</v>
      </c>
      <c r="G208" s="36">
        <v>1213.0499999999995</v>
      </c>
      <c r="H208" s="36">
        <v>1357.2499999999998</v>
      </c>
      <c r="I208" s="36">
        <v>1382.5000000000002</v>
      </c>
      <c r="J208" s="36">
        <v>1429.35</v>
      </c>
      <c r="K208" s="31">
        <v>1335.65</v>
      </c>
      <c r="L208" s="31">
        <v>1263.55</v>
      </c>
      <c r="M208" s="31">
        <v>10.930099999999999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1548.8</v>
      </c>
      <c r="D209" s="36">
        <v>1543.3</v>
      </c>
      <c r="E209" s="36">
        <v>1513.25</v>
      </c>
      <c r="F209" s="36">
        <v>1477.7</v>
      </c>
      <c r="G209" s="36">
        <v>1447.65</v>
      </c>
      <c r="H209" s="36">
        <v>1578.85</v>
      </c>
      <c r="I209" s="36">
        <v>1608.8999999999996</v>
      </c>
      <c r="J209" s="36">
        <v>1644.4499999999998</v>
      </c>
      <c r="K209" s="31">
        <v>1573.35</v>
      </c>
      <c r="L209" s="31">
        <v>1507.75</v>
      </c>
      <c r="M209" s="31">
        <v>14.477320000000001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434.95</v>
      </c>
      <c r="D210" s="36">
        <v>431.63333333333327</v>
      </c>
      <c r="E210" s="36">
        <v>413.86666666666656</v>
      </c>
      <c r="F210" s="36">
        <v>392.7833333333333</v>
      </c>
      <c r="G210" s="36">
        <v>375.01666666666659</v>
      </c>
      <c r="H210" s="36">
        <v>452.71666666666653</v>
      </c>
      <c r="I210" s="36">
        <v>470.48333333333329</v>
      </c>
      <c r="J210" s="36">
        <v>491.56666666666649</v>
      </c>
      <c r="K210" s="31">
        <v>449.4</v>
      </c>
      <c r="L210" s="31">
        <v>410.55</v>
      </c>
      <c r="M210" s="31">
        <v>331.54991999999999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15.28</v>
      </c>
      <c r="D211" s="36">
        <v>15.253333333333332</v>
      </c>
      <c r="E211" s="36">
        <v>14.596666666666664</v>
      </c>
      <c r="F211" s="36">
        <v>13.913333333333332</v>
      </c>
      <c r="G211" s="36">
        <v>13.256666666666664</v>
      </c>
      <c r="H211" s="36">
        <v>15.936666666666664</v>
      </c>
      <c r="I211" s="36">
        <v>16.593333333333334</v>
      </c>
      <c r="J211" s="36">
        <v>17.276666666666664</v>
      </c>
      <c r="K211" s="31">
        <v>15.91</v>
      </c>
      <c r="L211" s="31">
        <v>14.57</v>
      </c>
      <c r="M211" s="31">
        <v>11274.13061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1483.5</v>
      </c>
      <c r="D212" s="36">
        <v>1471.1000000000001</v>
      </c>
      <c r="E212" s="36">
        <v>1446.3000000000002</v>
      </c>
      <c r="F212" s="36">
        <v>1409.1000000000001</v>
      </c>
      <c r="G212" s="36">
        <v>1384.3000000000002</v>
      </c>
      <c r="H212" s="36">
        <v>1508.3000000000002</v>
      </c>
      <c r="I212" s="36">
        <v>1533.1</v>
      </c>
      <c r="J212" s="36">
        <v>1570.3000000000002</v>
      </c>
      <c r="K212" s="31">
        <v>1495.9</v>
      </c>
      <c r="L212" s="31">
        <v>1433.9</v>
      </c>
      <c r="M212" s="31">
        <v>6.3941100000000004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500.55</v>
      </c>
      <c r="D213" s="36">
        <v>498.3</v>
      </c>
      <c r="E213" s="36">
        <v>488.6</v>
      </c>
      <c r="F213" s="36">
        <v>476.65000000000003</v>
      </c>
      <c r="G213" s="36">
        <v>466.95000000000005</v>
      </c>
      <c r="H213" s="36">
        <v>510.25</v>
      </c>
      <c r="I213" s="36">
        <v>519.94999999999993</v>
      </c>
      <c r="J213" s="36">
        <v>531.9</v>
      </c>
      <c r="K213" s="31">
        <v>508</v>
      </c>
      <c r="L213" s="31">
        <v>486.35</v>
      </c>
      <c r="M213" s="31">
        <v>129.23815999999999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24.96</v>
      </c>
      <c r="D214" s="36">
        <v>24.97</v>
      </c>
      <c r="E214" s="36">
        <v>24.24</v>
      </c>
      <c r="F214" s="36">
        <v>23.52</v>
      </c>
      <c r="G214" s="36">
        <v>22.79</v>
      </c>
      <c r="H214" s="36">
        <v>25.689999999999998</v>
      </c>
      <c r="I214" s="36">
        <v>26.42</v>
      </c>
      <c r="J214" s="36">
        <v>27.139999999999997</v>
      </c>
      <c r="K214" s="31">
        <v>25.7</v>
      </c>
      <c r="L214" s="31">
        <v>24.25</v>
      </c>
      <c r="M214" s="31">
        <v>1833.8421000000001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134.72</v>
      </c>
      <c r="D215" s="36">
        <v>133.59666666666666</v>
      </c>
      <c r="E215" s="36">
        <v>130.89333333333332</v>
      </c>
      <c r="F215" s="36">
        <v>127.06666666666666</v>
      </c>
      <c r="G215" s="36">
        <v>124.36333333333332</v>
      </c>
      <c r="H215" s="36">
        <v>137.42333333333332</v>
      </c>
      <c r="I215" s="36">
        <v>140.12666666666664</v>
      </c>
      <c r="J215" s="36">
        <v>143.95333333333332</v>
      </c>
      <c r="K215" s="31">
        <v>136.30000000000001</v>
      </c>
      <c r="L215" s="31">
        <v>129.77000000000001</v>
      </c>
      <c r="M215" s="31">
        <v>158.15163999999999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217.91</v>
      </c>
      <c r="D216" s="36">
        <v>216.21</v>
      </c>
      <c r="E216" s="36">
        <v>208.70000000000002</v>
      </c>
      <c r="F216" s="36">
        <v>199.49</v>
      </c>
      <c r="G216" s="36">
        <v>191.98000000000002</v>
      </c>
      <c r="H216" s="36">
        <v>225.42000000000002</v>
      </c>
      <c r="I216" s="36">
        <v>232.93</v>
      </c>
      <c r="J216" s="36">
        <v>242.14000000000001</v>
      </c>
      <c r="K216" s="31">
        <v>223.72</v>
      </c>
      <c r="L216" s="31">
        <v>207</v>
      </c>
      <c r="M216" s="31">
        <v>365.89825000000002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1148.8499999999999</v>
      </c>
      <c r="D217" s="36">
        <v>1144.05</v>
      </c>
      <c r="E217" s="36">
        <v>1129.0999999999999</v>
      </c>
      <c r="F217" s="36">
        <v>1109.3499999999999</v>
      </c>
      <c r="G217" s="36">
        <v>1094.3999999999999</v>
      </c>
      <c r="H217" s="36">
        <v>1163.8</v>
      </c>
      <c r="I217" s="36">
        <v>1178.7500000000002</v>
      </c>
      <c r="J217" s="36">
        <v>1198.5</v>
      </c>
      <c r="K217" s="31">
        <v>1159</v>
      </c>
      <c r="L217" s="31">
        <v>1124.3</v>
      </c>
      <c r="M217" s="31">
        <v>9.9796300000000002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45497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5" t="s">
        <v>16</v>
      </c>
      <c r="B9" s="367" t="s">
        <v>18</v>
      </c>
      <c r="C9" s="370" t="s">
        <v>20</v>
      </c>
      <c r="D9" s="370" t="s">
        <v>21</v>
      </c>
      <c r="E9" s="362" t="s">
        <v>22</v>
      </c>
      <c r="F9" s="363"/>
      <c r="G9" s="364"/>
      <c r="H9" s="362" t="s">
        <v>23</v>
      </c>
      <c r="I9" s="363"/>
      <c r="J9" s="364"/>
      <c r="K9" s="26"/>
      <c r="L9" s="27"/>
      <c r="M9" s="48"/>
      <c r="N9" s="1"/>
      <c r="O9" s="1"/>
    </row>
    <row r="10" spans="1:15" ht="42.75" customHeight="1">
      <c r="A10" s="366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1000.3</v>
      </c>
      <c r="D11" s="36">
        <v>997.68333333333339</v>
      </c>
      <c r="E11" s="36">
        <v>962.61666666666679</v>
      </c>
      <c r="F11" s="36">
        <v>924.93333333333339</v>
      </c>
      <c r="G11" s="36">
        <v>889.86666666666679</v>
      </c>
      <c r="H11" s="36">
        <v>1035.3666666666668</v>
      </c>
      <c r="I11" s="36">
        <v>1070.4333333333334</v>
      </c>
      <c r="J11" s="36">
        <v>1108.1166666666668</v>
      </c>
      <c r="K11" s="31">
        <v>1032.75</v>
      </c>
      <c r="L11" s="31">
        <v>960</v>
      </c>
      <c r="M11" s="31">
        <v>3.21889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38490.75</v>
      </c>
      <c r="D12" s="36">
        <v>38631.966666666667</v>
      </c>
      <c r="E12" s="36">
        <v>38013.833333333336</v>
      </c>
      <c r="F12" s="36">
        <v>37536.916666666672</v>
      </c>
      <c r="G12" s="36">
        <v>36918.78333333334</v>
      </c>
      <c r="H12" s="36">
        <v>39108.883333333331</v>
      </c>
      <c r="I12" s="36">
        <v>39727.016666666663</v>
      </c>
      <c r="J12" s="36">
        <v>40203.933333333327</v>
      </c>
      <c r="K12" s="31">
        <v>39250.1</v>
      </c>
      <c r="L12" s="31">
        <v>38155.050000000003</v>
      </c>
      <c r="M12" s="31">
        <v>4.9489999999999999E-2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7503.05</v>
      </c>
      <c r="D13" s="36">
        <v>7456.0999999999995</v>
      </c>
      <c r="E13" s="36">
        <v>7100.1499999999987</v>
      </c>
      <c r="F13" s="36">
        <v>6697.2499999999991</v>
      </c>
      <c r="G13" s="36">
        <v>6341.2999999999984</v>
      </c>
      <c r="H13" s="36">
        <v>7858.9999999999991</v>
      </c>
      <c r="I13" s="36">
        <v>8214.9500000000007</v>
      </c>
      <c r="J13" s="36">
        <v>8617.8499999999985</v>
      </c>
      <c r="K13" s="31">
        <v>7812.05</v>
      </c>
      <c r="L13" s="31">
        <v>7053.2</v>
      </c>
      <c r="M13" s="31">
        <v>7.1429999999999998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2646.55</v>
      </c>
      <c r="D14" s="36">
        <v>2634.416666666667</v>
      </c>
      <c r="E14" s="36">
        <v>2568.9333333333338</v>
      </c>
      <c r="F14" s="36">
        <v>2491.3166666666671</v>
      </c>
      <c r="G14" s="36">
        <v>2425.8333333333339</v>
      </c>
      <c r="H14" s="36">
        <v>2712.0333333333338</v>
      </c>
      <c r="I14" s="36">
        <v>2777.5166666666673</v>
      </c>
      <c r="J14" s="36">
        <v>2855.1333333333337</v>
      </c>
      <c r="K14" s="31">
        <v>2699.9</v>
      </c>
      <c r="L14" s="31">
        <v>2556.8000000000002</v>
      </c>
      <c r="M14" s="31">
        <v>6.8142800000000001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4305.5</v>
      </c>
      <c r="D15" s="36">
        <v>4319.0999999999995</v>
      </c>
      <c r="E15" s="36">
        <v>4234.6499999999987</v>
      </c>
      <c r="F15" s="36">
        <v>4163.7999999999993</v>
      </c>
      <c r="G15" s="36">
        <v>4079.3499999999985</v>
      </c>
      <c r="H15" s="36">
        <v>4389.9499999999989</v>
      </c>
      <c r="I15" s="36">
        <v>4474.3999999999996</v>
      </c>
      <c r="J15" s="36">
        <v>4545.2499999999991</v>
      </c>
      <c r="K15" s="31">
        <v>4403.55</v>
      </c>
      <c r="L15" s="31">
        <v>4248.25</v>
      </c>
      <c r="M15" s="31">
        <v>0.59653999999999996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1497.55</v>
      </c>
      <c r="D16" s="36">
        <v>1491.6333333333332</v>
      </c>
      <c r="E16" s="36">
        <v>1473.4166666666665</v>
      </c>
      <c r="F16" s="36">
        <v>1449.2833333333333</v>
      </c>
      <c r="G16" s="36">
        <v>1431.0666666666666</v>
      </c>
      <c r="H16" s="36">
        <v>1515.7666666666664</v>
      </c>
      <c r="I16" s="36">
        <v>1533.9833333333331</v>
      </c>
      <c r="J16" s="36">
        <v>1558.1166666666663</v>
      </c>
      <c r="K16" s="31">
        <v>1509.85</v>
      </c>
      <c r="L16" s="31">
        <v>1467.5</v>
      </c>
      <c r="M16" s="31">
        <v>3.3091400000000002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656.25</v>
      </c>
      <c r="D17" s="36">
        <v>652.86666666666667</v>
      </c>
      <c r="E17" s="36">
        <v>646.83333333333337</v>
      </c>
      <c r="F17" s="36">
        <v>637.41666666666674</v>
      </c>
      <c r="G17" s="36">
        <v>631.38333333333344</v>
      </c>
      <c r="H17" s="36">
        <v>662.2833333333333</v>
      </c>
      <c r="I17" s="36">
        <v>668.31666666666661</v>
      </c>
      <c r="J17" s="36">
        <v>677.73333333333323</v>
      </c>
      <c r="K17" s="31">
        <v>658.9</v>
      </c>
      <c r="L17" s="31">
        <v>643.45000000000005</v>
      </c>
      <c r="M17" s="31">
        <v>23.2105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686.9</v>
      </c>
      <c r="D18" s="36">
        <v>671.83333333333337</v>
      </c>
      <c r="E18" s="36">
        <v>645.06666666666672</v>
      </c>
      <c r="F18" s="36">
        <v>603.23333333333335</v>
      </c>
      <c r="G18" s="36">
        <v>576.4666666666667</v>
      </c>
      <c r="H18" s="36">
        <v>713.66666666666674</v>
      </c>
      <c r="I18" s="36">
        <v>740.43333333333339</v>
      </c>
      <c r="J18" s="36">
        <v>782.26666666666677</v>
      </c>
      <c r="K18" s="31">
        <v>698.6</v>
      </c>
      <c r="L18" s="31">
        <v>630</v>
      </c>
      <c r="M18" s="31">
        <v>14.189249999999999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1777.2</v>
      </c>
      <c r="D19" s="36">
        <v>1778.9833333333333</v>
      </c>
      <c r="E19" s="36">
        <v>1730.5166666666667</v>
      </c>
      <c r="F19" s="36">
        <v>1683.8333333333333</v>
      </c>
      <c r="G19" s="36">
        <v>1635.3666666666666</v>
      </c>
      <c r="H19" s="36">
        <v>1825.6666666666667</v>
      </c>
      <c r="I19" s="36">
        <v>1874.1333333333334</v>
      </c>
      <c r="J19" s="36">
        <v>1920.8166666666668</v>
      </c>
      <c r="K19" s="31">
        <v>1827.45</v>
      </c>
      <c r="L19" s="31">
        <v>1732.3</v>
      </c>
      <c r="M19" s="31">
        <v>3.8580999999999999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27728.799999999999</v>
      </c>
      <c r="D20" s="36">
        <v>27635.05</v>
      </c>
      <c r="E20" s="36">
        <v>27220.1</v>
      </c>
      <c r="F20" s="36">
        <v>26711.399999999998</v>
      </c>
      <c r="G20" s="36">
        <v>26296.449999999997</v>
      </c>
      <c r="H20" s="36">
        <v>28143.75</v>
      </c>
      <c r="I20" s="36">
        <v>28558.700000000004</v>
      </c>
      <c r="J20" s="36">
        <v>29067.4</v>
      </c>
      <c r="K20" s="31">
        <v>28050</v>
      </c>
      <c r="L20" s="31">
        <v>27126.35</v>
      </c>
      <c r="M20" s="31">
        <v>8.8400000000000006E-2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1384.85</v>
      </c>
      <c r="D21" s="36">
        <v>1379.2166666666665</v>
      </c>
      <c r="E21" s="36">
        <v>1340.633333333333</v>
      </c>
      <c r="F21" s="36">
        <v>1296.4166666666665</v>
      </c>
      <c r="G21" s="36">
        <v>1257.833333333333</v>
      </c>
      <c r="H21" s="36">
        <v>1423.4333333333329</v>
      </c>
      <c r="I21" s="36">
        <v>1462.0166666666664</v>
      </c>
      <c r="J21" s="36">
        <v>1506.2333333333329</v>
      </c>
      <c r="K21" s="31">
        <v>1417.8</v>
      </c>
      <c r="L21" s="31">
        <v>1335</v>
      </c>
      <c r="M21" s="31">
        <v>3.1766999999999999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1023.8</v>
      </c>
      <c r="D22" s="36">
        <v>1010.6666666666666</v>
      </c>
      <c r="E22" s="36">
        <v>988.13333333333321</v>
      </c>
      <c r="F22" s="36">
        <v>952.46666666666658</v>
      </c>
      <c r="G22" s="36">
        <v>929.93333333333317</v>
      </c>
      <c r="H22" s="36">
        <v>1046.3333333333333</v>
      </c>
      <c r="I22" s="36">
        <v>1068.8666666666668</v>
      </c>
      <c r="J22" s="36">
        <v>1104.5333333333333</v>
      </c>
      <c r="K22" s="31">
        <v>1033.2</v>
      </c>
      <c r="L22" s="31">
        <v>975</v>
      </c>
      <c r="M22" s="31">
        <v>14.23981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2995.35</v>
      </c>
      <c r="D23" s="36">
        <v>2973.2333333333336</v>
      </c>
      <c r="E23" s="36">
        <v>2908.4666666666672</v>
      </c>
      <c r="F23" s="36">
        <v>2821.5833333333335</v>
      </c>
      <c r="G23" s="36">
        <v>2756.8166666666671</v>
      </c>
      <c r="H23" s="36">
        <v>3060.1166666666672</v>
      </c>
      <c r="I23" s="36">
        <v>3124.8833333333337</v>
      </c>
      <c r="J23" s="36">
        <v>3211.7666666666673</v>
      </c>
      <c r="K23" s="31">
        <v>3038</v>
      </c>
      <c r="L23" s="31">
        <v>2886.35</v>
      </c>
      <c r="M23" s="31">
        <v>14.433310000000001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1720.3</v>
      </c>
      <c r="D24" s="36">
        <v>1730.7666666666667</v>
      </c>
      <c r="E24" s="36">
        <v>1669.5333333333333</v>
      </c>
      <c r="F24" s="36">
        <v>1618.7666666666667</v>
      </c>
      <c r="G24" s="36">
        <v>1557.5333333333333</v>
      </c>
      <c r="H24" s="36">
        <v>1781.5333333333333</v>
      </c>
      <c r="I24" s="36">
        <v>1842.7666666666664</v>
      </c>
      <c r="J24" s="36">
        <v>1893.5333333333333</v>
      </c>
      <c r="K24" s="31">
        <v>1792</v>
      </c>
      <c r="L24" s="31">
        <v>1680</v>
      </c>
      <c r="M24" s="31">
        <v>21.810970000000001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1507.35</v>
      </c>
      <c r="D25" s="36">
        <v>1481.1166666666668</v>
      </c>
      <c r="E25" s="36">
        <v>1445.2333333333336</v>
      </c>
      <c r="F25" s="36">
        <v>1383.1166666666668</v>
      </c>
      <c r="G25" s="36">
        <v>1347.2333333333336</v>
      </c>
      <c r="H25" s="36">
        <v>1543.2333333333336</v>
      </c>
      <c r="I25" s="36">
        <v>1579.1166666666668</v>
      </c>
      <c r="J25" s="36">
        <v>1641.2333333333336</v>
      </c>
      <c r="K25" s="31">
        <v>1517</v>
      </c>
      <c r="L25" s="31">
        <v>1419</v>
      </c>
      <c r="M25" s="31">
        <v>59.872129999999999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697.4</v>
      </c>
      <c r="D26" s="36">
        <v>690.9666666666667</v>
      </c>
      <c r="E26" s="36">
        <v>652.93333333333339</v>
      </c>
      <c r="F26" s="36">
        <v>608.4666666666667</v>
      </c>
      <c r="G26" s="36">
        <v>570.43333333333339</v>
      </c>
      <c r="H26" s="36">
        <v>735.43333333333339</v>
      </c>
      <c r="I26" s="36">
        <v>773.4666666666667</v>
      </c>
      <c r="J26" s="36">
        <v>817.93333333333339</v>
      </c>
      <c r="K26" s="31">
        <v>729</v>
      </c>
      <c r="L26" s="31">
        <v>646.5</v>
      </c>
      <c r="M26" s="31">
        <v>100.69127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879.15</v>
      </c>
      <c r="D27" s="36">
        <v>882.0333333333333</v>
      </c>
      <c r="E27" s="36">
        <v>854.11666666666656</v>
      </c>
      <c r="F27" s="36">
        <v>829.08333333333326</v>
      </c>
      <c r="G27" s="36">
        <v>801.16666666666652</v>
      </c>
      <c r="H27" s="36">
        <v>907.06666666666661</v>
      </c>
      <c r="I27" s="36">
        <v>934.98333333333335</v>
      </c>
      <c r="J27" s="36">
        <v>960.01666666666665</v>
      </c>
      <c r="K27" s="31">
        <v>909.95</v>
      </c>
      <c r="L27" s="31">
        <v>857</v>
      </c>
      <c r="M27" s="31">
        <v>35.705640000000002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322.35000000000002</v>
      </c>
      <c r="D28" s="36">
        <v>323.5333333333333</v>
      </c>
      <c r="E28" s="36">
        <v>315.61666666666662</v>
      </c>
      <c r="F28" s="36">
        <v>308.88333333333333</v>
      </c>
      <c r="G28" s="36">
        <v>300.96666666666664</v>
      </c>
      <c r="H28" s="36">
        <v>330.26666666666659</v>
      </c>
      <c r="I28" s="36">
        <v>338.18333333333334</v>
      </c>
      <c r="J28" s="36">
        <v>344.91666666666657</v>
      </c>
      <c r="K28" s="31">
        <v>331.45</v>
      </c>
      <c r="L28" s="31">
        <v>316.8</v>
      </c>
      <c r="M28" s="31">
        <v>16.51906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215.2</v>
      </c>
      <c r="D29" s="36">
        <v>213.1933333333333</v>
      </c>
      <c r="E29" s="36">
        <v>207.5366666666666</v>
      </c>
      <c r="F29" s="36">
        <v>199.87333333333331</v>
      </c>
      <c r="G29" s="36">
        <v>194.21666666666661</v>
      </c>
      <c r="H29" s="36">
        <v>220.8566666666666</v>
      </c>
      <c r="I29" s="36">
        <v>226.51333333333329</v>
      </c>
      <c r="J29" s="36">
        <v>234.17666666666659</v>
      </c>
      <c r="K29" s="31">
        <v>218.85</v>
      </c>
      <c r="L29" s="31">
        <v>205.53</v>
      </c>
      <c r="M29" s="31">
        <v>38.286650000000002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314.39999999999998</v>
      </c>
      <c r="D30" s="36">
        <v>308.79999999999995</v>
      </c>
      <c r="E30" s="36">
        <v>300.89999999999992</v>
      </c>
      <c r="F30" s="36">
        <v>287.39999999999998</v>
      </c>
      <c r="G30" s="36">
        <v>279.49999999999994</v>
      </c>
      <c r="H30" s="36">
        <v>322.2999999999999</v>
      </c>
      <c r="I30" s="36">
        <v>330.2</v>
      </c>
      <c r="J30" s="36">
        <v>343.69999999999987</v>
      </c>
      <c r="K30" s="31">
        <v>316.7</v>
      </c>
      <c r="L30" s="31">
        <v>295.3</v>
      </c>
      <c r="M30" s="31">
        <v>52.391590000000001</v>
      </c>
      <c r="N30" s="1"/>
      <c r="O30" s="1"/>
    </row>
    <row r="31" spans="1:15" ht="12.75" customHeight="1">
      <c r="A31" s="33">
        <v>21</v>
      </c>
      <c r="B31" s="53" t="s">
        <v>891</v>
      </c>
      <c r="C31" s="31">
        <v>834.2</v>
      </c>
      <c r="D31" s="36">
        <v>832.4</v>
      </c>
      <c r="E31" s="36">
        <v>812.8</v>
      </c>
      <c r="F31" s="36">
        <v>791.4</v>
      </c>
      <c r="G31" s="36">
        <v>771.8</v>
      </c>
      <c r="H31" s="36">
        <v>853.8</v>
      </c>
      <c r="I31" s="36">
        <v>873.40000000000009</v>
      </c>
      <c r="J31" s="36">
        <v>894.8</v>
      </c>
      <c r="K31" s="31">
        <v>852</v>
      </c>
      <c r="L31" s="31">
        <v>811</v>
      </c>
      <c r="M31" s="31">
        <v>2.9209000000000001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891.15</v>
      </c>
      <c r="D32" s="36">
        <v>889.13333333333321</v>
      </c>
      <c r="E32" s="36">
        <v>878.56666666666638</v>
      </c>
      <c r="F32" s="36">
        <v>865.98333333333312</v>
      </c>
      <c r="G32" s="36">
        <v>855.41666666666629</v>
      </c>
      <c r="H32" s="36">
        <v>901.71666666666647</v>
      </c>
      <c r="I32" s="36">
        <v>912.2833333333333</v>
      </c>
      <c r="J32" s="36">
        <v>924.86666666666656</v>
      </c>
      <c r="K32" s="31">
        <v>899.7</v>
      </c>
      <c r="L32" s="31">
        <v>876.55</v>
      </c>
      <c r="M32" s="31">
        <v>0.51800999999999997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1381.05</v>
      </c>
      <c r="D33" s="36">
        <v>1365</v>
      </c>
      <c r="E33" s="36">
        <v>1340.1</v>
      </c>
      <c r="F33" s="36">
        <v>1299.1499999999999</v>
      </c>
      <c r="G33" s="36">
        <v>1274.2499999999998</v>
      </c>
      <c r="H33" s="36">
        <v>1405.95</v>
      </c>
      <c r="I33" s="36">
        <v>1430.8500000000001</v>
      </c>
      <c r="J33" s="36">
        <v>1471.8000000000002</v>
      </c>
      <c r="K33" s="31">
        <v>1389.9</v>
      </c>
      <c r="L33" s="31">
        <v>1324.05</v>
      </c>
      <c r="M33" s="31">
        <v>4.8533900000000001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2335.1</v>
      </c>
      <c r="D34" s="36">
        <v>2316.4666666666667</v>
      </c>
      <c r="E34" s="36">
        <v>2277.4333333333334</v>
      </c>
      <c r="F34" s="36">
        <v>2219.7666666666669</v>
      </c>
      <c r="G34" s="36">
        <v>2180.7333333333336</v>
      </c>
      <c r="H34" s="36">
        <v>2374.1333333333332</v>
      </c>
      <c r="I34" s="36">
        <v>2413.166666666667</v>
      </c>
      <c r="J34" s="36">
        <v>2470.833333333333</v>
      </c>
      <c r="K34" s="31">
        <v>2355.5</v>
      </c>
      <c r="L34" s="31">
        <v>2258.8000000000002</v>
      </c>
      <c r="M34" s="31">
        <v>1.28311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1084.95</v>
      </c>
      <c r="D35" s="36">
        <v>1099.4833333333333</v>
      </c>
      <c r="E35" s="36">
        <v>1055.4666666666667</v>
      </c>
      <c r="F35" s="36">
        <v>1025.9833333333333</v>
      </c>
      <c r="G35" s="36">
        <v>981.9666666666667</v>
      </c>
      <c r="H35" s="36">
        <v>1128.9666666666667</v>
      </c>
      <c r="I35" s="36">
        <v>1172.9833333333336</v>
      </c>
      <c r="J35" s="36">
        <v>1202.4666666666667</v>
      </c>
      <c r="K35" s="31">
        <v>1143.5</v>
      </c>
      <c r="L35" s="31">
        <v>1070</v>
      </c>
      <c r="M35" s="31">
        <v>3.5834199999999998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5180.6499999999996</v>
      </c>
      <c r="D36" s="36">
        <v>5150.05</v>
      </c>
      <c r="E36" s="36">
        <v>5061</v>
      </c>
      <c r="F36" s="36">
        <v>4941.3499999999995</v>
      </c>
      <c r="G36" s="36">
        <v>4852.2999999999993</v>
      </c>
      <c r="H36" s="36">
        <v>5269.7000000000007</v>
      </c>
      <c r="I36" s="36">
        <v>5358.7500000000018</v>
      </c>
      <c r="J36" s="36">
        <v>5478.4000000000015</v>
      </c>
      <c r="K36" s="31">
        <v>5239.1000000000004</v>
      </c>
      <c r="L36" s="31">
        <v>5030.3999999999996</v>
      </c>
      <c r="M36" s="31">
        <v>1.0949899999999999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2013.85</v>
      </c>
      <c r="D37" s="36">
        <v>2009.05</v>
      </c>
      <c r="E37" s="36">
        <v>1984.05</v>
      </c>
      <c r="F37" s="36">
        <v>1954.25</v>
      </c>
      <c r="G37" s="36">
        <v>1929.25</v>
      </c>
      <c r="H37" s="36">
        <v>2038.85</v>
      </c>
      <c r="I37" s="36">
        <v>2063.85</v>
      </c>
      <c r="J37" s="36">
        <v>2093.6499999999996</v>
      </c>
      <c r="K37" s="31">
        <v>2034.05</v>
      </c>
      <c r="L37" s="31">
        <v>1979.25</v>
      </c>
      <c r="M37" s="31">
        <v>0.41027999999999998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63.07</v>
      </c>
      <c r="D38" s="36">
        <v>62.856666666666662</v>
      </c>
      <c r="E38" s="36">
        <v>61.59333333333332</v>
      </c>
      <c r="F38" s="36">
        <v>60.11666666666666</v>
      </c>
      <c r="G38" s="36">
        <v>58.853333333333318</v>
      </c>
      <c r="H38" s="36">
        <v>64.333333333333314</v>
      </c>
      <c r="I38" s="36">
        <v>65.596666666666664</v>
      </c>
      <c r="J38" s="36">
        <v>67.073333333333323</v>
      </c>
      <c r="K38" s="31">
        <v>64.12</v>
      </c>
      <c r="L38" s="31">
        <v>61.38</v>
      </c>
      <c r="M38" s="31">
        <v>24.383209999999998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25.37</v>
      </c>
      <c r="D39" s="36">
        <v>25.3</v>
      </c>
      <c r="E39" s="36">
        <v>24.68</v>
      </c>
      <c r="F39" s="36">
        <v>23.99</v>
      </c>
      <c r="G39" s="36">
        <v>23.369999999999997</v>
      </c>
      <c r="H39" s="36">
        <v>25.990000000000002</v>
      </c>
      <c r="I39" s="36">
        <v>26.61</v>
      </c>
      <c r="J39" s="36">
        <v>27.300000000000004</v>
      </c>
      <c r="K39" s="31">
        <v>25.92</v>
      </c>
      <c r="L39" s="31">
        <v>24.61</v>
      </c>
      <c r="M39" s="31">
        <v>89.037769999999995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1545.95</v>
      </c>
      <c r="D40" s="36">
        <v>1508.3166666666666</v>
      </c>
      <c r="E40" s="36">
        <v>1441.6333333333332</v>
      </c>
      <c r="F40" s="36">
        <v>1337.3166666666666</v>
      </c>
      <c r="G40" s="36">
        <v>1270.6333333333332</v>
      </c>
      <c r="H40" s="36">
        <v>1612.6333333333332</v>
      </c>
      <c r="I40" s="36">
        <v>1679.3166666666666</v>
      </c>
      <c r="J40" s="36">
        <v>1783.6333333333332</v>
      </c>
      <c r="K40" s="31">
        <v>1575</v>
      </c>
      <c r="L40" s="31">
        <v>1404</v>
      </c>
      <c r="M40" s="31">
        <v>13.40455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4205.5</v>
      </c>
      <c r="D41" s="36">
        <v>4183.7</v>
      </c>
      <c r="E41" s="36">
        <v>4079.0499999999993</v>
      </c>
      <c r="F41" s="36">
        <v>3952.5999999999995</v>
      </c>
      <c r="G41" s="36">
        <v>3847.9499999999989</v>
      </c>
      <c r="H41" s="36">
        <v>4310.1499999999996</v>
      </c>
      <c r="I41" s="36">
        <v>4414.7999999999993</v>
      </c>
      <c r="J41" s="36">
        <v>4541.25</v>
      </c>
      <c r="K41" s="31">
        <v>4288.3500000000004</v>
      </c>
      <c r="L41" s="31">
        <v>4057.25</v>
      </c>
      <c r="M41" s="31">
        <v>1.09152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691.35</v>
      </c>
      <c r="D42" s="36">
        <v>682.98333333333323</v>
      </c>
      <c r="E42" s="36">
        <v>670.96666666666647</v>
      </c>
      <c r="F42" s="36">
        <v>650.58333333333326</v>
      </c>
      <c r="G42" s="36">
        <v>638.56666666666649</v>
      </c>
      <c r="H42" s="36">
        <v>703.36666666666645</v>
      </c>
      <c r="I42" s="36">
        <v>715.3833333333331</v>
      </c>
      <c r="J42" s="36">
        <v>735.76666666666642</v>
      </c>
      <c r="K42" s="31">
        <v>695</v>
      </c>
      <c r="L42" s="31">
        <v>662.6</v>
      </c>
      <c r="M42" s="31">
        <v>46.812579999999997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3776.15</v>
      </c>
      <c r="D43" s="36">
        <v>3790.5</v>
      </c>
      <c r="E43" s="36">
        <v>3733.6</v>
      </c>
      <c r="F43" s="36">
        <v>3691.0499999999997</v>
      </c>
      <c r="G43" s="36">
        <v>3634.1499999999996</v>
      </c>
      <c r="H43" s="36">
        <v>3833.05</v>
      </c>
      <c r="I43" s="36">
        <v>3889.95</v>
      </c>
      <c r="J43" s="36">
        <v>3932.5000000000005</v>
      </c>
      <c r="K43" s="31">
        <v>3847.4</v>
      </c>
      <c r="L43" s="31">
        <v>3747.95</v>
      </c>
      <c r="M43" s="31">
        <v>0.56899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2223.0500000000002</v>
      </c>
      <c r="D44" s="36">
        <v>2188.0333333333333</v>
      </c>
      <c r="E44" s="36">
        <v>2060.0166666666664</v>
      </c>
      <c r="F44" s="36">
        <v>1896.9833333333331</v>
      </c>
      <c r="G44" s="36">
        <v>1768.9666666666662</v>
      </c>
      <c r="H44" s="36">
        <v>2351.0666666666666</v>
      </c>
      <c r="I44" s="36">
        <v>2479.0833333333339</v>
      </c>
      <c r="J44" s="36">
        <v>2642.1166666666668</v>
      </c>
      <c r="K44" s="31">
        <v>2316.0500000000002</v>
      </c>
      <c r="L44" s="31">
        <v>2025</v>
      </c>
      <c r="M44" s="31">
        <v>31.170159999999999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797.05</v>
      </c>
      <c r="D45" s="36">
        <v>785.04999999999984</v>
      </c>
      <c r="E45" s="36">
        <v>767.04999999999973</v>
      </c>
      <c r="F45" s="36">
        <v>737.04999999999984</v>
      </c>
      <c r="G45" s="36">
        <v>719.04999999999973</v>
      </c>
      <c r="H45" s="36">
        <v>815.04999999999973</v>
      </c>
      <c r="I45" s="36">
        <v>833.05</v>
      </c>
      <c r="J45" s="36">
        <v>863.04999999999973</v>
      </c>
      <c r="K45" s="31">
        <v>803.05</v>
      </c>
      <c r="L45" s="31">
        <v>755.05</v>
      </c>
      <c r="M45" s="31">
        <v>4.3910900000000002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8092.95</v>
      </c>
      <c r="D46" s="36">
        <v>8082.3166666666666</v>
      </c>
      <c r="E46" s="36">
        <v>7766.6333333333332</v>
      </c>
      <c r="F46" s="36">
        <v>7440.3166666666666</v>
      </c>
      <c r="G46" s="36">
        <v>7124.6333333333332</v>
      </c>
      <c r="H46" s="36">
        <v>8408.6333333333332</v>
      </c>
      <c r="I46" s="36">
        <v>8724.3166666666657</v>
      </c>
      <c r="J46" s="36">
        <v>9050.6333333333332</v>
      </c>
      <c r="K46" s="31">
        <v>8398</v>
      </c>
      <c r="L46" s="31">
        <v>7756</v>
      </c>
      <c r="M46" s="31">
        <v>1.2208699999999999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6403.6</v>
      </c>
      <c r="D47" s="36">
        <v>6400.9333333333334</v>
      </c>
      <c r="E47" s="36">
        <v>6327.4666666666672</v>
      </c>
      <c r="F47" s="36">
        <v>6251.3333333333339</v>
      </c>
      <c r="G47" s="36">
        <v>6177.8666666666677</v>
      </c>
      <c r="H47" s="36">
        <v>6477.0666666666666</v>
      </c>
      <c r="I47" s="36">
        <v>6550.5333333333319</v>
      </c>
      <c r="J47" s="36">
        <v>6626.6666666666661</v>
      </c>
      <c r="K47" s="31">
        <v>6474.4</v>
      </c>
      <c r="L47" s="31">
        <v>6324.8</v>
      </c>
      <c r="M47" s="31">
        <v>2.8467899999999999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518.6</v>
      </c>
      <c r="D48" s="36">
        <v>515.1</v>
      </c>
      <c r="E48" s="36">
        <v>504</v>
      </c>
      <c r="F48" s="36">
        <v>489.4</v>
      </c>
      <c r="G48" s="36">
        <v>478.29999999999995</v>
      </c>
      <c r="H48" s="36">
        <v>529.70000000000005</v>
      </c>
      <c r="I48" s="36">
        <v>540.80000000000018</v>
      </c>
      <c r="J48" s="36">
        <v>555.40000000000009</v>
      </c>
      <c r="K48" s="31">
        <v>526.20000000000005</v>
      </c>
      <c r="L48" s="31">
        <v>500.5</v>
      </c>
      <c r="M48" s="31">
        <v>29.774799999999999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320</v>
      </c>
      <c r="D49" s="36">
        <v>330.15000000000003</v>
      </c>
      <c r="E49" s="36">
        <v>300.85000000000008</v>
      </c>
      <c r="F49" s="36">
        <v>281.70000000000005</v>
      </c>
      <c r="G49" s="36">
        <v>252.40000000000009</v>
      </c>
      <c r="H49" s="36">
        <v>349.30000000000007</v>
      </c>
      <c r="I49" s="36">
        <v>378.6</v>
      </c>
      <c r="J49" s="36">
        <v>397.75000000000006</v>
      </c>
      <c r="K49" s="31">
        <v>359.45</v>
      </c>
      <c r="L49" s="31">
        <v>311</v>
      </c>
      <c r="M49" s="31">
        <v>20.946169999999999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699.6</v>
      </c>
      <c r="D50" s="36">
        <v>690.78333333333342</v>
      </c>
      <c r="E50" s="36">
        <v>668.86666666666679</v>
      </c>
      <c r="F50" s="36">
        <v>638.13333333333333</v>
      </c>
      <c r="G50" s="36">
        <v>616.2166666666667</v>
      </c>
      <c r="H50" s="36">
        <v>721.51666666666688</v>
      </c>
      <c r="I50" s="36">
        <v>743.43333333333362</v>
      </c>
      <c r="J50" s="36">
        <v>774.16666666666697</v>
      </c>
      <c r="K50" s="31">
        <v>712.7</v>
      </c>
      <c r="L50" s="31">
        <v>660.05</v>
      </c>
      <c r="M50" s="31">
        <v>5.9093400000000003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695.2</v>
      </c>
      <c r="D51" s="36">
        <v>680.94999999999993</v>
      </c>
      <c r="E51" s="36">
        <v>657.14999999999986</v>
      </c>
      <c r="F51" s="36">
        <v>619.09999999999991</v>
      </c>
      <c r="G51" s="36">
        <v>595.29999999999984</v>
      </c>
      <c r="H51" s="36">
        <v>718.99999999999989</v>
      </c>
      <c r="I51" s="36">
        <v>742.79999999999984</v>
      </c>
      <c r="J51" s="36">
        <v>780.84999999999991</v>
      </c>
      <c r="K51" s="31">
        <v>704.75</v>
      </c>
      <c r="L51" s="31">
        <v>642.9</v>
      </c>
      <c r="M51" s="31">
        <v>19.996690000000001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229.63</v>
      </c>
      <c r="D52" s="36">
        <v>227.46</v>
      </c>
      <c r="E52" s="36">
        <v>221.52</v>
      </c>
      <c r="F52" s="36">
        <v>213.41</v>
      </c>
      <c r="G52" s="36">
        <v>207.47</v>
      </c>
      <c r="H52" s="36">
        <v>235.57000000000002</v>
      </c>
      <c r="I52" s="36">
        <v>241.51000000000002</v>
      </c>
      <c r="J52" s="36">
        <v>249.62000000000003</v>
      </c>
      <c r="K52" s="31">
        <v>233.4</v>
      </c>
      <c r="L52" s="31">
        <v>219.35</v>
      </c>
      <c r="M52" s="31">
        <v>184.14004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2897.1</v>
      </c>
      <c r="D53" s="36">
        <v>2910.1333333333332</v>
      </c>
      <c r="E53" s="36">
        <v>2872.9666666666662</v>
      </c>
      <c r="F53" s="36">
        <v>2848.833333333333</v>
      </c>
      <c r="G53" s="36">
        <v>2811.6666666666661</v>
      </c>
      <c r="H53" s="36">
        <v>2934.2666666666664</v>
      </c>
      <c r="I53" s="36">
        <v>2971.4333333333334</v>
      </c>
      <c r="J53" s="36">
        <v>2995.5666666666666</v>
      </c>
      <c r="K53" s="31">
        <v>2947.3</v>
      </c>
      <c r="L53" s="31">
        <v>2886</v>
      </c>
      <c r="M53" s="31">
        <v>19.063120000000001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325.89999999999998</v>
      </c>
      <c r="D54" s="36">
        <v>326.5</v>
      </c>
      <c r="E54" s="36">
        <v>320.39999999999998</v>
      </c>
      <c r="F54" s="36">
        <v>314.89999999999998</v>
      </c>
      <c r="G54" s="36">
        <v>308.79999999999995</v>
      </c>
      <c r="H54" s="36">
        <v>332</v>
      </c>
      <c r="I54" s="36">
        <v>338.1</v>
      </c>
      <c r="J54" s="36">
        <v>343.6</v>
      </c>
      <c r="K54" s="31">
        <v>332.6</v>
      </c>
      <c r="L54" s="31">
        <v>321</v>
      </c>
      <c r="M54" s="31">
        <v>7.4894699999999998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7067.6</v>
      </c>
      <c r="D55" s="36">
        <v>6884.8499999999995</v>
      </c>
      <c r="E55" s="36">
        <v>6407.7499999999991</v>
      </c>
      <c r="F55" s="36">
        <v>5747.9</v>
      </c>
      <c r="G55" s="36">
        <v>5270.7999999999993</v>
      </c>
      <c r="H55" s="36">
        <v>7544.6999999999989</v>
      </c>
      <c r="I55" s="36">
        <v>8021.7999999999993</v>
      </c>
      <c r="J55" s="36">
        <v>8681.6499999999978</v>
      </c>
      <c r="K55" s="31">
        <v>7361.95</v>
      </c>
      <c r="L55" s="31">
        <v>6225</v>
      </c>
      <c r="M55" s="31">
        <v>3.5454300000000001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2236.5500000000002</v>
      </c>
      <c r="D56" s="36">
        <v>2229.5333333333333</v>
      </c>
      <c r="E56" s="36">
        <v>2185.0666666666666</v>
      </c>
      <c r="F56" s="36">
        <v>2133.5833333333335</v>
      </c>
      <c r="G56" s="36">
        <v>2089.1166666666668</v>
      </c>
      <c r="H56" s="36">
        <v>2281.0166666666664</v>
      </c>
      <c r="I56" s="36">
        <v>2325.4833333333327</v>
      </c>
      <c r="J56" s="36">
        <v>2376.9666666666662</v>
      </c>
      <c r="K56" s="31">
        <v>2274</v>
      </c>
      <c r="L56" s="31">
        <v>2178.0500000000002</v>
      </c>
      <c r="M56" s="31">
        <v>4.1310799999999999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7280.25</v>
      </c>
      <c r="D57" s="36">
        <v>7161.833333333333</v>
      </c>
      <c r="E57" s="36">
        <v>7007.2166666666662</v>
      </c>
      <c r="F57" s="36">
        <v>6734.1833333333334</v>
      </c>
      <c r="G57" s="36">
        <v>6579.5666666666666</v>
      </c>
      <c r="H57" s="36">
        <v>7434.8666666666659</v>
      </c>
      <c r="I57" s="36">
        <v>7589.4833333333327</v>
      </c>
      <c r="J57" s="36">
        <v>7862.5166666666655</v>
      </c>
      <c r="K57" s="31">
        <v>7316.45</v>
      </c>
      <c r="L57" s="31">
        <v>6888.8</v>
      </c>
      <c r="M57" s="31">
        <v>1.1143099999999999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1357.75</v>
      </c>
      <c r="D58" s="36">
        <v>1346.5166666666667</v>
      </c>
      <c r="E58" s="36">
        <v>1329.2333333333333</v>
      </c>
      <c r="F58" s="36">
        <v>1300.7166666666667</v>
      </c>
      <c r="G58" s="36">
        <v>1283.4333333333334</v>
      </c>
      <c r="H58" s="36">
        <v>1375.0333333333333</v>
      </c>
      <c r="I58" s="36">
        <v>1392.3166666666666</v>
      </c>
      <c r="J58" s="36">
        <v>1420.8333333333333</v>
      </c>
      <c r="K58" s="31">
        <v>1363.8</v>
      </c>
      <c r="L58" s="31">
        <v>1318</v>
      </c>
      <c r="M58" s="31">
        <v>6.5056900000000004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645.35</v>
      </c>
      <c r="D59" s="36">
        <v>639.91666666666663</v>
      </c>
      <c r="E59" s="36">
        <v>609.83333333333326</v>
      </c>
      <c r="F59" s="36">
        <v>574.31666666666661</v>
      </c>
      <c r="G59" s="36">
        <v>544.23333333333323</v>
      </c>
      <c r="H59" s="36">
        <v>675.43333333333328</v>
      </c>
      <c r="I59" s="36">
        <v>705.51666666666654</v>
      </c>
      <c r="J59" s="36">
        <v>741.0333333333333</v>
      </c>
      <c r="K59" s="31">
        <v>670</v>
      </c>
      <c r="L59" s="31">
        <v>604.4</v>
      </c>
      <c r="M59" s="31">
        <v>96.604569999999995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5065.25</v>
      </c>
      <c r="D60" s="36">
        <v>5028.6000000000004</v>
      </c>
      <c r="E60" s="36">
        <v>4961.7500000000009</v>
      </c>
      <c r="F60" s="36">
        <v>4858.2500000000009</v>
      </c>
      <c r="G60" s="36">
        <v>4791.4000000000015</v>
      </c>
      <c r="H60" s="36">
        <v>5132.1000000000004</v>
      </c>
      <c r="I60" s="36">
        <v>5198.9499999999989</v>
      </c>
      <c r="J60" s="36">
        <v>5302.45</v>
      </c>
      <c r="K60" s="31">
        <v>5095.45</v>
      </c>
      <c r="L60" s="31">
        <v>4925.1000000000004</v>
      </c>
      <c r="M60" s="31">
        <v>4.3180899999999998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1263.25</v>
      </c>
      <c r="D61" s="36">
        <v>1268.45</v>
      </c>
      <c r="E61" s="36">
        <v>1245.8000000000002</v>
      </c>
      <c r="F61" s="36">
        <v>1228.3500000000001</v>
      </c>
      <c r="G61" s="36">
        <v>1205.7000000000003</v>
      </c>
      <c r="H61" s="36">
        <v>1285.9000000000001</v>
      </c>
      <c r="I61" s="36">
        <v>1308.5500000000002</v>
      </c>
      <c r="J61" s="36">
        <v>1326</v>
      </c>
      <c r="K61" s="31">
        <v>1291.0999999999999</v>
      </c>
      <c r="L61" s="31">
        <v>1251</v>
      </c>
      <c r="M61" s="31">
        <v>87.893270000000001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4619.55</v>
      </c>
      <c r="D62" s="36">
        <v>4569.8833333333341</v>
      </c>
      <c r="E62" s="36">
        <v>4329.6666666666679</v>
      </c>
      <c r="F62" s="36">
        <v>4039.7833333333338</v>
      </c>
      <c r="G62" s="36">
        <v>3799.5666666666675</v>
      </c>
      <c r="H62" s="36">
        <v>4859.7666666666682</v>
      </c>
      <c r="I62" s="36">
        <v>5099.9833333333336</v>
      </c>
      <c r="J62" s="36">
        <v>5389.8666666666686</v>
      </c>
      <c r="K62" s="31">
        <v>4810.1000000000004</v>
      </c>
      <c r="L62" s="31">
        <v>4280</v>
      </c>
      <c r="M62" s="31">
        <v>6.2459199999999999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334.8</v>
      </c>
      <c r="D63" s="36">
        <v>334.55</v>
      </c>
      <c r="E63" s="36">
        <v>325.3</v>
      </c>
      <c r="F63" s="36">
        <v>315.8</v>
      </c>
      <c r="G63" s="36">
        <v>306.55</v>
      </c>
      <c r="H63" s="36">
        <v>344.05</v>
      </c>
      <c r="I63" s="36">
        <v>353.3</v>
      </c>
      <c r="J63" s="36">
        <v>362.8</v>
      </c>
      <c r="K63" s="31">
        <v>343.8</v>
      </c>
      <c r="L63" s="31">
        <v>325.05</v>
      </c>
      <c r="M63" s="31">
        <v>19.03613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2226.3000000000002</v>
      </c>
      <c r="D64" s="36">
        <v>2212.1</v>
      </c>
      <c r="E64" s="36">
        <v>2129.1999999999998</v>
      </c>
      <c r="F64" s="36">
        <v>2032.1</v>
      </c>
      <c r="G64" s="36">
        <v>1949.1999999999998</v>
      </c>
      <c r="H64" s="36">
        <v>2309.1999999999998</v>
      </c>
      <c r="I64" s="36">
        <v>2392.1000000000004</v>
      </c>
      <c r="J64" s="36">
        <v>2489.1999999999998</v>
      </c>
      <c r="K64" s="31">
        <v>2295</v>
      </c>
      <c r="L64" s="31">
        <v>2115</v>
      </c>
      <c r="M64" s="31">
        <v>14.91065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9382.5</v>
      </c>
      <c r="D65" s="36">
        <v>9211.6999999999989</v>
      </c>
      <c r="E65" s="36">
        <v>8915.3999999999978</v>
      </c>
      <c r="F65" s="36">
        <v>8448.2999999999993</v>
      </c>
      <c r="G65" s="36">
        <v>8151.9999999999982</v>
      </c>
      <c r="H65" s="36">
        <v>9678.7999999999975</v>
      </c>
      <c r="I65" s="36">
        <v>9975.0999999999967</v>
      </c>
      <c r="J65" s="36">
        <v>10442.199999999997</v>
      </c>
      <c r="K65" s="31">
        <v>9508</v>
      </c>
      <c r="L65" s="31">
        <v>8744.6</v>
      </c>
      <c r="M65" s="31">
        <v>4.31989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6727.1</v>
      </c>
      <c r="D66" s="36">
        <v>6763.9833333333336</v>
      </c>
      <c r="E66" s="36">
        <v>6583.1166666666668</v>
      </c>
      <c r="F66" s="36">
        <v>6439.1333333333332</v>
      </c>
      <c r="G66" s="36">
        <v>6258.2666666666664</v>
      </c>
      <c r="H66" s="36">
        <v>6907.9666666666672</v>
      </c>
      <c r="I66" s="36">
        <v>7088.8333333333339</v>
      </c>
      <c r="J66" s="36">
        <v>7232.8166666666675</v>
      </c>
      <c r="K66" s="31">
        <v>6944.85</v>
      </c>
      <c r="L66" s="31">
        <v>6620</v>
      </c>
      <c r="M66" s="31">
        <v>19.322120000000002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1618.85</v>
      </c>
      <c r="D67" s="36">
        <v>1622.0833333333333</v>
      </c>
      <c r="E67" s="36">
        <v>1596.2166666666665</v>
      </c>
      <c r="F67" s="36">
        <v>1573.5833333333333</v>
      </c>
      <c r="G67" s="36">
        <v>1547.7166666666665</v>
      </c>
      <c r="H67" s="36">
        <v>1644.7166666666665</v>
      </c>
      <c r="I67" s="36">
        <v>1670.5833333333333</v>
      </c>
      <c r="J67" s="36">
        <v>1693.2166666666665</v>
      </c>
      <c r="K67" s="31">
        <v>1647.95</v>
      </c>
      <c r="L67" s="31">
        <v>1599.45</v>
      </c>
      <c r="M67" s="31">
        <v>27.188459999999999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9738.15</v>
      </c>
      <c r="D68" s="36">
        <v>9738.85</v>
      </c>
      <c r="E68" s="36">
        <v>9487.5</v>
      </c>
      <c r="F68" s="36">
        <v>9236.85</v>
      </c>
      <c r="G68" s="36">
        <v>8985.5</v>
      </c>
      <c r="H68" s="36">
        <v>9989.5</v>
      </c>
      <c r="I68" s="36">
        <v>10240.850000000002</v>
      </c>
      <c r="J68" s="36">
        <v>10491.5</v>
      </c>
      <c r="K68" s="31">
        <v>9990.2000000000007</v>
      </c>
      <c r="L68" s="31">
        <v>9488.2000000000007</v>
      </c>
      <c r="M68" s="31">
        <v>0.31007000000000001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2286.6</v>
      </c>
      <c r="D69" s="36">
        <v>2269.5333333333333</v>
      </c>
      <c r="E69" s="36">
        <v>2217.0666666666666</v>
      </c>
      <c r="F69" s="36">
        <v>2147.5333333333333</v>
      </c>
      <c r="G69" s="36">
        <v>2095.0666666666666</v>
      </c>
      <c r="H69" s="36">
        <v>2339.0666666666666</v>
      </c>
      <c r="I69" s="36">
        <v>2391.5333333333328</v>
      </c>
      <c r="J69" s="36">
        <v>2461.0666666666666</v>
      </c>
      <c r="K69" s="31">
        <v>2322</v>
      </c>
      <c r="L69" s="31">
        <v>2200</v>
      </c>
      <c r="M69" s="31">
        <v>0.73858000000000001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3174.75</v>
      </c>
      <c r="D70" s="36">
        <v>3135.4</v>
      </c>
      <c r="E70" s="36">
        <v>3085.4</v>
      </c>
      <c r="F70" s="36">
        <v>2996.05</v>
      </c>
      <c r="G70" s="36">
        <v>2946.05</v>
      </c>
      <c r="H70" s="36">
        <v>3224.75</v>
      </c>
      <c r="I70" s="36">
        <v>3274.75</v>
      </c>
      <c r="J70" s="36">
        <v>3364.1</v>
      </c>
      <c r="K70" s="31">
        <v>3185.4</v>
      </c>
      <c r="L70" s="31">
        <v>3046.05</v>
      </c>
      <c r="M70" s="31">
        <v>3.9186999999999999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444</v>
      </c>
      <c r="D71" s="36">
        <v>439.8</v>
      </c>
      <c r="E71" s="36">
        <v>430.3</v>
      </c>
      <c r="F71" s="36">
        <v>416.6</v>
      </c>
      <c r="G71" s="36">
        <v>407.1</v>
      </c>
      <c r="H71" s="36">
        <v>453.5</v>
      </c>
      <c r="I71" s="36">
        <v>463</v>
      </c>
      <c r="J71" s="36">
        <v>476.7</v>
      </c>
      <c r="K71" s="31">
        <v>449.3</v>
      </c>
      <c r="L71" s="31">
        <v>426.1</v>
      </c>
      <c r="M71" s="31">
        <v>17.301449999999999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195.52</v>
      </c>
      <c r="D72" s="36">
        <v>194.70333333333335</v>
      </c>
      <c r="E72" s="36">
        <v>189.91666666666669</v>
      </c>
      <c r="F72" s="36">
        <v>184.31333333333333</v>
      </c>
      <c r="G72" s="36">
        <v>179.52666666666667</v>
      </c>
      <c r="H72" s="36">
        <v>200.3066666666667</v>
      </c>
      <c r="I72" s="36">
        <v>205.09333333333339</v>
      </c>
      <c r="J72" s="36">
        <v>210.69666666666672</v>
      </c>
      <c r="K72" s="31">
        <v>199.49</v>
      </c>
      <c r="L72" s="31">
        <v>189.1</v>
      </c>
      <c r="M72" s="31">
        <v>108.47273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251.1</v>
      </c>
      <c r="D73" s="36">
        <v>250.01666666666665</v>
      </c>
      <c r="E73" s="36">
        <v>244.93333333333331</v>
      </c>
      <c r="F73" s="36">
        <v>238.76666666666665</v>
      </c>
      <c r="G73" s="36">
        <v>233.68333333333331</v>
      </c>
      <c r="H73" s="36">
        <v>256.18333333333328</v>
      </c>
      <c r="I73" s="36">
        <v>261.26666666666665</v>
      </c>
      <c r="J73" s="36">
        <v>267.43333333333328</v>
      </c>
      <c r="K73" s="31">
        <v>255.1</v>
      </c>
      <c r="L73" s="31">
        <v>243.85</v>
      </c>
      <c r="M73" s="31">
        <v>90.284660000000002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119.29</v>
      </c>
      <c r="D74" s="36">
        <v>119.52666666666669</v>
      </c>
      <c r="E74" s="36">
        <v>116.76333333333336</v>
      </c>
      <c r="F74" s="36">
        <v>114.23666666666668</v>
      </c>
      <c r="G74" s="36">
        <v>111.47333333333336</v>
      </c>
      <c r="H74" s="36">
        <v>122.05333333333337</v>
      </c>
      <c r="I74" s="36">
        <v>124.81666666666669</v>
      </c>
      <c r="J74" s="36">
        <v>127.34333333333338</v>
      </c>
      <c r="K74" s="31">
        <v>122.29</v>
      </c>
      <c r="L74" s="31">
        <v>117</v>
      </c>
      <c r="M74" s="31">
        <v>76.91292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65.19</v>
      </c>
      <c r="D75" s="36">
        <v>65.12</v>
      </c>
      <c r="E75" s="36">
        <v>63.000000000000014</v>
      </c>
      <c r="F75" s="36">
        <v>60.810000000000009</v>
      </c>
      <c r="G75" s="36">
        <v>58.690000000000019</v>
      </c>
      <c r="H75" s="36">
        <v>67.31</v>
      </c>
      <c r="I75" s="36">
        <v>69.430000000000007</v>
      </c>
      <c r="J75" s="36">
        <v>71.62</v>
      </c>
      <c r="K75" s="31">
        <v>67.239999999999995</v>
      </c>
      <c r="L75" s="31">
        <v>62.93</v>
      </c>
      <c r="M75" s="31">
        <v>181.74539999999999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1561.3</v>
      </c>
      <c r="D76" s="36">
        <v>1542.7666666666667</v>
      </c>
      <c r="E76" s="36">
        <v>1520.5333333333333</v>
      </c>
      <c r="F76" s="36">
        <v>1479.7666666666667</v>
      </c>
      <c r="G76" s="36">
        <v>1457.5333333333333</v>
      </c>
      <c r="H76" s="36">
        <v>1583.5333333333333</v>
      </c>
      <c r="I76" s="36">
        <v>1605.7666666666664</v>
      </c>
      <c r="J76" s="36">
        <v>1646.5333333333333</v>
      </c>
      <c r="K76" s="31">
        <v>1565</v>
      </c>
      <c r="L76" s="31">
        <v>1502</v>
      </c>
      <c r="M76" s="31">
        <v>6.0101100000000001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6691.95</v>
      </c>
      <c r="D77" s="36">
        <v>6655.416666666667</v>
      </c>
      <c r="E77" s="36">
        <v>6536.6333333333341</v>
      </c>
      <c r="F77" s="36">
        <v>6381.3166666666675</v>
      </c>
      <c r="G77" s="36">
        <v>6262.5333333333347</v>
      </c>
      <c r="H77" s="36">
        <v>6810.7333333333336</v>
      </c>
      <c r="I77" s="36">
        <v>6929.5166666666664</v>
      </c>
      <c r="J77" s="36">
        <v>7084.833333333333</v>
      </c>
      <c r="K77" s="31">
        <v>6774.2</v>
      </c>
      <c r="L77" s="31">
        <v>6500.1</v>
      </c>
      <c r="M77" s="31">
        <v>0.77781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525.65</v>
      </c>
      <c r="D78" s="36">
        <v>521.58333333333326</v>
      </c>
      <c r="E78" s="36">
        <v>515.11666666666656</v>
      </c>
      <c r="F78" s="36">
        <v>504.58333333333331</v>
      </c>
      <c r="G78" s="36">
        <v>498.11666666666662</v>
      </c>
      <c r="H78" s="36">
        <v>532.11666666666656</v>
      </c>
      <c r="I78" s="36">
        <v>538.58333333333326</v>
      </c>
      <c r="J78" s="36">
        <v>549.11666666666645</v>
      </c>
      <c r="K78" s="31">
        <v>528.04999999999995</v>
      </c>
      <c r="L78" s="31">
        <v>511.05</v>
      </c>
      <c r="M78" s="31">
        <v>12.35313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1467.9</v>
      </c>
      <c r="D79" s="36">
        <v>1448.6333333333332</v>
      </c>
      <c r="E79" s="36">
        <v>1369.2666666666664</v>
      </c>
      <c r="F79" s="36">
        <v>1270.6333333333332</v>
      </c>
      <c r="G79" s="36">
        <v>1191.2666666666664</v>
      </c>
      <c r="H79" s="36">
        <v>1547.2666666666664</v>
      </c>
      <c r="I79" s="36">
        <v>1626.6333333333332</v>
      </c>
      <c r="J79" s="36">
        <v>1725.2666666666664</v>
      </c>
      <c r="K79" s="31">
        <v>1528</v>
      </c>
      <c r="L79" s="31">
        <v>1350</v>
      </c>
      <c r="M79" s="31">
        <v>31.169650000000001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301.45</v>
      </c>
      <c r="D80" s="36">
        <v>299.85000000000002</v>
      </c>
      <c r="E80" s="36">
        <v>282.70000000000005</v>
      </c>
      <c r="F80" s="36">
        <v>263.95000000000005</v>
      </c>
      <c r="G80" s="36">
        <v>246.80000000000007</v>
      </c>
      <c r="H80" s="36">
        <v>318.60000000000002</v>
      </c>
      <c r="I80" s="36">
        <v>335.75</v>
      </c>
      <c r="J80" s="36">
        <v>354.5</v>
      </c>
      <c r="K80" s="31">
        <v>317</v>
      </c>
      <c r="L80" s="31">
        <v>281.10000000000002</v>
      </c>
      <c r="M80" s="31">
        <v>765.13130999999998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1598.7</v>
      </c>
      <c r="D81" s="36">
        <v>1577.6499999999999</v>
      </c>
      <c r="E81" s="36">
        <v>1521.0499999999997</v>
      </c>
      <c r="F81" s="36">
        <v>1443.3999999999999</v>
      </c>
      <c r="G81" s="36">
        <v>1386.7999999999997</v>
      </c>
      <c r="H81" s="36">
        <v>1655.2999999999997</v>
      </c>
      <c r="I81" s="36">
        <v>1711.8999999999996</v>
      </c>
      <c r="J81" s="36">
        <v>1789.5499999999997</v>
      </c>
      <c r="K81" s="31">
        <v>1634.25</v>
      </c>
      <c r="L81" s="31">
        <v>1500</v>
      </c>
      <c r="M81" s="31">
        <v>18.866800000000001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307.35000000000002</v>
      </c>
      <c r="D82" s="36">
        <v>301.9666666666667</v>
      </c>
      <c r="E82" s="36">
        <v>288.38333333333338</v>
      </c>
      <c r="F82" s="36">
        <v>269.41666666666669</v>
      </c>
      <c r="G82" s="36">
        <v>255.83333333333337</v>
      </c>
      <c r="H82" s="36">
        <v>320.93333333333339</v>
      </c>
      <c r="I82" s="36">
        <v>334.51666666666665</v>
      </c>
      <c r="J82" s="36">
        <v>353.48333333333341</v>
      </c>
      <c r="K82" s="31">
        <v>315.55</v>
      </c>
      <c r="L82" s="31">
        <v>283</v>
      </c>
      <c r="M82" s="31">
        <v>658.20195000000001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306</v>
      </c>
      <c r="D83" s="36">
        <v>304.8</v>
      </c>
      <c r="E83" s="36">
        <v>297.3</v>
      </c>
      <c r="F83" s="36">
        <v>288.60000000000002</v>
      </c>
      <c r="G83" s="36">
        <v>281.10000000000002</v>
      </c>
      <c r="H83" s="36">
        <v>313.5</v>
      </c>
      <c r="I83" s="36">
        <v>321</v>
      </c>
      <c r="J83" s="36">
        <v>329.7</v>
      </c>
      <c r="K83" s="31">
        <v>312.3</v>
      </c>
      <c r="L83" s="31">
        <v>296.10000000000002</v>
      </c>
      <c r="M83" s="31">
        <v>242.87234000000001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1465.7</v>
      </c>
      <c r="D84" s="36">
        <v>1454.7166666666665</v>
      </c>
      <c r="E84" s="36">
        <v>1439.4333333333329</v>
      </c>
      <c r="F84" s="36">
        <v>1413.1666666666665</v>
      </c>
      <c r="G84" s="36">
        <v>1397.883333333333</v>
      </c>
      <c r="H84" s="36">
        <v>1480.9833333333329</v>
      </c>
      <c r="I84" s="36">
        <v>1496.2666666666662</v>
      </c>
      <c r="J84" s="36">
        <v>1522.5333333333328</v>
      </c>
      <c r="K84" s="31">
        <v>1470</v>
      </c>
      <c r="L84" s="31">
        <v>1428.45</v>
      </c>
      <c r="M84" s="31">
        <v>29.361429999999999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710.25</v>
      </c>
      <c r="D85" s="36">
        <v>706.06666666666661</v>
      </c>
      <c r="E85" s="36">
        <v>694.18333333333317</v>
      </c>
      <c r="F85" s="36">
        <v>678.11666666666656</v>
      </c>
      <c r="G85" s="36">
        <v>666.23333333333312</v>
      </c>
      <c r="H85" s="36">
        <v>722.13333333333321</v>
      </c>
      <c r="I85" s="36">
        <v>734.01666666666665</v>
      </c>
      <c r="J85" s="36">
        <v>750.08333333333326</v>
      </c>
      <c r="K85" s="31">
        <v>717.95</v>
      </c>
      <c r="L85" s="31">
        <v>690</v>
      </c>
      <c r="M85" s="31">
        <v>3.0734599999999999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337.05</v>
      </c>
      <c r="D86" s="36">
        <v>332</v>
      </c>
      <c r="E86" s="36">
        <v>325.45</v>
      </c>
      <c r="F86" s="36">
        <v>313.84999999999997</v>
      </c>
      <c r="G86" s="36">
        <v>307.29999999999995</v>
      </c>
      <c r="H86" s="36">
        <v>343.6</v>
      </c>
      <c r="I86" s="36">
        <v>350.15</v>
      </c>
      <c r="J86" s="36">
        <v>361.75000000000006</v>
      </c>
      <c r="K86" s="31">
        <v>338.55</v>
      </c>
      <c r="L86" s="31">
        <v>320.39999999999998</v>
      </c>
      <c r="M86" s="31">
        <v>38.074620000000003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1521.95</v>
      </c>
      <c r="D87" s="36">
        <v>1523.75</v>
      </c>
      <c r="E87" s="36">
        <v>1490.7</v>
      </c>
      <c r="F87" s="36">
        <v>1459.45</v>
      </c>
      <c r="G87" s="36">
        <v>1426.4</v>
      </c>
      <c r="H87" s="36">
        <v>1555</v>
      </c>
      <c r="I87" s="36">
        <v>1588.0500000000002</v>
      </c>
      <c r="J87" s="36">
        <v>1619.3</v>
      </c>
      <c r="K87" s="31">
        <v>1556.8</v>
      </c>
      <c r="L87" s="31">
        <v>1492.5</v>
      </c>
      <c r="M87" s="31">
        <v>0.99892000000000003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723.65</v>
      </c>
      <c r="D88" s="36">
        <v>711.38333333333333</v>
      </c>
      <c r="E88" s="36">
        <v>693.76666666666665</v>
      </c>
      <c r="F88" s="36">
        <v>663.88333333333333</v>
      </c>
      <c r="G88" s="36">
        <v>646.26666666666665</v>
      </c>
      <c r="H88" s="36">
        <v>741.26666666666665</v>
      </c>
      <c r="I88" s="36">
        <v>758.88333333333321</v>
      </c>
      <c r="J88" s="36">
        <v>788.76666666666665</v>
      </c>
      <c r="K88" s="31">
        <v>729</v>
      </c>
      <c r="L88" s="31">
        <v>681.5</v>
      </c>
      <c r="M88" s="31">
        <v>30.66461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7845.85</v>
      </c>
      <c r="D89" s="36">
        <v>7757.6333333333341</v>
      </c>
      <c r="E89" s="36">
        <v>7625.2666666666682</v>
      </c>
      <c r="F89" s="36">
        <v>7404.6833333333343</v>
      </c>
      <c r="G89" s="36">
        <v>7272.3166666666684</v>
      </c>
      <c r="H89" s="36">
        <v>7978.2166666666681</v>
      </c>
      <c r="I89" s="36">
        <v>8110.5833333333348</v>
      </c>
      <c r="J89" s="36">
        <v>8331.1666666666679</v>
      </c>
      <c r="K89" s="31">
        <v>7890</v>
      </c>
      <c r="L89" s="31">
        <v>7537.05</v>
      </c>
      <c r="M89" s="31">
        <v>0.28105000000000002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1681.35</v>
      </c>
      <c r="D90" s="36">
        <v>1645.2833333333335</v>
      </c>
      <c r="E90" s="36">
        <v>1590.5666666666671</v>
      </c>
      <c r="F90" s="36">
        <v>1499.7833333333335</v>
      </c>
      <c r="G90" s="36">
        <v>1445.0666666666671</v>
      </c>
      <c r="H90" s="36">
        <v>1736.0666666666671</v>
      </c>
      <c r="I90" s="36">
        <v>1790.7833333333338</v>
      </c>
      <c r="J90" s="36">
        <v>1881.5666666666671</v>
      </c>
      <c r="K90" s="31">
        <v>1700</v>
      </c>
      <c r="L90" s="31">
        <v>1554.5</v>
      </c>
      <c r="M90" s="31">
        <v>4.6520599999999996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2152.6</v>
      </c>
      <c r="D91" s="36">
        <v>2075.6666666666665</v>
      </c>
      <c r="E91" s="36">
        <v>1976.9333333333329</v>
      </c>
      <c r="F91" s="36">
        <v>1801.2666666666664</v>
      </c>
      <c r="G91" s="36">
        <v>1702.5333333333328</v>
      </c>
      <c r="H91" s="36">
        <v>2251.333333333333</v>
      </c>
      <c r="I91" s="36">
        <v>2350.0666666666666</v>
      </c>
      <c r="J91" s="36">
        <v>2525.7333333333331</v>
      </c>
      <c r="K91" s="31">
        <v>2174.4</v>
      </c>
      <c r="L91" s="31">
        <v>1900</v>
      </c>
      <c r="M91" s="31">
        <v>1.1354299999999999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518</v>
      </c>
      <c r="D92" s="36">
        <v>510.55</v>
      </c>
      <c r="E92" s="36">
        <v>486.45000000000005</v>
      </c>
      <c r="F92" s="36">
        <v>454.90000000000003</v>
      </c>
      <c r="G92" s="36">
        <v>430.80000000000007</v>
      </c>
      <c r="H92" s="36">
        <v>542.1</v>
      </c>
      <c r="I92" s="36">
        <v>566.20000000000005</v>
      </c>
      <c r="J92" s="36">
        <v>597.75</v>
      </c>
      <c r="K92" s="31">
        <v>534.65</v>
      </c>
      <c r="L92" s="31">
        <v>479</v>
      </c>
      <c r="M92" s="31">
        <v>218.49332999999999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34065.1</v>
      </c>
      <c r="D93" s="36">
        <v>33862.516666666663</v>
      </c>
      <c r="E93" s="36">
        <v>33302.583333333328</v>
      </c>
      <c r="F93" s="36">
        <v>32540.066666666666</v>
      </c>
      <c r="G93" s="36">
        <v>31980.133333333331</v>
      </c>
      <c r="H93" s="36">
        <v>34625.033333333326</v>
      </c>
      <c r="I93" s="36">
        <v>35184.96666666666</v>
      </c>
      <c r="J93" s="36">
        <v>35947.483333333323</v>
      </c>
      <c r="K93" s="31">
        <v>34422.449999999997</v>
      </c>
      <c r="L93" s="31">
        <v>33100</v>
      </c>
      <c r="M93" s="31">
        <v>0.36942000000000003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1204.45</v>
      </c>
      <c r="D94" s="36">
        <v>1223.45</v>
      </c>
      <c r="E94" s="36">
        <v>1177.1500000000001</v>
      </c>
      <c r="F94" s="36">
        <v>1149.8500000000001</v>
      </c>
      <c r="G94" s="36">
        <v>1103.5500000000002</v>
      </c>
      <c r="H94" s="36">
        <v>1250.75</v>
      </c>
      <c r="I94" s="36">
        <v>1297.0499999999997</v>
      </c>
      <c r="J94" s="36">
        <v>1324.35</v>
      </c>
      <c r="K94" s="31">
        <v>1269.75</v>
      </c>
      <c r="L94" s="31">
        <v>1196.1500000000001</v>
      </c>
      <c r="M94" s="31">
        <v>9.0713600000000003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5944.75</v>
      </c>
      <c r="D95" s="36">
        <v>5930.1166666666659</v>
      </c>
      <c r="E95" s="36">
        <v>5855.2333333333318</v>
      </c>
      <c r="F95" s="36">
        <v>5765.7166666666662</v>
      </c>
      <c r="G95" s="36">
        <v>5690.8333333333321</v>
      </c>
      <c r="H95" s="36">
        <v>6019.6333333333314</v>
      </c>
      <c r="I95" s="36">
        <v>6094.5166666666646</v>
      </c>
      <c r="J95" s="36">
        <v>6184.033333333331</v>
      </c>
      <c r="K95" s="31">
        <v>6005</v>
      </c>
      <c r="L95" s="31">
        <v>5840.6</v>
      </c>
      <c r="M95" s="31">
        <v>3.3669600000000002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2456.6999999999998</v>
      </c>
      <c r="D96" s="36">
        <v>2407.5499999999997</v>
      </c>
      <c r="E96" s="36">
        <v>2289.1499999999996</v>
      </c>
      <c r="F96" s="36">
        <v>2121.6</v>
      </c>
      <c r="G96" s="36">
        <v>2003.1999999999998</v>
      </c>
      <c r="H96" s="36">
        <v>2575.0999999999995</v>
      </c>
      <c r="I96" s="36">
        <v>2693.5</v>
      </c>
      <c r="J96" s="36">
        <v>2861.0499999999993</v>
      </c>
      <c r="K96" s="31">
        <v>2525.9499999999998</v>
      </c>
      <c r="L96" s="31">
        <v>2240</v>
      </c>
      <c r="M96" s="31">
        <v>14.670579999999999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602.95000000000005</v>
      </c>
      <c r="D97" s="36">
        <v>599.55000000000007</v>
      </c>
      <c r="E97" s="36">
        <v>594.10000000000014</v>
      </c>
      <c r="F97" s="36">
        <v>585.25000000000011</v>
      </c>
      <c r="G97" s="36">
        <v>579.80000000000018</v>
      </c>
      <c r="H97" s="36">
        <v>608.40000000000009</v>
      </c>
      <c r="I97" s="36">
        <v>613.85000000000014</v>
      </c>
      <c r="J97" s="36">
        <v>622.70000000000005</v>
      </c>
      <c r="K97" s="31">
        <v>605</v>
      </c>
      <c r="L97" s="31">
        <v>590.70000000000005</v>
      </c>
      <c r="M97" s="31">
        <v>1.24936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165.06</v>
      </c>
      <c r="D98" s="36">
        <v>163.05333333333331</v>
      </c>
      <c r="E98" s="36">
        <v>155.62666666666664</v>
      </c>
      <c r="F98" s="36">
        <v>146.19333333333333</v>
      </c>
      <c r="G98" s="36">
        <v>138.76666666666665</v>
      </c>
      <c r="H98" s="36">
        <v>172.48666666666662</v>
      </c>
      <c r="I98" s="36">
        <v>179.9133333333333</v>
      </c>
      <c r="J98" s="36">
        <v>189.34666666666661</v>
      </c>
      <c r="K98" s="31">
        <v>170.48</v>
      </c>
      <c r="L98" s="31">
        <v>153.62</v>
      </c>
      <c r="M98" s="31">
        <v>48.943820000000002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676.4</v>
      </c>
      <c r="D99" s="36">
        <v>674.4666666666667</v>
      </c>
      <c r="E99" s="36">
        <v>646.93333333333339</v>
      </c>
      <c r="F99" s="36">
        <v>617.4666666666667</v>
      </c>
      <c r="G99" s="36">
        <v>589.93333333333339</v>
      </c>
      <c r="H99" s="36">
        <v>703.93333333333339</v>
      </c>
      <c r="I99" s="36">
        <v>731.4666666666667</v>
      </c>
      <c r="J99" s="36">
        <v>760.93333333333339</v>
      </c>
      <c r="K99" s="31">
        <v>702</v>
      </c>
      <c r="L99" s="31">
        <v>645</v>
      </c>
      <c r="M99" s="31">
        <v>22.64066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585.6</v>
      </c>
      <c r="D100" s="36">
        <v>578.5</v>
      </c>
      <c r="E100" s="36">
        <v>562.1</v>
      </c>
      <c r="F100" s="36">
        <v>538.6</v>
      </c>
      <c r="G100" s="36">
        <v>522.20000000000005</v>
      </c>
      <c r="H100" s="36">
        <v>602</v>
      </c>
      <c r="I100" s="36">
        <v>618.40000000000009</v>
      </c>
      <c r="J100" s="36">
        <v>641.9</v>
      </c>
      <c r="K100" s="31">
        <v>594.9</v>
      </c>
      <c r="L100" s="31">
        <v>555</v>
      </c>
      <c r="M100" s="31">
        <v>1.8969400000000001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4269.3</v>
      </c>
      <c r="D101" s="36">
        <v>4246.1166666666668</v>
      </c>
      <c r="E101" s="36">
        <v>4154.1833333333334</v>
      </c>
      <c r="F101" s="36">
        <v>4039.0666666666666</v>
      </c>
      <c r="G101" s="36">
        <v>3947.1333333333332</v>
      </c>
      <c r="H101" s="36">
        <v>4361.2333333333336</v>
      </c>
      <c r="I101" s="36">
        <v>4453.1666666666679</v>
      </c>
      <c r="J101" s="36">
        <v>4568.2833333333338</v>
      </c>
      <c r="K101" s="31">
        <v>4338.05</v>
      </c>
      <c r="L101" s="31">
        <v>4131</v>
      </c>
      <c r="M101" s="31">
        <v>0.44851000000000002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357.35</v>
      </c>
      <c r="D102" s="36">
        <v>357.16666666666669</v>
      </c>
      <c r="E102" s="36">
        <v>350.88333333333338</v>
      </c>
      <c r="F102" s="36">
        <v>344.41666666666669</v>
      </c>
      <c r="G102" s="36">
        <v>338.13333333333338</v>
      </c>
      <c r="H102" s="36">
        <v>363.63333333333338</v>
      </c>
      <c r="I102" s="36">
        <v>369.91666666666669</v>
      </c>
      <c r="J102" s="36">
        <v>376.38333333333338</v>
      </c>
      <c r="K102" s="31">
        <v>363.45</v>
      </c>
      <c r="L102" s="31">
        <v>350.7</v>
      </c>
      <c r="M102" s="31">
        <v>1.7599899999999999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286.64999999999998</v>
      </c>
      <c r="D103" s="36">
        <v>286.36666666666662</v>
      </c>
      <c r="E103" s="36">
        <v>275.98333333333323</v>
      </c>
      <c r="F103" s="36">
        <v>265.31666666666661</v>
      </c>
      <c r="G103" s="36">
        <v>254.93333333333322</v>
      </c>
      <c r="H103" s="36">
        <v>297.03333333333325</v>
      </c>
      <c r="I103" s="36">
        <v>307.41666666666657</v>
      </c>
      <c r="J103" s="36">
        <v>318.08333333333326</v>
      </c>
      <c r="K103" s="31">
        <v>296.75</v>
      </c>
      <c r="L103" s="31">
        <v>275.7</v>
      </c>
      <c r="M103" s="31">
        <v>8.6942799999999991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842.8</v>
      </c>
      <c r="D104" s="36">
        <v>832.65</v>
      </c>
      <c r="E104" s="36">
        <v>803.09999999999991</v>
      </c>
      <c r="F104" s="36">
        <v>763.4</v>
      </c>
      <c r="G104" s="36">
        <v>733.84999999999991</v>
      </c>
      <c r="H104" s="36">
        <v>872.34999999999991</v>
      </c>
      <c r="I104" s="36">
        <v>901.89999999999986</v>
      </c>
      <c r="J104" s="36">
        <v>941.59999999999991</v>
      </c>
      <c r="K104" s="31">
        <v>862.2</v>
      </c>
      <c r="L104" s="31">
        <v>792.95</v>
      </c>
      <c r="M104" s="31">
        <v>28.496220000000001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112.86</v>
      </c>
      <c r="D105" s="36">
        <v>112.42</v>
      </c>
      <c r="E105" s="36">
        <v>109.44</v>
      </c>
      <c r="F105" s="36">
        <v>106.02</v>
      </c>
      <c r="G105" s="36">
        <v>103.03999999999999</v>
      </c>
      <c r="H105" s="36">
        <v>115.84</v>
      </c>
      <c r="I105" s="36">
        <v>118.82</v>
      </c>
      <c r="J105" s="36">
        <v>122.24000000000001</v>
      </c>
      <c r="K105" s="31">
        <v>115.4</v>
      </c>
      <c r="L105" s="31">
        <v>109</v>
      </c>
      <c r="M105" s="31">
        <v>264.83458000000002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1480.1</v>
      </c>
      <c r="D106" s="36">
        <v>1464.7833333333335</v>
      </c>
      <c r="E106" s="36">
        <v>1437.4666666666672</v>
      </c>
      <c r="F106" s="36">
        <v>1394.8333333333337</v>
      </c>
      <c r="G106" s="36">
        <v>1367.5166666666673</v>
      </c>
      <c r="H106" s="36">
        <v>1507.416666666667</v>
      </c>
      <c r="I106" s="36">
        <v>1534.7333333333331</v>
      </c>
      <c r="J106" s="36">
        <v>1577.3666666666668</v>
      </c>
      <c r="K106" s="31">
        <v>1492.1</v>
      </c>
      <c r="L106" s="31">
        <v>1422.15</v>
      </c>
      <c r="M106" s="31">
        <v>0.77727000000000002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213.74</v>
      </c>
      <c r="D107" s="36">
        <v>213.91333333333333</v>
      </c>
      <c r="E107" s="36">
        <v>207.82666666666665</v>
      </c>
      <c r="F107" s="36">
        <v>201.91333333333333</v>
      </c>
      <c r="G107" s="36">
        <v>195.82666666666665</v>
      </c>
      <c r="H107" s="36">
        <v>219.82666666666665</v>
      </c>
      <c r="I107" s="36">
        <v>225.9133333333333</v>
      </c>
      <c r="J107" s="36">
        <v>231.82666666666665</v>
      </c>
      <c r="K107" s="31">
        <v>220</v>
      </c>
      <c r="L107" s="31">
        <v>208</v>
      </c>
      <c r="M107" s="31">
        <v>1.6569499999999999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1673.35</v>
      </c>
      <c r="D108" s="36">
        <v>1665.05</v>
      </c>
      <c r="E108" s="36">
        <v>1615.8999999999999</v>
      </c>
      <c r="F108" s="36">
        <v>1558.4499999999998</v>
      </c>
      <c r="G108" s="36">
        <v>1509.2999999999997</v>
      </c>
      <c r="H108" s="36">
        <v>1722.5</v>
      </c>
      <c r="I108" s="36">
        <v>1771.65</v>
      </c>
      <c r="J108" s="36">
        <v>1829.1000000000001</v>
      </c>
      <c r="K108" s="31">
        <v>1714.2</v>
      </c>
      <c r="L108" s="31">
        <v>1607.6</v>
      </c>
      <c r="M108" s="31">
        <v>0.89617000000000002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246.6</v>
      </c>
      <c r="D109" s="36">
        <v>243.48666666666668</v>
      </c>
      <c r="E109" s="36">
        <v>234.72333333333336</v>
      </c>
      <c r="F109" s="36">
        <v>222.84666666666669</v>
      </c>
      <c r="G109" s="36">
        <v>214.08333333333337</v>
      </c>
      <c r="H109" s="36">
        <v>255.36333333333334</v>
      </c>
      <c r="I109" s="36">
        <v>264.12666666666667</v>
      </c>
      <c r="J109" s="36">
        <v>276.00333333333333</v>
      </c>
      <c r="K109" s="31">
        <v>252.25</v>
      </c>
      <c r="L109" s="31">
        <v>231.61</v>
      </c>
      <c r="M109" s="31">
        <v>58.409120000000001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2575.15</v>
      </c>
      <c r="D110" s="36">
        <v>2572.5666666666671</v>
      </c>
      <c r="E110" s="36">
        <v>2501.1833333333343</v>
      </c>
      <c r="F110" s="36">
        <v>2427.2166666666672</v>
      </c>
      <c r="G110" s="36">
        <v>2355.8333333333344</v>
      </c>
      <c r="H110" s="36">
        <v>2646.5333333333342</v>
      </c>
      <c r="I110" s="36">
        <v>2717.9166666666665</v>
      </c>
      <c r="J110" s="36">
        <v>2791.8833333333341</v>
      </c>
      <c r="K110" s="31">
        <v>2643.95</v>
      </c>
      <c r="L110" s="31">
        <v>2498.6</v>
      </c>
      <c r="M110" s="31">
        <v>2.5416599999999998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948.55</v>
      </c>
      <c r="D111" s="36">
        <v>945.86666666666667</v>
      </c>
      <c r="E111" s="36">
        <v>924.23333333333335</v>
      </c>
      <c r="F111" s="36">
        <v>899.91666666666663</v>
      </c>
      <c r="G111" s="36">
        <v>878.2833333333333</v>
      </c>
      <c r="H111" s="36">
        <v>970.18333333333339</v>
      </c>
      <c r="I111" s="36">
        <v>991.81666666666683</v>
      </c>
      <c r="J111" s="36">
        <v>1016.1333333333334</v>
      </c>
      <c r="K111" s="31">
        <v>967.5</v>
      </c>
      <c r="L111" s="31">
        <v>921.55</v>
      </c>
      <c r="M111" s="31">
        <v>1.47641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61.92</v>
      </c>
      <c r="D112" s="36">
        <v>61.586666666666666</v>
      </c>
      <c r="E112" s="36">
        <v>59.673333333333332</v>
      </c>
      <c r="F112" s="36">
        <v>57.426666666666669</v>
      </c>
      <c r="G112" s="36">
        <v>55.513333333333335</v>
      </c>
      <c r="H112" s="36">
        <v>63.833333333333329</v>
      </c>
      <c r="I112" s="36">
        <v>65.74666666666667</v>
      </c>
      <c r="J112" s="36">
        <v>67.993333333333325</v>
      </c>
      <c r="K112" s="31">
        <v>63.5</v>
      </c>
      <c r="L112" s="31">
        <v>59.34</v>
      </c>
      <c r="M112" s="31">
        <v>107.20402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2323.25</v>
      </c>
      <c r="D113" s="36">
        <v>2284.7833333333333</v>
      </c>
      <c r="E113" s="36">
        <v>2209.4666666666667</v>
      </c>
      <c r="F113" s="36">
        <v>2095.6833333333334</v>
      </c>
      <c r="G113" s="36">
        <v>2020.3666666666668</v>
      </c>
      <c r="H113" s="36">
        <v>2398.5666666666666</v>
      </c>
      <c r="I113" s="36">
        <v>2473.8833333333332</v>
      </c>
      <c r="J113" s="36">
        <v>2587.6666666666665</v>
      </c>
      <c r="K113" s="31">
        <v>2360.1</v>
      </c>
      <c r="L113" s="31">
        <v>2171</v>
      </c>
      <c r="M113" s="31">
        <v>13.74076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676.5</v>
      </c>
      <c r="D114" s="36">
        <v>680.35</v>
      </c>
      <c r="E114" s="36">
        <v>664.90000000000009</v>
      </c>
      <c r="F114" s="36">
        <v>653.30000000000007</v>
      </c>
      <c r="G114" s="36">
        <v>637.85000000000014</v>
      </c>
      <c r="H114" s="36">
        <v>691.95</v>
      </c>
      <c r="I114" s="36">
        <v>707.40000000000009</v>
      </c>
      <c r="J114" s="36">
        <v>719</v>
      </c>
      <c r="K114" s="31">
        <v>695.8</v>
      </c>
      <c r="L114" s="31">
        <v>668.75</v>
      </c>
      <c r="M114" s="31">
        <v>1.53522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2188.9499999999998</v>
      </c>
      <c r="D115" s="36">
        <v>2146.85</v>
      </c>
      <c r="E115" s="36">
        <v>2078.6999999999998</v>
      </c>
      <c r="F115" s="36">
        <v>1968.4499999999998</v>
      </c>
      <c r="G115" s="36">
        <v>1900.2999999999997</v>
      </c>
      <c r="H115" s="36">
        <v>2257.1</v>
      </c>
      <c r="I115" s="36">
        <v>2325.2500000000005</v>
      </c>
      <c r="J115" s="36">
        <v>2435.5</v>
      </c>
      <c r="K115" s="31">
        <v>2215</v>
      </c>
      <c r="L115" s="31">
        <v>2036.6</v>
      </c>
      <c r="M115" s="31">
        <v>5.2713299999999998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9017.4500000000007</v>
      </c>
      <c r="D116" s="36">
        <v>8922.1333333333332</v>
      </c>
      <c r="E116" s="36">
        <v>8776.4166666666661</v>
      </c>
      <c r="F116" s="36">
        <v>8535.3833333333332</v>
      </c>
      <c r="G116" s="36">
        <v>8389.6666666666661</v>
      </c>
      <c r="H116" s="36">
        <v>9163.1666666666661</v>
      </c>
      <c r="I116" s="36">
        <v>9308.8833333333332</v>
      </c>
      <c r="J116" s="36">
        <v>9549.9166666666661</v>
      </c>
      <c r="K116" s="31">
        <v>9067.85</v>
      </c>
      <c r="L116" s="31">
        <v>8681.1</v>
      </c>
      <c r="M116" s="31">
        <v>0.30973000000000001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805.55</v>
      </c>
      <c r="D117" s="36">
        <v>804.76666666666677</v>
      </c>
      <c r="E117" s="36">
        <v>785.53333333333353</v>
      </c>
      <c r="F117" s="36">
        <v>765.51666666666677</v>
      </c>
      <c r="G117" s="36">
        <v>746.28333333333353</v>
      </c>
      <c r="H117" s="36">
        <v>824.78333333333353</v>
      </c>
      <c r="I117" s="36">
        <v>844.01666666666688</v>
      </c>
      <c r="J117" s="36">
        <v>864.03333333333353</v>
      </c>
      <c r="K117" s="31">
        <v>824</v>
      </c>
      <c r="L117" s="31">
        <v>784.75</v>
      </c>
      <c r="M117" s="31">
        <v>1.0466299999999999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486.15</v>
      </c>
      <c r="D118" s="36">
        <v>491.34999999999997</v>
      </c>
      <c r="E118" s="36">
        <v>456.79999999999995</v>
      </c>
      <c r="F118" s="36">
        <v>427.45</v>
      </c>
      <c r="G118" s="36">
        <v>392.9</v>
      </c>
      <c r="H118" s="36">
        <v>520.69999999999993</v>
      </c>
      <c r="I118" s="36">
        <v>555.25</v>
      </c>
      <c r="J118" s="36">
        <v>584.59999999999991</v>
      </c>
      <c r="K118" s="31">
        <v>525.9</v>
      </c>
      <c r="L118" s="31">
        <v>462</v>
      </c>
      <c r="M118" s="31">
        <v>101.03574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527</v>
      </c>
      <c r="D119" s="36">
        <v>525.25</v>
      </c>
      <c r="E119" s="36">
        <v>516.6</v>
      </c>
      <c r="F119" s="36">
        <v>506.20000000000005</v>
      </c>
      <c r="G119" s="36">
        <v>497.55000000000007</v>
      </c>
      <c r="H119" s="36">
        <v>535.65</v>
      </c>
      <c r="I119" s="36">
        <v>544.30000000000007</v>
      </c>
      <c r="J119" s="36">
        <v>554.69999999999993</v>
      </c>
      <c r="K119" s="31">
        <v>533.9</v>
      </c>
      <c r="L119" s="31">
        <v>514.85</v>
      </c>
      <c r="M119" s="31">
        <v>1.5563199999999999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988.2</v>
      </c>
      <c r="D120" s="36">
        <v>991.16666666666663</v>
      </c>
      <c r="E120" s="36">
        <v>947.33333333333326</v>
      </c>
      <c r="F120" s="36">
        <v>906.46666666666658</v>
      </c>
      <c r="G120" s="36">
        <v>862.63333333333321</v>
      </c>
      <c r="H120" s="36">
        <v>1032.0333333333333</v>
      </c>
      <c r="I120" s="36">
        <v>1075.8666666666666</v>
      </c>
      <c r="J120" s="36">
        <v>1116.7333333333333</v>
      </c>
      <c r="K120" s="31">
        <v>1035</v>
      </c>
      <c r="L120" s="31">
        <v>950.3</v>
      </c>
      <c r="M120" s="31">
        <v>15.54265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1502.95</v>
      </c>
      <c r="D121" s="36">
        <v>1501.7</v>
      </c>
      <c r="E121" s="36">
        <v>1462.4</v>
      </c>
      <c r="F121" s="36">
        <v>1421.8500000000001</v>
      </c>
      <c r="G121" s="36">
        <v>1382.5500000000002</v>
      </c>
      <c r="H121" s="36">
        <v>1542.25</v>
      </c>
      <c r="I121" s="36">
        <v>1581.5499999999997</v>
      </c>
      <c r="J121" s="36">
        <v>1622.1</v>
      </c>
      <c r="K121" s="31">
        <v>1541</v>
      </c>
      <c r="L121" s="31">
        <v>1461.15</v>
      </c>
      <c r="M121" s="31">
        <v>2.3621699999999999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1395.65</v>
      </c>
      <c r="D122" s="36">
        <v>1395.1166666666668</v>
      </c>
      <c r="E122" s="36">
        <v>1363.5833333333335</v>
      </c>
      <c r="F122" s="36">
        <v>1331.5166666666667</v>
      </c>
      <c r="G122" s="36">
        <v>1299.9833333333333</v>
      </c>
      <c r="H122" s="36">
        <v>1427.1833333333336</v>
      </c>
      <c r="I122" s="36">
        <v>1458.7166666666669</v>
      </c>
      <c r="J122" s="36">
        <v>1490.7833333333338</v>
      </c>
      <c r="K122" s="31">
        <v>1426.65</v>
      </c>
      <c r="L122" s="31">
        <v>1363.05</v>
      </c>
      <c r="M122" s="31">
        <v>14.73643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1497.9</v>
      </c>
      <c r="D123" s="36">
        <v>1492.3500000000001</v>
      </c>
      <c r="E123" s="36">
        <v>1480.7000000000003</v>
      </c>
      <c r="F123" s="36">
        <v>1463.5000000000002</v>
      </c>
      <c r="G123" s="36">
        <v>1451.8500000000004</v>
      </c>
      <c r="H123" s="36">
        <v>1509.5500000000002</v>
      </c>
      <c r="I123" s="36">
        <v>1521.2000000000003</v>
      </c>
      <c r="J123" s="36">
        <v>1538.4</v>
      </c>
      <c r="K123" s="31">
        <v>1504</v>
      </c>
      <c r="L123" s="31">
        <v>1475.15</v>
      </c>
      <c r="M123" s="31">
        <v>12.4163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156.91</v>
      </c>
      <c r="D124" s="36">
        <v>155.60666666666665</v>
      </c>
      <c r="E124" s="36">
        <v>153.32333333333332</v>
      </c>
      <c r="F124" s="36">
        <v>149.73666666666668</v>
      </c>
      <c r="G124" s="36">
        <v>147.45333333333335</v>
      </c>
      <c r="H124" s="36">
        <v>159.1933333333333</v>
      </c>
      <c r="I124" s="36">
        <v>161.47666666666666</v>
      </c>
      <c r="J124" s="36">
        <v>165.06333333333328</v>
      </c>
      <c r="K124" s="31">
        <v>157.88999999999999</v>
      </c>
      <c r="L124" s="31">
        <v>152.02000000000001</v>
      </c>
      <c r="M124" s="31">
        <v>22.888570000000001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1461.95</v>
      </c>
      <c r="D125" s="36">
        <v>1450.6333333333332</v>
      </c>
      <c r="E125" s="36">
        <v>1412.5166666666664</v>
      </c>
      <c r="F125" s="36">
        <v>1363.0833333333333</v>
      </c>
      <c r="G125" s="36">
        <v>1324.9666666666665</v>
      </c>
      <c r="H125" s="36">
        <v>1500.0666666666664</v>
      </c>
      <c r="I125" s="36">
        <v>1538.1833333333332</v>
      </c>
      <c r="J125" s="36">
        <v>1587.6166666666663</v>
      </c>
      <c r="K125" s="31">
        <v>1488.75</v>
      </c>
      <c r="L125" s="31">
        <v>1401.2</v>
      </c>
      <c r="M125" s="31">
        <v>1.20336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487</v>
      </c>
      <c r="D126" s="36">
        <v>482.45</v>
      </c>
      <c r="E126" s="36">
        <v>469.09999999999997</v>
      </c>
      <c r="F126" s="36">
        <v>451.2</v>
      </c>
      <c r="G126" s="36">
        <v>437.84999999999997</v>
      </c>
      <c r="H126" s="36">
        <v>500.34999999999997</v>
      </c>
      <c r="I126" s="36">
        <v>513.70000000000005</v>
      </c>
      <c r="J126" s="36">
        <v>531.59999999999991</v>
      </c>
      <c r="K126" s="31">
        <v>495.8</v>
      </c>
      <c r="L126" s="31">
        <v>464.55</v>
      </c>
      <c r="M126" s="31">
        <v>113.11830999999999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2598.15</v>
      </c>
      <c r="D127" s="36">
        <v>2636.5</v>
      </c>
      <c r="E127" s="36">
        <v>2498.5</v>
      </c>
      <c r="F127" s="36">
        <v>2398.85</v>
      </c>
      <c r="G127" s="36">
        <v>2260.85</v>
      </c>
      <c r="H127" s="36">
        <v>2736.15</v>
      </c>
      <c r="I127" s="36">
        <v>2874.15</v>
      </c>
      <c r="J127" s="36">
        <v>2973.8</v>
      </c>
      <c r="K127" s="31">
        <v>2774.5</v>
      </c>
      <c r="L127" s="31">
        <v>2536.85</v>
      </c>
      <c r="M127" s="31">
        <v>42.233550000000001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6179.35</v>
      </c>
      <c r="D128" s="36">
        <v>6178.1333333333341</v>
      </c>
      <c r="E128" s="36">
        <v>6021.2666666666682</v>
      </c>
      <c r="F128" s="36">
        <v>5863.1833333333343</v>
      </c>
      <c r="G128" s="36">
        <v>5706.3166666666684</v>
      </c>
      <c r="H128" s="36">
        <v>6336.2166666666681</v>
      </c>
      <c r="I128" s="36">
        <v>6493.0833333333348</v>
      </c>
      <c r="J128" s="36">
        <v>6651.1666666666679</v>
      </c>
      <c r="K128" s="31">
        <v>6335</v>
      </c>
      <c r="L128" s="31">
        <v>6020.05</v>
      </c>
      <c r="M128" s="31">
        <v>17.18488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3168.85</v>
      </c>
      <c r="D129" s="36">
        <v>3151.9833333333336</v>
      </c>
      <c r="E129" s="36">
        <v>3098.9666666666672</v>
      </c>
      <c r="F129" s="36">
        <v>3029.0833333333335</v>
      </c>
      <c r="G129" s="36">
        <v>2976.0666666666671</v>
      </c>
      <c r="H129" s="36">
        <v>3221.8666666666672</v>
      </c>
      <c r="I129" s="36">
        <v>3274.8833333333337</v>
      </c>
      <c r="J129" s="36">
        <v>3344.7666666666673</v>
      </c>
      <c r="K129" s="31">
        <v>3205</v>
      </c>
      <c r="L129" s="31">
        <v>3082.1</v>
      </c>
      <c r="M129" s="31">
        <v>4.9868600000000001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4051.35</v>
      </c>
      <c r="D130" s="36">
        <v>4025.65</v>
      </c>
      <c r="E130" s="36">
        <v>3802.7</v>
      </c>
      <c r="F130" s="36">
        <v>3554.0499999999997</v>
      </c>
      <c r="G130" s="36">
        <v>3331.0999999999995</v>
      </c>
      <c r="H130" s="36">
        <v>4274.3</v>
      </c>
      <c r="I130" s="36">
        <v>4497.25</v>
      </c>
      <c r="J130" s="36">
        <v>4745.9000000000005</v>
      </c>
      <c r="K130" s="31">
        <v>4248.6000000000004</v>
      </c>
      <c r="L130" s="31">
        <v>3777</v>
      </c>
      <c r="M130" s="31">
        <v>7.7267000000000001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1720.05</v>
      </c>
      <c r="D131" s="36">
        <v>1700.8833333333332</v>
      </c>
      <c r="E131" s="36">
        <v>1672.4166666666665</v>
      </c>
      <c r="F131" s="36">
        <v>1624.7833333333333</v>
      </c>
      <c r="G131" s="36">
        <v>1596.3166666666666</v>
      </c>
      <c r="H131" s="36">
        <v>1748.5166666666664</v>
      </c>
      <c r="I131" s="36">
        <v>1776.9833333333331</v>
      </c>
      <c r="J131" s="36">
        <v>1824.6166666666663</v>
      </c>
      <c r="K131" s="31">
        <v>1729.35</v>
      </c>
      <c r="L131" s="31">
        <v>1653.25</v>
      </c>
      <c r="M131" s="31">
        <v>1.0557300000000001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1030.25</v>
      </c>
      <c r="D132" s="36">
        <v>1024.6499999999999</v>
      </c>
      <c r="E132" s="36">
        <v>994.29999999999973</v>
      </c>
      <c r="F132" s="36">
        <v>958.34999999999991</v>
      </c>
      <c r="G132" s="36">
        <v>927.99999999999977</v>
      </c>
      <c r="H132" s="36">
        <v>1060.5999999999997</v>
      </c>
      <c r="I132" s="36">
        <v>1090.9499999999996</v>
      </c>
      <c r="J132" s="36">
        <v>1126.8999999999996</v>
      </c>
      <c r="K132" s="31">
        <v>1055</v>
      </c>
      <c r="L132" s="31">
        <v>988.7</v>
      </c>
      <c r="M132" s="31">
        <v>39.98368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1584.35</v>
      </c>
      <c r="D133" s="36">
        <v>1582.9166666666667</v>
      </c>
      <c r="E133" s="36">
        <v>1535.8333333333335</v>
      </c>
      <c r="F133" s="36">
        <v>1487.3166666666668</v>
      </c>
      <c r="G133" s="36">
        <v>1440.2333333333336</v>
      </c>
      <c r="H133" s="36">
        <v>1631.4333333333334</v>
      </c>
      <c r="I133" s="36">
        <v>1678.5166666666669</v>
      </c>
      <c r="J133" s="36">
        <v>1727.0333333333333</v>
      </c>
      <c r="K133" s="31">
        <v>1630</v>
      </c>
      <c r="L133" s="31">
        <v>1534.4</v>
      </c>
      <c r="M133" s="31">
        <v>8.4843200000000003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5238.6499999999996</v>
      </c>
      <c r="D134" s="36">
        <v>5187.7</v>
      </c>
      <c r="E134" s="36">
        <v>5057.45</v>
      </c>
      <c r="F134" s="36">
        <v>4876.25</v>
      </c>
      <c r="G134" s="36">
        <v>4746</v>
      </c>
      <c r="H134" s="36">
        <v>5368.9</v>
      </c>
      <c r="I134" s="36">
        <v>5499.15</v>
      </c>
      <c r="J134" s="36">
        <v>5680.3499999999995</v>
      </c>
      <c r="K134" s="31">
        <v>5317.95</v>
      </c>
      <c r="L134" s="31">
        <v>5006.5</v>
      </c>
      <c r="M134" s="31">
        <v>0.33037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1303.0999999999999</v>
      </c>
      <c r="D135" s="36">
        <v>1291.3500000000001</v>
      </c>
      <c r="E135" s="36">
        <v>1273.7000000000003</v>
      </c>
      <c r="F135" s="36">
        <v>1244.3000000000002</v>
      </c>
      <c r="G135" s="36">
        <v>1226.6500000000003</v>
      </c>
      <c r="H135" s="36">
        <v>1320.7500000000002</v>
      </c>
      <c r="I135" s="36">
        <v>1338.4000000000003</v>
      </c>
      <c r="J135" s="36">
        <v>1367.8000000000002</v>
      </c>
      <c r="K135" s="31">
        <v>1309</v>
      </c>
      <c r="L135" s="31">
        <v>1261.95</v>
      </c>
      <c r="M135" s="31">
        <v>3.8283299999999998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430.3</v>
      </c>
      <c r="D136" s="36">
        <v>429.7</v>
      </c>
      <c r="E136" s="36">
        <v>420.25</v>
      </c>
      <c r="F136" s="36">
        <v>410.2</v>
      </c>
      <c r="G136" s="36">
        <v>400.75</v>
      </c>
      <c r="H136" s="36">
        <v>439.75</v>
      </c>
      <c r="I136" s="36">
        <v>449.19999999999993</v>
      </c>
      <c r="J136" s="36">
        <v>459.25</v>
      </c>
      <c r="K136" s="31">
        <v>439.15</v>
      </c>
      <c r="L136" s="31">
        <v>419.65</v>
      </c>
      <c r="M136" s="31">
        <v>35.371729999999999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3576.85</v>
      </c>
      <c r="D137" s="36">
        <v>3558.2666666666664</v>
      </c>
      <c r="E137" s="36">
        <v>3425.6333333333328</v>
      </c>
      <c r="F137" s="36">
        <v>3274.4166666666665</v>
      </c>
      <c r="G137" s="36">
        <v>3141.7833333333328</v>
      </c>
      <c r="H137" s="36">
        <v>3709.4833333333327</v>
      </c>
      <c r="I137" s="36">
        <v>3842.1166666666659</v>
      </c>
      <c r="J137" s="36">
        <v>3993.3333333333326</v>
      </c>
      <c r="K137" s="31">
        <v>3690.9</v>
      </c>
      <c r="L137" s="31">
        <v>3407.05</v>
      </c>
      <c r="M137" s="31">
        <v>8.9419599999999999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1856.4</v>
      </c>
      <c r="D138" s="36">
        <v>1859.9333333333334</v>
      </c>
      <c r="E138" s="36">
        <v>1814.8666666666668</v>
      </c>
      <c r="F138" s="36">
        <v>1773.3333333333335</v>
      </c>
      <c r="G138" s="36">
        <v>1728.2666666666669</v>
      </c>
      <c r="H138" s="36">
        <v>1901.4666666666667</v>
      </c>
      <c r="I138" s="36">
        <v>1946.5333333333333</v>
      </c>
      <c r="J138" s="36">
        <v>1988.0666666666666</v>
      </c>
      <c r="K138" s="31">
        <v>1905</v>
      </c>
      <c r="L138" s="31">
        <v>1818.4</v>
      </c>
      <c r="M138" s="31">
        <v>6.55748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1012.35</v>
      </c>
      <c r="D139" s="36">
        <v>1006.4499999999999</v>
      </c>
      <c r="E139" s="36">
        <v>985.3</v>
      </c>
      <c r="F139" s="36">
        <v>958.25</v>
      </c>
      <c r="G139" s="36">
        <v>937.1</v>
      </c>
      <c r="H139" s="36">
        <v>1033.5</v>
      </c>
      <c r="I139" s="36">
        <v>1054.6499999999996</v>
      </c>
      <c r="J139" s="36">
        <v>1081.6999999999998</v>
      </c>
      <c r="K139" s="31">
        <v>1027.5999999999999</v>
      </c>
      <c r="L139" s="31">
        <v>979.4</v>
      </c>
      <c r="M139" s="31">
        <v>0.92281999999999997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809.35</v>
      </c>
      <c r="D140" s="36">
        <v>808.86666666666679</v>
      </c>
      <c r="E140" s="36">
        <v>778.68333333333362</v>
      </c>
      <c r="F140" s="36">
        <v>748.01666666666688</v>
      </c>
      <c r="G140" s="36">
        <v>717.83333333333371</v>
      </c>
      <c r="H140" s="36">
        <v>839.53333333333353</v>
      </c>
      <c r="I140" s="36">
        <v>869.7166666666667</v>
      </c>
      <c r="J140" s="36">
        <v>900.38333333333344</v>
      </c>
      <c r="K140" s="31">
        <v>839.05</v>
      </c>
      <c r="L140" s="31">
        <v>778.2</v>
      </c>
      <c r="M140" s="31">
        <v>114.26098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2298.75</v>
      </c>
      <c r="D141" s="36">
        <v>2246.5666666666666</v>
      </c>
      <c r="E141" s="36">
        <v>2173.1833333333334</v>
      </c>
      <c r="F141" s="36">
        <v>2047.6166666666668</v>
      </c>
      <c r="G141" s="36">
        <v>1974.2333333333336</v>
      </c>
      <c r="H141" s="36">
        <v>2372.1333333333332</v>
      </c>
      <c r="I141" s="36">
        <v>2445.5166666666664</v>
      </c>
      <c r="J141" s="36">
        <v>2571.083333333333</v>
      </c>
      <c r="K141" s="31">
        <v>2319.9499999999998</v>
      </c>
      <c r="L141" s="31">
        <v>2121</v>
      </c>
      <c r="M141" s="31">
        <v>0.45811000000000002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652.29999999999995</v>
      </c>
      <c r="D142" s="36">
        <v>648.91666666666663</v>
      </c>
      <c r="E142" s="36">
        <v>635.48333333333323</v>
      </c>
      <c r="F142" s="36">
        <v>618.66666666666663</v>
      </c>
      <c r="G142" s="36">
        <v>605.23333333333323</v>
      </c>
      <c r="H142" s="36">
        <v>665.73333333333323</v>
      </c>
      <c r="I142" s="36">
        <v>679.16666666666663</v>
      </c>
      <c r="J142" s="36">
        <v>695.98333333333323</v>
      </c>
      <c r="K142" s="31">
        <v>662.35</v>
      </c>
      <c r="L142" s="31">
        <v>632.1</v>
      </c>
      <c r="M142" s="31">
        <v>71.955330000000004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1778.45</v>
      </c>
      <c r="D143" s="36">
        <v>1779.3333333333333</v>
      </c>
      <c r="E143" s="36">
        <v>1750.2166666666665</v>
      </c>
      <c r="F143" s="36">
        <v>1721.9833333333331</v>
      </c>
      <c r="G143" s="36">
        <v>1692.8666666666663</v>
      </c>
      <c r="H143" s="36">
        <v>1807.5666666666666</v>
      </c>
      <c r="I143" s="36">
        <v>1836.6833333333334</v>
      </c>
      <c r="J143" s="36">
        <v>1864.9166666666667</v>
      </c>
      <c r="K143" s="31">
        <v>1808.45</v>
      </c>
      <c r="L143" s="31">
        <v>1751.1</v>
      </c>
      <c r="M143" s="31">
        <v>11.713760000000001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3096.25</v>
      </c>
      <c r="D144" s="36">
        <v>3073.4333333333329</v>
      </c>
      <c r="E144" s="36">
        <v>2922.8666666666659</v>
      </c>
      <c r="F144" s="36">
        <v>2749.4833333333331</v>
      </c>
      <c r="G144" s="36">
        <v>2598.9166666666661</v>
      </c>
      <c r="H144" s="36">
        <v>3246.8166666666657</v>
      </c>
      <c r="I144" s="36">
        <v>3397.3833333333323</v>
      </c>
      <c r="J144" s="36">
        <v>3570.7666666666655</v>
      </c>
      <c r="K144" s="31">
        <v>3224</v>
      </c>
      <c r="L144" s="31">
        <v>2900.05</v>
      </c>
      <c r="M144" s="31">
        <v>4.0212399999999997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783.4</v>
      </c>
      <c r="D145" s="36">
        <v>768.36666666666667</v>
      </c>
      <c r="E145" s="36">
        <v>746.0333333333333</v>
      </c>
      <c r="F145" s="36">
        <v>708.66666666666663</v>
      </c>
      <c r="G145" s="36">
        <v>686.33333333333326</v>
      </c>
      <c r="H145" s="36">
        <v>805.73333333333335</v>
      </c>
      <c r="I145" s="36">
        <v>828.06666666666661</v>
      </c>
      <c r="J145" s="36">
        <v>865.43333333333339</v>
      </c>
      <c r="K145" s="31">
        <v>790.7</v>
      </c>
      <c r="L145" s="31">
        <v>731</v>
      </c>
      <c r="M145" s="31">
        <v>24.63504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2831.95</v>
      </c>
      <c r="D146" s="36">
        <v>2816.0166666666664</v>
      </c>
      <c r="E146" s="36">
        <v>2762.0333333333328</v>
      </c>
      <c r="F146" s="36">
        <v>2692.1166666666663</v>
      </c>
      <c r="G146" s="36">
        <v>2638.1333333333328</v>
      </c>
      <c r="H146" s="36">
        <v>2885.9333333333329</v>
      </c>
      <c r="I146" s="36">
        <v>2939.9166666666665</v>
      </c>
      <c r="J146" s="36">
        <v>3009.833333333333</v>
      </c>
      <c r="K146" s="31">
        <v>2870</v>
      </c>
      <c r="L146" s="31">
        <v>2746.1</v>
      </c>
      <c r="M146" s="31">
        <v>3.6815699999999998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380.45</v>
      </c>
      <c r="D147" s="36">
        <v>378.81666666666666</v>
      </c>
      <c r="E147" s="36">
        <v>370.68333333333334</v>
      </c>
      <c r="F147" s="36">
        <v>360.91666666666669</v>
      </c>
      <c r="G147" s="36">
        <v>352.78333333333336</v>
      </c>
      <c r="H147" s="36">
        <v>388.58333333333331</v>
      </c>
      <c r="I147" s="36">
        <v>396.71666666666664</v>
      </c>
      <c r="J147" s="36">
        <v>406.48333333333329</v>
      </c>
      <c r="K147" s="31">
        <v>386.95</v>
      </c>
      <c r="L147" s="31">
        <v>369.05</v>
      </c>
      <c r="M147" s="31">
        <v>13.525639999999999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175.59</v>
      </c>
      <c r="D148" s="36">
        <v>173.59666666666666</v>
      </c>
      <c r="E148" s="36">
        <v>170.19333333333333</v>
      </c>
      <c r="F148" s="36">
        <v>164.79666666666665</v>
      </c>
      <c r="G148" s="36">
        <v>161.39333333333332</v>
      </c>
      <c r="H148" s="36">
        <v>178.99333333333334</v>
      </c>
      <c r="I148" s="36">
        <v>182.3966666666667</v>
      </c>
      <c r="J148" s="36">
        <v>187.79333333333335</v>
      </c>
      <c r="K148" s="31">
        <v>177</v>
      </c>
      <c r="L148" s="31">
        <v>168.2</v>
      </c>
      <c r="M148" s="31">
        <v>24.532409999999999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4527</v>
      </c>
      <c r="D149" s="36">
        <v>4487.7833333333328</v>
      </c>
      <c r="E149" s="36">
        <v>4434.5166666666655</v>
      </c>
      <c r="F149" s="36">
        <v>4342.0333333333328</v>
      </c>
      <c r="G149" s="36">
        <v>4288.7666666666655</v>
      </c>
      <c r="H149" s="36">
        <v>4580.2666666666655</v>
      </c>
      <c r="I149" s="36">
        <v>4633.5333333333319</v>
      </c>
      <c r="J149" s="36">
        <v>4726.0166666666655</v>
      </c>
      <c r="K149" s="31">
        <v>4541.05</v>
      </c>
      <c r="L149" s="31">
        <v>4395.3</v>
      </c>
      <c r="M149" s="31">
        <v>4.9983700000000004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10943.1</v>
      </c>
      <c r="D150" s="36">
        <v>11005.199999999999</v>
      </c>
      <c r="E150" s="36">
        <v>10557.899999999998</v>
      </c>
      <c r="F150" s="36">
        <v>10172.699999999999</v>
      </c>
      <c r="G150" s="36">
        <v>9725.3999999999978</v>
      </c>
      <c r="H150" s="36">
        <v>11390.399999999998</v>
      </c>
      <c r="I150" s="36">
        <v>11837.699999999997</v>
      </c>
      <c r="J150" s="36">
        <v>12222.899999999998</v>
      </c>
      <c r="K150" s="31">
        <v>11452.5</v>
      </c>
      <c r="L150" s="31">
        <v>10620</v>
      </c>
      <c r="M150" s="31">
        <v>7.43492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3065.3</v>
      </c>
      <c r="D151" s="36">
        <v>3045.5166666666664</v>
      </c>
      <c r="E151" s="36">
        <v>2996.0333333333328</v>
      </c>
      <c r="F151" s="36">
        <v>2926.7666666666664</v>
      </c>
      <c r="G151" s="36">
        <v>2877.2833333333328</v>
      </c>
      <c r="H151" s="36">
        <v>3114.7833333333328</v>
      </c>
      <c r="I151" s="36">
        <v>3164.2666666666664</v>
      </c>
      <c r="J151" s="36">
        <v>3233.5333333333328</v>
      </c>
      <c r="K151" s="31">
        <v>3095</v>
      </c>
      <c r="L151" s="31">
        <v>2976.25</v>
      </c>
      <c r="M151" s="31">
        <v>3.1969699999999999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6865</v>
      </c>
      <c r="D152" s="36">
        <v>6822</v>
      </c>
      <c r="E152" s="36">
        <v>6760</v>
      </c>
      <c r="F152" s="36">
        <v>6655</v>
      </c>
      <c r="G152" s="36">
        <v>6593</v>
      </c>
      <c r="H152" s="36">
        <v>6927</v>
      </c>
      <c r="I152" s="36">
        <v>6989</v>
      </c>
      <c r="J152" s="36">
        <v>7094</v>
      </c>
      <c r="K152" s="31">
        <v>6884</v>
      </c>
      <c r="L152" s="31">
        <v>6717</v>
      </c>
      <c r="M152" s="31">
        <v>8.6609099999999994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757.25</v>
      </c>
      <c r="D153" s="36">
        <v>765.4</v>
      </c>
      <c r="E153" s="36">
        <v>734.84999999999991</v>
      </c>
      <c r="F153" s="36">
        <v>712.44999999999993</v>
      </c>
      <c r="G153" s="36">
        <v>681.89999999999986</v>
      </c>
      <c r="H153" s="36">
        <v>787.8</v>
      </c>
      <c r="I153" s="36">
        <v>818.34999999999991</v>
      </c>
      <c r="J153" s="36">
        <v>840.75</v>
      </c>
      <c r="K153" s="31">
        <v>795.95</v>
      </c>
      <c r="L153" s="31">
        <v>743</v>
      </c>
      <c r="M153" s="31">
        <v>6.5319799999999999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404.6</v>
      </c>
      <c r="D154" s="36">
        <v>401.9666666666667</v>
      </c>
      <c r="E154" s="36">
        <v>396.08333333333337</v>
      </c>
      <c r="F154" s="36">
        <v>387.56666666666666</v>
      </c>
      <c r="G154" s="36">
        <v>381.68333333333334</v>
      </c>
      <c r="H154" s="36">
        <v>410.48333333333341</v>
      </c>
      <c r="I154" s="36">
        <v>416.36666666666673</v>
      </c>
      <c r="J154" s="36">
        <v>424.88333333333344</v>
      </c>
      <c r="K154" s="31">
        <v>407.85</v>
      </c>
      <c r="L154" s="31">
        <v>393.45</v>
      </c>
      <c r="M154" s="31">
        <v>5.0773200000000003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219.14</v>
      </c>
      <c r="D155" s="36">
        <v>216.35</v>
      </c>
      <c r="E155" s="36">
        <v>210.23</v>
      </c>
      <c r="F155" s="36">
        <v>201.32</v>
      </c>
      <c r="G155" s="36">
        <v>195.2</v>
      </c>
      <c r="H155" s="36">
        <v>225.26</v>
      </c>
      <c r="I155" s="36">
        <v>231.38</v>
      </c>
      <c r="J155" s="36">
        <v>240.29</v>
      </c>
      <c r="K155" s="31">
        <v>222.47</v>
      </c>
      <c r="L155" s="31">
        <v>207.44</v>
      </c>
      <c r="M155" s="31">
        <v>7.5882899999999998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42.24</v>
      </c>
      <c r="D156" s="36">
        <v>41.91</v>
      </c>
      <c r="E156" s="36">
        <v>40.269999999999996</v>
      </c>
      <c r="F156" s="36">
        <v>38.299999999999997</v>
      </c>
      <c r="G156" s="36">
        <v>36.659999999999997</v>
      </c>
      <c r="H156" s="36">
        <v>43.879999999999995</v>
      </c>
      <c r="I156" s="36">
        <v>45.519999999999996</v>
      </c>
      <c r="J156" s="36">
        <v>47.489999999999995</v>
      </c>
      <c r="K156" s="31">
        <v>43.55</v>
      </c>
      <c r="L156" s="31">
        <v>39.94</v>
      </c>
      <c r="M156" s="31">
        <v>698.16549999999995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4919.55</v>
      </c>
      <c r="D157" s="36">
        <v>4893.5</v>
      </c>
      <c r="E157" s="36">
        <v>4812</v>
      </c>
      <c r="F157" s="36">
        <v>4704.45</v>
      </c>
      <c r="G157" s="36">
        <v>4622.95</v>
      </c>
      <c r="H157" s="36">
        <v>5001.05</v>
      </c>
      <c r="I157" s="36">
        <v>5082.55</v>
      </c>
      <c r="J157" s="36">
        <v>5190.1000000000004</v>
      </c>
      <c r="K157" s="31">
        <v>4975</v>
      </c>
      <c r="L157" s="31">
        <v>4785.95</v>
      </c>
      <c r="M157" s="31">
        <v>11.284409999999999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629.79999999999995</v>
      </c>
      <c r="D158" s="36">
        <v>615.51666666666665</v>
      </c>
      <c r="E158" s="36">
        <v>596.2833333333333</v>
      </c>
      <c r="F158" s="36">
        <v>562.76666666666665</v>
      </c>
      <c r="G158" s="36">
        <v>543.5333333333333</v>
      </c>
      <c r="H158" s="36">
        <v>649.0333333333333</v>
      </c>
      <c r="I158" s="36">
        <v>668.26666666666665</v>
      </c>
      <c r="J158" s="36">
        <v>701.7833333333333</v>
      </c>
      <c r="K158" s="31">
        <v>634.75</v>
      </c>
      <c r="L158" s="31">
        <v>582</v>
      </c>
      <c r="M158" s="31">
        <v>14.06775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669.8</v>
      </c>
      <c r="D159" s="36">
        <v>674.93333333333328</v>
      </c>
      <c r="E159" s="36">
        <v>645.86666666666656</v>
      </c>
      <c r="F159" s="36">
        <v>621.93333333333328</v>
      </c>
      <c r="G159" s="36">
        <v>592.86666666666656</v>
      </c>
      <c r="H159" s="36">
        <v>698.86666666666656</v>
      </c>
      <c r="I159" s="36">
        <v>727.93333333333339</v>
      </c>
      <c r="J159" s="36">
        <v>751.86666666666656</v>
      </c>
      <c r="K159" s="31">
        <v>704</v>
      </c>
      <c r="L159" s="31">
        <v>651</v>
      </c>
      <c r="M159" s="31">
        <v>26.78312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799.9</v>
      </c>
      <c r="D160" s="36">
        <v>775.75</v>
      </c>
      <c r="E160" s="36">
        <v>734.2</v>
      </c>
      <c r="F160" s="36">
        <v>668.5</v>
      </c>
      <c r="G160" s="36">
        <v>626.95000000000005</v>
      </c>
      <c r="H160" s="36">
        <v>841.45</v>
      </c>
      <c r="I160" s="36">
        <v>883</v>
      </c>
      <c r="J160" s="36">
        <v>948.7</v>
      </c>
      <c r="K160" s="31">
        <v>817.3</v>
      </c>
      <c r="L160" s="31">
        <v>710.05</v>
      </c>
      <c r="M160" s="31">
        <v>10.19791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2542.4</v>
      </c>
      <c r="D161" s="36">
        <v>2545.2166666666667</v>
      </c>
      <c r="E161" s="36">
        <v>2497.1833333333334</v>
      </c>
      <c r="F161" s="36">
        <v>2451.9666666666667</v>
      </c>
      <c r="G161" s="36">
        <v>2403.9333333333334</v>
      </c>
      <c r="H161" s="36">
        <v>2590.4333333333334</v>
      </c>
      <c r="I161" s="36">
        <v>2638.4666666666672</v>
      </c>
      <c r="J161" s="36">
        <v>2683.6833333333334</v>
      </c>
      <c r="K161" s="31">
        <v>2593.25</v>
      </c>
      <c r="L161" s="31">
        <v>2500</v>
      </c>
      <c r="M161" s="31">
        <v>0.80296000000000001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260.39999999999998</v>
      </c>
      <c r="D162" s="36">
        <v>257.36666666666667</v>
      </c>
      <c r="E162" s="36">
        <v>244.13333333333333</v>
      </c>
      <c r="F162" s="36">
        <v>227.86666666666665</v>
      </c>
      <c r="G162" s="36">
        <v>214.6333333333333</v>
      </c>
      <c r="H162" s="36">
        <v>273.63333333333333</v>
      </c>
      <c r="I162" s="36">
        <v>286.86666666666667</v>
      </c>
      <c r="J162" s="36">
        <v>303.13333333333338</v>
      </c>
      <c r="K162" s="31">
        <v>270.60000000000002</v>
      </c>
      <c r="L162" s="31">
        <v>241.1</v>
      </c>
      <c r="M162" s="31">
        <v>122.30176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88.69</v>
      </c>
      <c r="D163" s="36">
        <v>88.759999999999991</v>
      </c>
      <c r="E163" s="36">
        <v>87.029999999999987</v>
      </c>
      <c r="F163" s="36">
        <v>85.36999999999999</v>
      </c>
      <c r="G163" s="36">
        <v>83.639999999999986</v>
      </c>
      <c r="H163" s="36">
        <v>90.419999999999987</v>
      </c>
      <c r="I163" s="36">
        <v>92.15</v>
      </c>
      <c r="J163" s="36">
        <v>93.809999999999988</v>
      </c>
      <c r="K163" s="31">
        <v>90.49</v>
      </c>
      <c r="L163" s="31">
        <v>87.1</v>
      </c>
      <c r="M163" s="31">
        <v>32.152380000000001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1037.3</v>
      </c>
      <c r="D164" s="36">
        <v>1027.1000000000001</v>
      </c>
      <c r="E164" s="36">
        <v>1011.2000000000003</v>
      </c>
      <c r="F164" s="36">
        <v>985.10000000000014</v>
      </c>
      <c r="G164" s="36">
        <v>969.20000000000027</v>
      </c>
      <c r="H164" s="36">
        <v>1053.2000000000003</v>
      </c>
      <c r="I164" s="36">
        <v>1069.1000000000004</v>
      </c>
      <c r="J164" s="36">
        <v>1095.2000000000003</v>
      </c>
      <c r="K164" s="31">
        <v>1043</v>
      </c>
      <c r="L164" s="31">
        <v>1001</v>
      </c>
      <c r="M164" s="31">
        <v>0.98904999999999998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4120.8500000000004</v>
      </c>
      <c r="D165" s="36">
        <v>4056.6166666666663</v>
      </c>
      <c r="E165" s="36">
        <v>3984.2833333333328</v>
      </c>
      <c r="F165" s="36">
        <v>3847.7166666666667</v>
      </c>
      <c r="G165" s="36">
        <v>3775.3833333333332</v>
      </c>
      <c r="H165" s="36">
        <v>4193.1833333333325</v>
      </c>
      <c r="I165" s="36">
        <v>4265.5166666666655</v>
      </c>
      <c r="J165" s="36">
        <v>4402.0833333333321</v>
      </c>
      <c r="K165" s="31">
        <v>4128.95</v>
      </c>
      <c r="L165" s="31">
        <v>3920.05</v>
      </c>
      <c r="M165" s="31">
        <v>2.8250500000000001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546.75</v>
      </c>
      <c r="D166" s="36">
        <v>541.7166666666667</v>
      </c>
      <c r="E166" s="36">
        <v>528.43333333333339</v>
      </c>
      <c r="F166" s="36">
        <v>510.11666666666667</v>
      </c>
      <c r="G166" s="36">
        <v>496.83333333333337</v>
      </c>
      <c r="H166" s="36">
        <v>560.03333333333342</v>
      </c>
      <c r="I166" s="36">
        <v>573.31666666666672</v>
      </c>
      <c r="J166" s="36">
        <v>591.63333333333344</v>
      </c>
      <c r="K166" s="31">
        <v>555</v>
      </c>
      <c r="L166" s="31">
        <v>523.4</v>
      </c>
      <c r="M166" s="31">
        <v>61.677120000000002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497.85</v>
      </c>
      <c r="D167" s="36">
        <v>492.95</v>
      </c>
      <c r="E167" s="36">
        <v>477.9</v>
      </c>
      <c r="F167" s="36">
        <v>457.95</v>
      </c>
      <c r="G167" s="36">
        <v>442.9</v>
      </c>
      <c r="H167" s="36">
        <v>512.9</v>
      </c>
      <c r="I167" s="36">
        <v>527.95000000000005</v>
      </c>
      <c r="J167" s="36">
        <v>547.9</v>
      </c>
      <c r="K167" s="31">
        <v>508</v>
      </c>
      <c r="L167" s="31">
        <v>473</v>
      </c>
      <c r="M167" s="31">
        <v>2.3893399999999998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178</v>
      </c>
      <c r="D168" s="36">
        <v>176.75</v>
      </c>
      <c r="E168" s="36">
        <v>173.25</v>
      </c>
      <c r="F168" s="36">
        <v>168.5</v>
      </c>
      <c r="G168" s="36">
        <v>165</v>
      </c>
      <c r="H168" s="36">
        <v>181.5</v>
      </c>
      <c r="I168" s="36">
        <v>185</v>
      </c>
      <c r="J168" s="36">
        <v>189.75</v>
      </c>
      <c r="K168" s="31">
        <v>180.25</v>
      </c>
      <c r="L168" s="31">
        <v>172</v>
      </c>
      <c r="M168" s="31">
        <v>33.40925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197.96</v>
      </c>
      <c r="D169" s="36">
        <v>199.08666666666667</v>
      </c>
      <c r="E169" s="36">
        <v>194.73333333333335</v>
      </c>
      <c r="F169" s="36">
        <v>191.50666666666669</v>
      </c>
      <c r="G169" s="36">
        <v>187.15333333333336</v>
      </c>
      <c r="H169" s="36">
        <v>202.31333333333333</v>
      </c>
      <c r="I169" s="36">
        <v>206.66666666666663</v>
      </c>
      <c r="J169" s="36">
        <v>209.89333333333332</v>
      </c>
      <c r="K169" s="31">
        <v>203.44</v>
      </c>
      <c r="L169" s="31">
        <v>195.86</v>
      </c>
      <c r="M169" s="31">
        <v>483.03120999999999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1014.6</v>
      </c>
      <c r="D170" s="36">
        <v>1036.8666666666666</v>
      </c>
      <c r="E170" s="36">
        <v>958.73333333333312</v>
      </c>
      <c r="F170" s="36">
        <v>902.86666666666656</v>
      </c>
      <c r="G170" s="36">
        <v>824.73333333333312</v>
      </c>
      <c r="H170" s="36">
        <v>1092.7333333333331</v>
      </c>
      <c r="I170" s="36">
        <v>1170.8666666666668</v>
      </c>
      <c r="J170" s="36">
        <v>1226.7333333333331</v>
      </c>
      <c r="K170" s="31">
        <v>1115</v>
      </c>
      <c r="L170" s="31">
        <v>981</v>
      </c>
      <c r="M170" s="31">
        <v>23.151610000000002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5179.6000000000004</v>
      </c>
      <c r="D171" s="36">
        <v>5150.2833333333338</v>
      </c>
      <c r="E171" s="36">
        <v>5010.6666666666679</v>
      </c>
      <c r="F171" s="36">
        <v>4841.7333333333345</v>
      </c>
      <c r="G171" s="36">
        <v>4702.1166666666686</v>
      </c>
      <c r="H171" s="36">
        <v>5319.2166666666672</v>
      </c>
      <c r="I171" s="36">
        <v>5458.8333333333339</v>
      </c>
      <c r="J171" s="36">
        <v>5627.7666666666664</v>
      </c>
      <c r="K171" s="31">
        <v>5289.9</v>
      </c>
      <c r="L171" s="31">
        <v>4981.3500000000004</v>
      </c>
      <c r="M171" s="31">
        <v>0.34571000000000002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1502.9</v>
      </c>
      <c r="D172" s="36">
        <v>1500.8333333333333</v>
      </c>
      <c r="E172" s="36">
        <v>1443.2166666666665</v>
      </c>
      <c r="F172" s="36">
        <v>1383.5333333333333</v>
      </c>
      <c r="G172" s="36">
        <v>1325.9166666666665</v>
      </c>
      <c r="H172" s="36">
        <v>1560.5166666666664</v>
      </c>
      <c r="I172" s="36">
        <v>1618.1333333333332</v>
      </c>
      <c r="J172" s="36">
        <v>1677.8166666666664</v>
      </c>
      <c r="K172" s="31">
        <v>1558.45</v>
      </c>
      <c r="L172" s="31">
        <v>1441.15</v>
      </c>
      <c r="M172" s="31">
        <v>1.77379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320.10000000000002</v>
      </c>
      <c r="D173" s="36">
        <v>314.16666666666669</v>
      </c>
      <c r="E173" s="36">
        <v>304.43333333333339</v>
      </c>
      <c r="F173" s="36">
        <v>288.76666666666671</v>
      </c>
      <c r="G173" s="36">
        <v>279.03333333333342</v>
      </c>
      <c r="H173" s="36">
        <v>329.83333333333337</v>
      </c>
      <c r="I173" s="36">
        <v>339.56666666666661</v>
      </c>
      <c r="J173" s="36">
        <v>355.23333333333335</v>
      </c>
      <c r="K173" s="31">
        <v>323.89999999999998</v>
      </c>
      <c r="L173" s="31">
        <v>298.5</v>
      </c>
      <c r="M173" s="31">
        <v>8.2605799999999991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240.4</v>
      </c>
      <c r="D174" s="36">
        <v>238.01333333333332</v>
      </c>
      <c r="E174" s="36">
        <v>229.00666666666663</v>
      </c>
      <c r="F174" s="36">
        <v>217.61333333333332</v>
      </c>
      <c r="G174" s="36">
        <v>208.60666666666663</v>
      </c>
      <c r="H174" s="36">
        <v>249.40666666666664</v>
      </c>
      <c r="I174" s="36">
        <v>258.4133333333333</v>
      </c>
      <c r="J174" s="36">
        <v>269.80666666666662</v>
      </c>
      <c r="K174" s="31">
        <v>247.02</v>
      </c>
      <c r="L174" s="31">
        <v>226.62</v>
      </c>
      <c r="M174" s="31">
        <v>24.72109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759.6</v>
      </c>
      <c r="D175" s="36">
        <v>754.23333333333323</v>
      </c>
      <c r="E175" s="36">
        <v>745.46666666666647</v>
      </c>
      <c r="F175" s="36">
        <v>731.33333333333326</v>
      </c>
      <c r="G175" s="36">
        <v>722.56666666666649</v>
      </c>
      <c r="H175" s="36">
        <v>768.36666666666645</v>
      </c>
      <c r="I175" s="36">
        <v>777.1333333333331</v>
      </c>
      <c r="J175" s="36">
        <v>791.26666666666642</v>
      </c>
      <c r="K175" s="31">
        <v>763</v>
      </c>
      <c r="L175" s="31">
        <v>740.1</v>
      </c>
      <c r="M175" s="31">
        <v>2.5931899999999999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487.2</v>
      </c>
      <c r="D176" s="36">
        <v>489.71666666666664</v>
      </c>
      <c r="E176" s="36">
        <v>478.5333333333333</v>
      </c>
      <c r="F176" s="36">
        <v>469.86666666666667</v>
      </c>
      <c r="G176" s="36">
        <v>458.68333333333334</v>
      </c>
      <c r="H176" s="36">
        <v>498.38333333333327</v>
      </c>
      <c r="I176" s="36">
        <v>509.56666666666655</v>
      </c>
      <c r="J176" s="36">
        <v>518.23333333333323</v>
      </c>
      <c r="K176" s="31">
        <v>500.9</v>
      </c>
      <c r="L176" s="31">
        <v>481.05</v>
      </c>
      <c r="M176" s="31">
        <v>15.963279999999999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219.79</v>
      </c>
      <c r="D177" s="36">
        <v>218.28</v>
      </c>
      <c r="E177" s="36">
        <v>210.66</v>
      </c>
      <c r="F177" s="36">
        <v>201.53</v>
      </c>
      <c r="G177" s="36">
        <v>193.91</v>
      </c>
      <c r="H177" s="36">
        <v>227.41</v>
      </c>
      <c r="I177" s="36">
        <v>235.03</v>
      </c>
      <c r="J177" s="36">
        <v>244.16</v>
      </c>
      <c r="K177" s="31">
        <v>225.9</v>
      </c>
      <c r="L177" s="31">
        <v>209.15</v>
      </c>
      <c r="M177" s="31">
        <v>184.37980999999999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1409.6</v>
      </c>
      <c r="D178" s="36">
        <v>1392.6833333333334</v>
      </c>
      <c r="E178" s="36">
        <v>1365.3666666666668</v>
      </c>
      <c r="F178" s="36">
        <v>1321.1333333333334</v>
      </c>
      <c r="G178" s="36">
        <v>1293.8166666666668</v>
      </c>
      <c r="H178" s="36">
        <v>1436.9166666666667</v>
      </c>
      <c r="I178" s="36">
        <v>1464.2333333333333</v>
      </c>
      <c r="J178" s="36">
        <v>1508.4666666666667</v>
      </c>
      <c r="K178" s="31">
        <v>1420</v>
      </c>
      <c r="L178" s="31">
        <v>1348.45</v>
      </c>
      <c r="M178" s="31">
        <v>2.2898100000000001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94.13</v>
      </c>
      <c r="D179" s="36">
        <v>93.086666666666659</v>
      </c>
      <c r="E179" s="36">
        <v>89.773333333333312</v>
      </c>
      <c r="F179" s="36">
        <v>85.416666666666657</v>
      </c>
      <c r="G179" s="36">
        <v>82.10333333333331</v>
      </c>
      <c r="H179" s="36">
        <v>97.443333333333314</v>
      </c>
      <c r="I179" s="36">
        <v>100.75666666666667</v>
      </c>
      <c r="J179" s="36">
        <v>105.11333333333332</v>
      </c>
      <c r="K179" s="31">
        <v>96.4</v>
      </c>
      <c r="L179" s="31">
        <v>88.73</v>
      </c>
      <c r="M179" s="31">
        <v>471.25295999999997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2441.1999999999998</v>
      </c>
      <c r="D180" s="36">
        <v>2505.35</v>
      </c>
      <c r="E180" s="36">
        <v>2375.6999999999998</v>
      </c>
      <c r="F180" s="36">
        <v>2310.1999999999998</v>
      </c>
      <c r="G180" s="36">
        <v>2180.5499999999997</v>
      </c>
      <c r="H180" s="36">
        <v>2570.85</v>
      </c>
      <c r="I180" s="36">
        <v>2700.5000000000005</v>
      </c>
      <c r="J180" s="36">
        <v>2766</v>
      </c>
      <c r="K180" s="31">
        <v>2635</v>
      </c>
      <c r="L180" s="31">
        <v>2439.85</v>
      </c>
      <c r="M180" s="31">
        <v>37.621409999999997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375.85</v>
      </c>
      <c r="D181" s="36">
        <v>375.2166666666667</v>
      </c>
      <c r="E181" s="36">
        <v>355.83333333333337</v>
      </c>
      <c r="F181" s="36">
        <v>335.81666666666666</v>
      </c>
      <c r="G181" s="36">
        <v>316.43333333333334</v>
      </c>
      <c r="H181" s="36">
        <v>395.23333333333341</v>
      </c>
      <c r="I181" s="36">
        <v>414.61666666666673</v>
      </c>
      <c r="J181" s="36">
        <v>434.63333333333344</v>
      </c>
      <c r="K181" s="31">
        <v>394.6</v>
      </c>
      <c r="L181" s="31">
        <v>355.2</v>
      </c>
      <c r="M181" s="31">
        <v>22.78913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7699.1</v>
      </c>
      <c r="D182" s="36">
        <v>7712.3833333333341</v>
      </c>
      <c r="E182" s="36">
        <v>7536.7666666666682</v>
      </c>
      <c r="F182" s="36">
        <v>7374.4333333333343</v>
      </c>
      <c r="G182" s="36">
        <v>7198.8166666666684</v>
      </c>
      <c r="H182" s="36">
        <v>7874.7166666666681</v>
      </c>
      <c r="I182" s="36">
        <v>8050.3333333333348</v>
      </c>
      <c r="J182" s="36">
        <v>8212.6666666666679</v>
      </c>
      <c r="K182" s="31">
        <v>7888</v>
      </c>
      <c r="L182" s="31">
        <v>7550.05</v>
      </c>
      <c r="M182" s="31">
        <v>0.21365000000000001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1981.75</v>
      </c>
      <c r="D183" s="36">
        <v>1980.3666666666668</v>
      </c>
      <c r="E183" s="36">
        <v>1937.5833333333335</v>
      </c>
      <c r="F183" s="36">
        <v>1893.4166666666667</v>
      </c>
      <c r="G183" s="36">
        <v>1850.6333333333334</v>
      </c>
      <c r="H183" s="36">
        <v>2024.5333333333335</v>
      </c>
      <c r="I183" s="36">
        <v>2067.3166666666666</v>
      </c>
      <c r="J183" s="36">
        <v>2111.4833333333336</v>
      </c>
      <c r="K183" s="31">
        <v>2023.15</v>
      </c>
      <c r="L183" s="31">
        <v>1936.2</v>
      </c>
      <c r="M183" s="31">
        <v>1.5108999999999999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2689.65</v>
      </c>
      <c r="D184" s="36">
        <v>2708.25</v>
      </c>
      <c r="E184" s="36">
        <v>2591.5</v>
      </c>
      <c r="F184" s="36">
        <v>2493.35</v>
      </c>
      <c r="G184" s="36">
        <v>2376.6</v>
      </c>
      <c r="H184" s="36">
        <v>2806.4</v>
      </c>
      <c r="I184" s="36">
        <v>2923.15</v>
      </c>
      <c r="J184" s="36">
        <v>3021.3</v>
      </c>
      <c r="K184" s="31">
        <v>2825</v>
      </c>
      <c r="L184" s="31">
        <v>2610.1</v>
      </c>
      <c r="M184" s="31">
        <v>12.577780000000001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852.85</v>
      </c>
      <c r="D185" s="36">
        <v>843.36666666666679</v>
      </c>
      <c r="E185" s="36">
        <v>828.53333333333353</v>
      </c>
      <c r="F185" s="36">
        <v>804.2166666666667</v>
      </c>
      <c r="G185" s="36">
        <v>789.38333333333344</v>
      </c>
      <c r="H185" s="36">
        <v>867.68333333333362</v>
      </c>
      <c r="I185" s="36">
        <v>882.51666666666688</v>
      </c>
      <c r="J185" s="36">
        <v>906.83333333333371</v>
      </c>
      <c r="K185" s="31">
        <v>858.2</v>
      </c>
      <c r="L185" s="31">
        <v>819.05</v>
      </c>
      <c r="M185" s="31">
        <v>2.8153700000000002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1424.9</v>
      </c>
      <c r="D186" s="36">
        <v>1420.2166666666669</v>
      </c>
      <c r="E186" s="36">
        <v>1405.4833333333338</v>
      </c>
      <c r="F186" s="36">
        <v>1386.0666666666668</v>
      </c>
      <c r="G186" s="36">
        <v>1371.3333333333337</v>
      </c>
      <c r="H186" s="36">
        <v>1439.6333333333339</v>
      </c>
      <c r="I186" s="36">
        <v>1454.366666666667</v>
      </c>
      <c r="J186" s="36">
        <v>1473.783333333334</v>
      </c>
      <c r="K186" s="31">
        <v>1434.95</v>
      </c>
      <c r="L186" s="31">
        <v>1400.8</v>
      </c>
      <c r="M186" s="31">
        <v>9.3307300000000009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1176.3</v>
      </c>
      <c r="D187" s="36">
        <v>1182.7166666666667</v>
      </c>
      <c r="E187" s="36">
        <v>1160.4333333333334</v>
      </c>
      <c r="F187" s="36">
        <v>1144.5666666666666</v>
      </c>
      <c r="G187" s="36">
        <v>1122.2833333333333</v>
      </c>
      <c r="H187" s="36">
        <v>1198.5833333333335</v>
      </c>
      <c r="I187" s="36">
        <v>1220.8666666666668</v>
      </c>
      <c r="J187" s="36">
        <v>1236.7333333333336</v>
      </c>
      <c r="K187" s="31">
        <v>1205</v>
      </c>
      <c r="L187" s="31">
        <v>1166.8499999999999</v>
      </c>
      <c r="M187" s="31">
        <v>2.22479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1064.8499999999999</v>
      </c>
      <c r="D188" s="36">
        <v>1061.0833333333333</v>
      </c>
      <c r="E188" s="36">
        <v>1043.7666666666664</v>
      </c>
      <c r="F188" s="36">
        <v>1022.6833333333332</v>
      </c>
      <c r="G188" s="36">
        <v>1005.3666666666663</v>
      </c>
      <c r="H188" s="36">
        <v>1082.1666666666665</v>
      </c>
      <c r="I188" s="36">
        <v>1099.4833333333336</v>
      </c>
      <c r="J188" s="36">
        <v>1120.5666666666666</v>
      </c>
      <c r="K188" s="31">
        <v>1078.4000000000001</v>
      </c>
      <c r="L188" s="31">
        <v>1040</v>
      </c>
      <c r="M188" s="31">
        <v>2.8440099999999999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4140.75</v>
      </c>
      <c r="D189" s="36">
        <v>4154.2166666666662</v>
      </c>
      <c r="E189" s="36">
        <v>4039.7833333333328</v>
      </c>
      <c r="F189" s="36">
        <v>3938.8166666666666</v>
      </c>
      <c r="G189" s="36">
        <v>3824.3833333333332</v>
      </c>
      <c r="H189" s="36">
        <v>4255.1833333333325</v>
      </c>
      <c r="I189" s="36">
        <v>4369.616666666665</v>
      </c>
      <c r="J189" s="36">
        <v>4470.5833333333321</v>
      </c>
      <c r="K189" s="31">
        <v>4268.6499999999996</v>
      </c>
      <c r="L189" s="31">
        <v>4053.25</v>
      </c>
      <c r="M189" s="31">
        <v>1.24587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1516.7</v>
      </c>
      <c r="D190" s="36">
        <v>1500</v>
      </c>
      <c r="E190" s="36">
        <v>1475</v>
      </c>
      <c r="F190" s="36">
        <v>1433.3</v>
      </c>
      <c r="G190" s="36">
        <v>1408.3</v>
      </c>
      <c r="H190" s="36">
        <v>1541.7</v>
      </c>
      <c r="I190" s="36">
        <v>1566.7</v>
      </c>
      <c r="J190" s="36">
        <v>1608.4</v>
      </c>
      <c r="K190" s="31">
        <v>1525</v>
      </c>
      <c r="L190" s="31">
        <v>1458.3</v>
      </c>
      <c r="M190" s="31">
        <v>27.139589999999998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892.9</v>
      </c>
      <c r="D191" s="36">
        <v>891.43333333333339</v>
      </c>
      <c r="E191" s="36">
        <v>876.46666666666681</v>
      </c>
      <c r="F191" s="36">
        <v>860.03333333333342</v>
      </c>
      <c r="G191" s="36">
        <v>845.06666666666683</v>
      </c>
      <c r="H191" s="36">
        <v>907.86666666666679</v>
      </c>
      <c r="I191" s="36">
        <v>922.83333333333348</v>
      </c>
      <c r="J191" s="36">
        <v>939.26666666666677</v>
      </c>
      <c r="K191" s="31">
        <v>906.4</v>
      </c>
      <c r="L191" s="31">
        <v>875</v>
      </c>
      <c r="M191" s="31">
        <v>2.8294700000000002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3151.75</v>
      </c>
      <c r="D192" s="36">
        <v>3178.5666666666671</v>
      </c>
      <c r="E192" s="36">
        <v>3041.233333333334</v>
      </c>
      <c r="F192" s="36">
        <v>2930.7166666666672</v>
      </c>
      <c r="G192" s="36">
        <v>2793.3833333333341</v>
      </c>
      <c r="H192" s="36">
        <v>3289.0833333333339</v>
      </c>
      <c r="I192" s="36">
        <v>3426.416666666667</v>
      </c>
      <c r="J192" s="36">
        <v>3536.9333333333338</v>
      </c>
      <c r="K192" s="31">
        <v>3315.9</v>
      </c>
      <c r="L192" s="31">
        <v>3068.05</v>
      </c>
      <c r="M192" s="31">
        <v>11.3094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526.75</v>
      </c>
      <c r="D193" s="36">
        <v>517.31666666666672</v>
      </c>
      <c r="E193" s="36">
        <v>504.48333333333346</v>
      </c>
      <c r="F193" s="36">
        <v>482.21666666666675</v>
      </c>
      <c r="G193" s="36">
        <v>469.3833333333335</v>
      </c>
      <c r="H193" s="36">
        <v>539.58333333333348</v>
      </c>
      <c r="I193" s="36">
        <v>552.41666666666674</v>
      </c>
      <c r="J193" s="36">
        <v>574.68333333333339</v>
      </c>
      <c r="K193" s="31">
        <v>530.15</v>
      </c>
      <c r="L193" s="31">
        <v>495.05</v>
      </c>
      <c r="M193" s="31">
        <v>17.54269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514.85</v>
      </c>
      <c r="D194" s="36">
        <v>512.00000000000011</v>
      </c>
      <c r="E194" s="36">
        <v>499.80000000000018</v>
      </c>
      <c r="F194" s="36">
        <v>484.75000000000006</v>
      </c>
      <c r="G194" s="36">
        <v>472.55000000000013</v>
      </c>
      <c r="H194" s="36">
        <v>527.05000000000018</v>
      </c>
      <c r="I194" s="36">
        <v>539.25000000000023</v>
      </c>
      <c r="J194" s="36">
        <v>554.3000000000003</v>
      </c>
      <c r="K194" s="31">
        <v>524.20000000000005</v>
      </c>
      <c r="L194" s="31">
        <v>496.95</v>
      </c>
      <c r="M194" s="31">
        <v>7.4255199999999997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2823.05</v>
      </c>
      <c r="D195" s="36">
        <v>2816.0166666666664</v>
      </c>
      <c r="E195" s="36">
        <v>2781.083333333333</v>
      </c>
      <c r="F195" s="36">
        <v>2739.1166666666668</v>
      </c>
      <c r="G195" s="36">
        <v>2704.1833333333334</v>
      </c>
      <c r="H195" s="36">
        <v>2857.9833333333327</v>
      </c>
      <c r="I195" s="36">
        <v>2892.9166666666661</v>
      </c>
      <c r="J195" s="36">
        <v>2934.8833333333323</v>
      </c>
      <c r="K195" s="31">
        <v>2850.95</v>
      </c>
      <c r="L195" s="31">
        <v>2774.05</v>
      </c>
      <c r="M195" s="31">
        <v>10.460459999999999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1322.85</v>
      </c>
      <c r="D196" s="36">
        <v>1324.4833333333333</v>
      </c>
      <c r="E196" s="36">
        <v>1258.9666666666667</v>
      </c>
      <c r="F196" s="36">
        <v>1195.0833333333333</v>
      </c>
      <c r="G196" s="36">
        <v>1129.5666666666666</v>
      </c>
      <c r="H196" s="36">
        <v>1388.3666666666668</v>
      </c>
      <c r="I196" s="36">
        <v>1453.8833333333337</v>
      </c>
      <c r="J196" s="36">
        <v>1517.7666666666669</v>
      </c>
      <c r="K196" s="31">
        <v>1390</v>
      </c>
      <c r="L196" s="31">
        <v>1260.5999999999999</v>
      </c>
      <c r="M196" s="31">
        <v>25.531490000000002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2548.9</v>
      </c>
      <c r="D197" s="36">
        <v>2554.35</v>
      </c>
      <c r="E197" s="36">
        <v>2499.5499999999997</v>
      </c>
      <c r="F197" s="36">
        <v>2450.1999999999998</v>
      </c>
      <c r="G197" s="36">
        <v>2395.3999999999996</v>
      </c>
      <c r="H197" s="36">
        <v>2603.6999999999998</v>
      </c>
      <c r="I197" s="36">
        <v>2658.5</v>
      </c>
      <c r="J197" s="36">
        <v>2707.85</v>
      </c>
      <c r="K197" s="31">
        <v>2609.15</v>
      </c>
      <c r="L197" s="31">
        <v>2505</v>
      </c>
      <c r="M197" s="31">
        <v>0.42477999999999999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133.99</v>
      </c>
      <c r="D198" s="36">
        <v>133.84666666666666</v>
      </c>
      <c r="E198" s="36">
        <v>131.24333333333334</v>
      </c>
      <c r="F198" s="36">
        <v>128.49666666666667</v>
      </c>
      <c r="G198" s="36">
        <v>125.89333333333335</v>
      </c>
      <c r="H198" s="36">
        <v>136.59333333333333</v>
      </c>
      <c r="I198" s="36">
        <v>139.19666666666663</v>
      </c>
      <c r="J198" s="36">
        <v>141.94333333333333</v>
      </c>
      <c r="K198" s="31">
        <v>136.44999999999999</v>
      </c>
      <c r="L198" s="31">
        <v>131.1</v>
      </c>
      <c r="M198" s="31">
        <v>8.0443899999999999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3201.2</v>
      </c>
      <c r="D199" s="36">
        <v>3194.0666666666671</v>
      </c>
      <c r="E199" s="36">
        <v>3108.1833333333343</v>
      </c>
      <c r="F199" s="36">
        <v>3015.1666666666674</v>
      </c>
      <c r="G199" s="36">
        <v>2929.2833333333347</v>
      </c>
      <c r="H199" s="36">
        <v>3287.0833333333339</v>
      </c>
      <c r="I199" s="36">
        <v>3372.9666666666662</v>
      </c>
      <c r="J199" s="36">
        <v>3465.9833333333336</v>
      </c>
      <c r="K199" s="31">
        <v>3279.95</v>
      </c>
      <c r="L199" s="31">
        <v>3101.05</v>
      </c>
      <c r="M199" s="31">
        <v>0.81422000000000005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634.45000000000005</v>
      </c>
      <c r="D200" s="36">
        <v>633.85</v>
      </c>
      <c r="E200" s="36">
        <v>617.70000000000005</v>
      </c>
      <c r="F200" s="36">
        <v>600.95000000000005</v>
      </c>
      <c r="G200" s="36">
        <v>584.80000000000007</v>
      </c>
      <c r="H200" s="36">
        <v>650.6</v>
      </c>
      <c r="I200" s="36">
        <v>666.74999999999989</v>
      </c>
      <c r="J200" s="36">
        <v>683.5</v>
      </c>
      <c r="K200" s="31">
        <v>650</v>
      </c>
      <c r="L200" s="31">
        <v>617.1</v>
      </c>
      <c r="M200" s="31">
        <v>9.7291000000000007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397.75</v>
      </c>
      <c r="D201" s="36">
        <v>395.95</v>
      </c>
      <c r="E201" s="36">
        <v>381.9</v>
      </c>
      <c r="F201" s="36">
        <v>366.05</v>
      </c>
      <c r="G201" s="36">
        <v>352</v>
      </c>
      <c r="H201" s="36">
        <v>411.79999999999995</v>
      </c>
      <c r="I201" s="36">
        <v>425.85</v>
      </c>
      <c r="J201" s="36">
        <v>441.69999999999993</v>
      </c>
      <c r="K201" s="31">
        <v>410</v>
      </c>
      <c r="L201" s="31">
        <v>380.1</v>
      </c>
      <c r="M201" s="31">
        <v>34.079000000000001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662.25</v>
      </c>
      <c r="D202" s="36">
        <v>666.43333333333328</v>
      </c>
      <c r="E202" s="36">
        <v>637.86666666666656</v>
      </c>
      <c r="F202" s="36">
        <v>613.48333333333323</v>
      </c>
      <c r="G202" s="36">
        <v>584.91666666666652</v>
      </c>
      <c r="H202" s="36">
        <v>690.81666666666661</v>
      </c>
      <c r="I202" s="36">
        <v>719.38333333333344</v>
      </c>
      <c r="J202" s="36">
        <v>743.76666666666665</v>
      </c>
      <c r="K202" s="31">
        <v>695</v>
      </c>
      <c r="L202" s="31">
        <v>642.04999999999995</v>
      </c>
      <c r="M202" s="31">
        <v>30.602650000000001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211.76</v>
      </c>
      <c r="D203" s="36">
        <v>208.51999999999998</v>
      </c>
      <c r="E203" s="36">
        <v>202.33999999999997</v>
      </c>
      <c r="F203" s="36">
        <v>192.92</v>
      </c>
      <c r="G203" s="36">
        <v>186.73999999999998</v>
      </c>
      <c r="H203" s="36">
        <v>217.93999999999997</v>
      </c>
      <c r="I203" s="36">
        <v>224.11999999999998</v>
      </c>
      <c r="J203" s="36">
        <v>233.53999999999996</v>
      </c>
      <c r="K203" s="31">
        <v>214.7</v>
      </c>
      <c r="L203" s="31">
        <v>199.1</v>
      </c>
      <c r="M203" s="31">
        <v>31.289020000000001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237.47</v>
      </c>
      <c r="D204" s="36">
        <v>240.82333333333335</v>
      </c>
      <c r="E204" s="36">
        <v>225.6466666666667</v>
      </c>
      <c r="F204" s="36">
        <v>213.82333333333335</v>
      </c>
      <c r="G204" s="36">
        <v>198.6466666666667</v>
      </c>
      <c r="H204" s="36">
        <v>252.6466666666667</v>
      </c>
      <c r="I204" s="36">
        <v>267.82333333333338</v>
      </c>
      <c r="J204" s="36">
        <v>279.6466666666667</v>
      </c>
      <c r="K204" s="31">
        <v>256</v>
      </c>
      <c r="L204" s="31">
        <v>229</v>
      </c>
      <c r="M204" s="31">
        <v>88.471109999999996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319.64999999999998</v>
      </c>
      <c r="D205" s="36">
        <v>316.18333333333334</v>
      </c>
      <c r="E205" s="36">
        <v>311.16666666666669</v>
      </c>
      <c r="F205" s="36">
        <v>302.68333333333334</v>
      </c>
      <c r="G205" s="36">
        <v>297.66666666666669</v>
      </c>
      <c r="H205" s="36">
        <v>324.66666666666669</v>
      </c>
      <c r="I205" s="36">
        <v>329.68333333333334</v>
      </c>
      <c r="J205" s="36">
        <v>338.16666666666669</v>
      </c>
      <c r="K205" s="31">
        <v>321.2</v>
      </c>
      <c r="L205" s="31">
        <v>307.7</v>
      </c>
      <c r="M205" s="31">
        <v>17.741219999999998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2010.8</v>
      </c>
      <c r="D206" s="36">
        <v>2023.3333333333333</v>
      </c>
      <c r="E206" s="36">
        <v>1967.6666666666665</v>
      </c>
      <c r="F206" s="36">
        <v>1924.5333333333333</v>
      </c>
      <c r="G206" s="36">
        <v>1868.8666666666666</v>
      </c>
      <c r="H206" s="36">
        <v>2066.4666666666662</v>
      </c>
      <c r="I206" s="36">
        <v>2122.1333333333332</v>
      </c>
      <c r="J206" s="36">
        <v>2165.2666666666664</v>
      </c>
      <c r="K206" s="31">
        <v>2079</v>
      </c>
      <c r="L206" s="31">
        <v>1980.2</v>
      </c>
      <c r="M206" s="31">
        <v>1.17903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593.65</v>
      </c>
      <c r="D207" s="36">
        <v>594.2166666666667</v>
      </c>
      <c r="E207" s="36">
        <v>549.43333333333339</v>
      </c>
      <c r="F207" s="36">
        <v>505.2166666666667</v>
      </c>
      <c r="G207" s="36">
        <v>460.43333333333339</v>
      </c>
      <c r="H207" s="36">
        <v>638.43333333333339</v>
      </c>
      <c r="I207" s="36">
        <v>683.2166666666667</v>
      </c>
      <c r="J207" s="36">
        <v>727.43333333333339</v>
      </c>
      <c r="K207" s="31">
        <v>639</v>
      </c>
      <c r="L207" s="31">
        <v>550</v>
      </c>
      <c r="M207" s="31">
        <v>53.786670000000001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1598.35</v>
      </c>
      <c r="D208" s="36">
        <v>1583.4166666666667</v>
      </c>
      <c r="E208" s="36">
        <v>1566.0333333333335</v>
      </c>
      <c r="F208" s="36">
        <v>1533.7166666666667</v>
      </c>
      <c r="G208" s="36">
        <v>1516.3333333333335</v>
      </c>
      <c r="H208" s="36">
        <v>1615.7333333333336</v>
      </c>
      <c r="I208" s="36">
        <v>1633.1166666666668</v>
      </c>
      <c r="J208" s="36">
        <v>1665.4333333333336</v>
      </c>
      <c r="K208" s="31">
        <v>1600.8</v>
      </c>
      <c r="L208" s="31">
        <v>1551.1</v>
      </c>
      <c r="M208" s="31">
        <v>29.076740000000001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3956.9</v>
      </c>
      <c r="D209" s="36">
        <v>3920.15</v>
      </c>
      <c r="E209" s="36">
        <v>3740.3</v>
      </c>
      <c r="F209" s="36">
        <v>3523.7000000000003</v>
      </c>
      <c r="G209" s="36">
        <v>3343.8500000000004</v>
      </c>
      <c r="H209" s="36">
        <v>4136.75</v>
      </c>
      <c r="I209" s="36">
        <v>4316.5999999999995</v>
      </c>
      <c r="J209" s="36">
        <v>4533.2</v>
      </c>
      <c r="K209" s="31">
        <v>4100</v>
      </c>
      <c r="L209" s="31">
        <v>3703.55</v>
      </c>
      <c r="M209" s="31">
        <v>15.135339999999999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1618.4</v>
      </c>
      <c r="D210" s="36">
        <v>1623.7333333333333</v>
      </c>
      <c r="E210" s="36">
        <v>1599.6666666666667</v>
      </c>
      <c r="F210" s="36">
        <v>1580.9333333333334</v>
      </c>
      <c r="G210" s="36">
        <v>1556.8666666666668</v>
      </c>
      <c r="H210" s="36">
        <v>1642.4666666666667</v>
      </c>
      <c r="I210" s="36">
        <v>1666.5333333333333</v>
      </c>
      <c r="J210" s="36">
        <v>1685.2666666666667</v>
      </c>
      <c r="K210" s="31">
        <v>1647.8</v>
      </c>
      <c r="L210" s="31">
        <v>1605</v>
      </c>
      <c r="M210" s="31">
        <v>260.01076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643.95000000000005</v>
      </c>
      <c r="D211" s="36">
        <v>638.9666666666667</v>
      </c>
      <c r="E211" s="36">
        <v>628.23333333333335</v>
      </c>
      <c r="F211" s="36">
        <v>612.51666666666665</v>
      </c>
      <c r="G211" s="36">
        <v>601.7833333333333</v>
      </c>
      <c r="H211" s="36">
        <v>654.68333333333339</v>
      </c>
      <c r="I211" s="36">
        <v>665.41666666666674</v>
      </c>
      <c r="J211" s="36">
        <v>681.13333333333344</v>
      </c>
      <c r="K211" s="31">
        <v>649.70000000000005</v>
      </c>
      <c r="L211" s="31">
        <v>623.25</v>
      </c>
      <c r="M211" s="31">
        <v>90.829949999999997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112.53</v>
      </c>
      <c r="D212" s="36">
        <v>111.94000000000001</v>
      </c>
      <c r="E212" s="36">
        <v>105.99000000000002</v>
      </c>
      <c r="F212" s="36">
        <v>99.450000000000017</v>
      </c>
      <c r="G212" s="36">
        <v>93.500000000000028</v>
      </c>
      <c r="H212" s="36">
        <v>118.48000000000002</v>
      </c>
      <c r="I212" s="36">
        <v>124.43</v>
      </c>
      <c r="J212" s="36">
        <v>130.97000000000003</v>
      </c>
      <c r="K212" s="31">
        <v>117.89</v>
      </c>
      <c r="L212" s="31">
        <v>105.4</v>
      </c>
      <c r="M212" s="31">
        <v>226.95698999999999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812.4</v>
      </c>
      <c r="D213" s="36">
        <v>807.7833333333333</v>
      </c>
      <c r="E213" s="36">
        <v>795.61666666666656</v>
      </c>
      <c r="F213" s="36">
        <v>778.83333333333326</v>
      </c>
      <c r="G213" s="36">
        <v>766.66666666666652</v>
      </c>
      <c r="H213" s="36">
        <v>824.56666666666661</v>
      </c>
      <c r="I213" s="36">
        <v>836.73333333333335</v>
      </c>
      <c r="J213" s="36">
        <v>853.51666666666665</v>
      </c>
      <c r="K213" s="31">
        <v>819.95</v>
      </c>
      <c r="L213" s="31">
        <v>791</v>
      </c>
      <c r="M213" s="31">
        <v>9.2540300000000002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1218.7</v>
      </c>
      <c r="D214" s="36">
        <v>1196.3833333333334</v>
      </c>
      <c r="E214" s="36">
        <v>1158.9666666666669</v>
      </c>
      <c r="F214" s="36">
        <v>1099.2333333333336</v>
      </c>
      <c r="G214" s="36">
        <v>1061.8166666666671</v>
      </c>
      <c r="H214" s="36">
        <v>1256.1166666666668</v>
      </c>
      <c r="I214" s="36">
        <v>1293.5333333333333</v>
      </c>
      <c r="J214" s="36">
        <v>1353.2666666666667</v>
      </c>
      <c r="K214" s="31">
        <v>1233.8</v>
      </c>
      <c r="L214" s="31">
        <v>1136.6500000000001</v>
      </c>
      <c r="M214" s="31">
        <v>0.56533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1762.15</v>
      </c>
      <c r="D215" s="36">
        <v>1741.5500000000002</v>
      </c>
      <c r="E215" s="36">
        <v>1708.1500000000003</v>
      </c>
      <c r="F215" s="36">
        <v>1654.15</v>
      </c>
      <c r="G215" s="36">
        <v>1620.7500000000002</v>
      </c>
      <c r="H215" s="36">
        <v>1795.5500000000004</v>
      </c>
      <c r="I215" s="36">
        <v>1828.95</v>
      </c>
      <c r="J215" s="36">
        <v>1882.9500000000005</v>
      </c>
      <c r="K215" s="31">
        <v>1774.95</v>
      </c>
      <c r="L215" s="31">
        <v>1687.55</v>
      </c>
      <c r="M215" s="31">
        <v>16.04569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5513.55</v>
      </c>
      <c r="D216" s="36">
        <v>5501.0333333333338</v>
      </c>
      <c r="E216" s="36">
        <v>5342.2166666666672</v>
      </c>
      <c r="F216" s="36">
        <v>5170.8833333333332</v>
      </c>
      <c r="G216" s="36">
        <v>5012.0666666666666</v>
      </c>
      <c r="H216" s="36">
        <v>5672.3666666666677</v>
      </c>
      <c r="I216" s="36">
        <v>5831.1833333333352</v>
      </c>
      <c r="J216" s="36">
        <v>6002.5166666666682</v>
      </c>
      <c r="K216" s="31">
        <v>5659.85</v>
      </c>
      <c r="L216" s="31">
        <v>5329.7</v>
      </c>
      <c r="M216" s="31">
        <v>9.0899599999999996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408.8</v>
      </c>
      <c r="D217" s="36">
        <v>401.7166666666667</v>
      </c>
      <c r="E217" s="36">
        <v>391.43333333333339</v>
      </c>
      <c r="F217" s="36">
        <v>374.06666666666672</v>
      </c>
      <c r="G217" s="36">
        <v>363.78333333333342</v>
      </c>
      <c r="H217" s="36">
        <v>419.08333333333337</v>
      </c>
      <c r="I217" s="36">
        <v>429.36666666666667</v>
      </c>
      <c r="J217" s="36">
        <v>446.73333333333335</v>
      </c>
      <c r="K217" s="31">
        <v>412</v>
      </c>
      <c r="L217" s="31">
        <v>384.35</v>
      </c>
      <c r="M217" s="31">
        <v>9.5517599999999998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653.5</v>
      </c>
      <c r="D218" s="36">
        <v>655.13333333333333</v>
      </c>
      <c r="E218" s="36">
        <v>637.06666666666661</v>
      </c>
      <c r="F218" s="36">
        <v>620.63333333333333</v>
      </c>
      <c r="G218" s="36">
        <v>602.56666666666661</v>
      </c>
      <c r="H218" s="36">
        <v>671.56666666666661</v>
      </c>
      <c r="I218" s="36">
        <v>689.63333333333344</v>
      </c>
      <c r="J218" s="36">
        <v>706.06666666666661</v>
      </c>
      <c r="K218" s="31">
        <v>673.2</v>
      </c>
      <c r="L218" s="31">
        <v>638.70000000000005</v>
      </c>
      <c r="M218" s="31">
        <v>96.028459999999995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4856.1000000000004</v>
      </c>
      <c r="D219" s="36">
        <v>4811.7</v>
      </c>
      <c r="E219" s="36">
        <v>4554.3999999999996</v>
      </c>
      <c r="F219" s="36">
        <v>4252.7</v>
      </c>
      <c r="G219" s="36">
        <v>3995.3999999999996</v>
      </c>
      <c r="H219" s="36">
        <v>5113.3999999999996</v>
      </c>
      <c r="I219" s="36">
        <v>5370.7000000000007</v>
      </c>
      <c r="J219" s="36">
        <v>5672.4</v>
      </c>
      <c r="K219" s="31">
        <v>5069</v>
      </c>
      <c r="L219" s="31">
        <v>4510</v>
      </c>
      <c r="M219" s="31">
        <v>71.081599999999995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312.75</v>
      </c>
      <c r="D220" s="36">
        <v>312.91666666666669</v>
      </c>
      <c r="E220" s="36">
        <v>302.48333333333335</v>
      </c>
      <c r="F220" s="36">
        <v>292.21666666666664</v>
      </c>
      <c r="G220" s="36">
        <v>281.7833333333333</v>
      </c>
      <c r="H220" s="36">
        <v>323.18333333333339</v>
      </c>
      <c r="I220" s="36">
        <v>333.61666666666667</v>
      </c>
      <c r="J220" s="36">
        <v>343.88333333333344</v>
      </c>
      <c r="K220" s="31">
        <v>323.35000000000002</v>
      </c>
      <c r="L220" s="31">
        <v>302.64999999999998</v>
      </c>
      <c r="M220" s="31">
        <v>110.44851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346.5</v>
      </c>
      <c r="D221" s="36">
        <v>341.56666666666666</v>
      </c>
      <c r="E221" s="36">
        <v>334.43333333333334</v>
      </c>
      <c r="F221" s="36">
        <v>322.36666666666667</v>
      </c>
      <c r="G221" s="36">
        <v>315.23333333333335</v>
      </c>
      <c r="H221" s="36">
        <v>353.63333333333333</v>
      </c>
      <c r="I221" s="36">
        <v>360.76666666666665</v>
      </c>
      <c r="J221" s="36">
        <v>372.83333333333331</v>
      </c>
      <c r="K221" s="31">
        <v>348.7</v>
      </c>
      <c r="L221" s="31">
        <v>329.5</v>
      </c>
      <c r="M221" s="31">
        <v>93.896820000000005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2766.35</v>
      </c>
      <c r="D222" s="36">
        <v>2769.8833333333332</v>
      </c>
      <c r="E222" s="36">
        <v>2728.4666666666662</v>
      </c>
      <c r="F222" s="36">
        <v>2690.583333333333</v>
      </c>
      <c r="G222" s="36">
        <v>2649.1666666666661</v>
      </c>
      <c r="H222" s="36">
        <v>2807.7666666666664</v>
      </c>
      <c r="I222" s="36">
        <v>2849.1833333333334</v>
      </c>
      <c r="J222" s="36">
        <v>2887.0666666666666</v>
      </c>
      <c r="K222" s="31">
        <v>2811.3</v>
      </c>
      <c r="L222" s="31">
        <v>2732</v>
      </c>
      <c r="M222" s="31">
        <v>39.06259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622.45000000000005</v>
      </c>
      <c r="D223" s="36">
        <v>621.1</v>
      </c>
      <c r="E223" s="36">
        <v>606.30000000000007</v>
      </c>
      <c r="F223" s="36">
        <v>590.15000000000009</v>
      </c>
      <c r="G223" s="36">
        <v>575.35000000000014</v>
      </c>
      <c r="H223" s="36">
        <v>637.25</v>
      </c>
      <c r="I223" s="36">
        <v>652.04999999999995</v>
      </c>
      <c r="J223" s="36">
        <v>668.19999999999993</v>
      </c>
      <c r="K223" s="31">
        <v>635.9</v>
      </c>
      <c r="L223" s="31">
        <v>604.95000000000005</v>
      </c>
      <c r="M223" s="31">
        <v>4.7057799999999999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11396.8</v>
      </c>
      <c r="D224" s="36">
        <v>11287.516666666665</v>
      </c>
      <c r="E224" s="36">
        <v>11025.13333333333</v>
      </c>
      <c r="F224" s="36">
        <v>10653.466666666665</v>
      </c>
      <c r="G224" s="36">
        <v>10391.08333333333</v>
      </c>
      <c r="H224" s="36">
        <v>11659.183333333329</v>
      </c>
      <c r="I224" s="36">
        <v>11921.566666666664</v>
      </c>
      <c r="J224" s="36">
        <v>12293.233333333328</v>
      </c>
      <c r="K224" s="31">
        <v>11549.9</v>
      </c>
      <c r="L224" s="31">
        <v>10915.85</v>
      </c>
      <c r="M224" s="31">
        <v>0.54776999999999998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1062.9000000000001</v>
      </c>
      <c r="D225" s="36">
        <v>1083.3666666666666</v>
      </c>
      <c r="E225" s="36">
        <v>1024.4333333333332</v>
      </c>
      <c r="F225" s="36">
        <v>985.9666666666667</v>
      </c>
      <c r="G225" s="36">
        <v>927.0333333333333</v>
      </c>
      <c r="H225" s="36">
        <v>1121.833333333333</v>
      </c>
      <c r="I225" s="36">
        <v>1180.7666666666664</v>
      </c>
      <c r="J225" s="36">
        <v>1219.2333333333329</v>
      </c>
      <c r="K225" s="31">
        <v>1142.3</v>
      </c>
      <c r="L225" s="31">
        <v>1044.9000000000001</v>
      </c>
      <c r="M225" s="31">
        <v>4.33955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467.2</v>
      </c>
      <c r="D226" s="36">
        <v>463.73333333333335</v>
      </c>
      <c r="E226" s="36">
        <v>457.4666666666667</v>
      </c>
      <c r="F226" s="36">
        <v>447.73333333333335</v>
      </c>
      <c r="G226" s="36">
        <v>441.4666666666667</v>
      </c>
      <c r="H226" s="36">
        <v>473.4666666666667</v>
      </c>
      <c r="I226" s="36">
        <v>479.73333333333335</v>
      </c>
      <c r="J226" s="36">
        <v>489.4666666666667</v>
      </c>
      <c r="K226" s="31">
        <v>470</v>
      </c>
      <c r="L226" s="31">
        <v>454</v>
      </c>
      <c r="M226" s="31">
        <v>2.1476099999999998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53501</v>
      </c>
      <c r="D227" s="36">
        <v>54176.6</v>
      </c>
      <c r="E227" s="36">
        <v>52465.2</v>
      </c>
      <c r="F227" s="36">
        <v>51429.4</v>
      </c>
      <c r="G227" s="36">
        <v>49718</v>
      </c>
      <c r="H227" s="36">
        <v>55212.399999999994</v>
      </c>
      <c r="I227" s="36">
        <v>56923.8</v>
      </c>
      <c r="J227" s="36">
        <v>57959.599999999991</v>
      </c>
      <c r="K227" s="31">
        <v>55888</v>
      </c>
      <c r="L227" s="31">
        <v>53140.800000000003</v>
      </c>
      <c r="M227" s="31">
        <v>0.10384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307.3</v>
      </c>
      <c r="D228" s="36">
        <v>302.45</v>
      </c>
      <c r="E228" s="36">
        <v>276</v>
      </c>
      <c r="F228" s="36">
        <v>244.7</v>
      </c>
      <c r="G228" s="36">
        <v>218.25</v>
      </c>
      <c r="H228" s="36">
        <v>333.75</v>
      </c>
      <c r="I228" s="36">
        <v>360.19999999999993</v>
      </c>
      <c r="J228" s="36">
        <v>391.5</v>
      </c>
      <c r="K228" s="31">
        <v>328.9</v>
      </c>
      <c r="L228" s="31">
        <v>271.14999999999998</v>
      </c>
      <c r="M228" s="31">
        <v>621.91875000000005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1226.75</v>
      </c>
      <c r="D229" s="36">
        <v>1229.3</v>
      </c>
      <c r="E229" s="36">
        <v>1209.9499999999998</v>
      </c>
      <c r="F229" s="36">
        <v>1193.1499999999999</v>
      </c>
      <c r="G229" s="36">
        <v>1173.7999999999997</v>
      </c>
      <c r="H229" s="36">
        <v>1246.0999999999999</v>
      </c>
      <c r="I229" s="36">
        <v>1265.4499999999998</v>
      </c>
      <c r="J229" s="36">
        <v>1282.25</v>
      </c>
      <c r="K229" s="31">
        <v>1248.6500000000001</v>
      </c>
      <c r="L229" s="31">
        <v>1212.5</v>
      </c>
      <c r="M229" s="31">
        <v>193.69832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1880.35</v>
      </c>
      <c r="D230" s="36">
        <v>1887.3999999999999</v>
      </c>
      <c r="E230" s="36">
        <v>1849.7999999999997</v>
      </c>
      <c r="F230" s="36">
        <v>1819.2499999999998</v>
      </c>
      <c r="G230" s="36">
        <v>1781.6499999999996</v>
      </c>
      <c r="H230" s="36">
        <v>1917.9499999999998</v>
      </c>
      <c r="I230" s="36">
        <v>1955.5499999999997</v>
      </c>
      <c r="J230" s="36">
        <v>1986.1</v>
      </c>
      <c r="K230" s="31">
        <v>1925</v>
      </c>
      <c r="L230" s="31">
        <v>1856.85</v>
      </c>
      <c r="M230" s="31">
        <v>12.135809999999999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638.4</v>
      </c>
      <c r="D231" s="36">
        <v>630.80000000000007</v>
      </c>
      <c r="E231" s="36">
        <v>618.85000000000014</v>
      </c>
      <c r="F231" s="36">
        <v>599.30000000000007</v>
      </c>
      <c r="G231" s="36">
        <v>587.35000000000014</v>
      </c>
      <c r="H231" s="36">
        <v>650.35000000000014</v>
      </c>
      <c r="I231" s="36">
        <v>662.30000000000018</v>
      </c>
      <c r="J231" s="36">
        <v>681.85000000000014</v>
      </c>
      <c r="K231" s="31">
        <v>642.75</v>
      </c>
      <c r="L231" s="31">
        <v>611.25</v>
      </c>
      <c r="M231" s="31">
        <v>27.656310000000001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777.45</v>
      </c>
      <c r="D232" s="36">
        <v>778.48333333333323</v>
      </c>
      <c r="E232" s="36">
        <v>767.46666666666647</v>
      </c>
      <c r="F232" s="36">
        <v>757.48333333333323</v>
      </c>
      <c r="G232" s="36">
        <v>746.46666666666647</v>
      </c>
      <c r="H232" s="36">
        <v>788.46666666666647</v>
      </c>
      <c r="I232" s="36">
        <v>799.48333333333312</v>
      </c>
      <c r="J232" s="36">
        <v>809.46666666666647</v>
      </c>
      <c r="K232" s="31">
        <v>789.5</v>
      </c>
      <c r="L232" s="31">
        <v>768.5</v>
      </c>
      <c r="M232" s="31">
        <v>14.71987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86.42</v>
      </c>
      <c r="D233" s="36">
        <v>86.75</v>
      </c>
      <c r="E233" s="36">
        <v>83.13</v>
      </c>
      <c r="F233" s="36">
        <v>79.839999999999989</v>
      </c>
      <c r="G233" s="36">
        <v>76.219999999999985</v>
      </c>
      <c r="H233" s="36">
        <v>90.04</v>
      </c>
      <c r="I233" s="36">
        <v>93.660000000000011</v>
      </c>
      <c r="J233" s="36">
        <v>96.950000000000017</v>
      </c>
      <c r="K233" s="31">
        <v>90.37</v>
      </c>
      <c r="L233" s="31">
        <v>83.46</v>
      </c>
      <c r="M233" s="31">
        <v>191.69114999999999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76.59</v>
      </c>
      <c r="D234" s="36">
        <v>76.393333333333331</v>
      </c>
      <c r="E234" s="36">
        <v>74.796666666666667</v>
      </c>
      <c r="F234" s="36">
        <v>73.00333333333333</v>
      </c>
      <c r="G234" s="36">
        <v>71.406666666666666</v>
      </c>
      <c r="H234" s="36">
        <v>78.186666666666667</v>
      </c>
      <c r="I234" s="36">
        <v>79.783333333333331</v>
      </c>
      <c r="J234" s="36">
        <v>81.576666666666668</v>
      </c>
      <c r="K234" s="31">
        <v>77.989999999999995</v>
      </c>
      <c r="L234" s="31">
        <v>74.599999999999994</v>
      </c>
      <c r="M234" s="31">
        <v>267.63234999999997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113.79</v>
      </c>
      <c r="D235" s="36">
        <v>113.75333333333333</v>
      </c>
      <c r="E235" s="36">
        <v>111.25666666666666</v>
      </c>
      <c r="F235" s="36">
        <v>108.72333333333333</v>
      </c>
      <c r="G235" s="36">
        <v>106.22666666666666</v>
      </c>
      <c r="H235" s="36">
        <v>116.28666666666666</v>
      </c>
      <c r="I235" s="36">
        <v>118.78333333333333</v>
      </c>
      <c r="J235" s="36">
        <v>121.31666666666666</v>
      </c>
      <c r="K235" s="31">
        <v>116.25</v>
      </c>
      <c r="L235" s="31">
        <v>111.22</v>
      </c>
      <c r="M235" s="31">
        <v>67.389489999999995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450.35</v>
      </c>
      <c r="D236" s="36">
        <v>443.7833333333333</v>
      </c>
      <c r="E236" s="36">
        <v>412.61666666666662</v>
      </c>
      <c r="F236" s="36">
        <v>374.88333333333333</v>
      </c>
      <c r="G236" s="36">
        <v>343.71666666666664</v>
      </c>
      <c r="H236" s="36">
        <v>481.51666666666659</v>
      </c>
      <c r="I236" s="36">
        <v>512.68333333333339</v>
      </c>
      <c r="J236" s="36">
        <v>550.41666666666652</v>
      </c>
      <c r="K236" s="31">
        <v>474.95</v>
      </c>
      <c r="L236" s="31">
        <v>406.05</v>
      </c>
      <c r="M236" s="31">
        <v>19.241630000000001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66.260000000000005</v>
      </c>
      <c r="D237" s="36">
        <v>65.77</v>
      </c>
      <c r="E237" s="36">
        <v>61.989999999999995</v>
      </c>
      <c r="F237" s="36">
        <v>57.72</v>
      </c>
      <c r="G237" s="36">
        <v>53.94</v>
      </c>
      <c r="H237" s="36">
        <v>70.039999999999992</v>
      </c>
      <c r="I237" s="36">
        <v>73.819999999999993</v>
      </c>
      <c r="J237" s="36">
        <v>78.089999999999989</v>
      </c>
      <c r="K237" s="31">
        <v>69.55</v>
      </c>
      <c r="L237" s="31">
        <v>61.5</v>
      </c>
      <c r="M237" s="31">
        <v>1060.5029199999999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293.25</v>
      </c>
      <c r="D238" s="36">
        <v>294.40000000000003</v>
      </c>
      <c r="E238" s="36">
        <v>260.85000000000008</v>
      </c>
      <c r="F238" s="36">
        <v>228.45000000000005</v>
      </c>
      <c r="G238" s="36">
        <v>194.90000000000009</v>
      </c>
      <c r="H238" s="36">
        <v>326.80000000000007</v>
      </c>
      <c r="I238" s="36">
        <v>360.35</v>
      </c>
      <c r="J238" s="36">
        <v>392.75000000000006</v>
      </c>
      <c r="K238" s="31">
        <v>327.95</v>
      </c>
      <c r="L238" s="31">
        <v>262</v>
      </c>
      <c r="M238" s="31">
        <v>492.74362000000002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492.2</v>
      </c>
      <c r="D239" s="36">
        <v>485.33333333333331</v>
      </c>
      <c r="E239" s="36">
        <v>473.26666666666665</v>
      </c>
      <c r="F239" s="36">
        <v>454.33333333333331</v>
      </c>
      <c r="G239" s="36">
        <v>442.26666666666665</v>
      </c>
      <c r="H239" s="36">
        <v>504.26666666666665</v>
      </c>
      <c r="I239" s="36">
        <v>516.33333333333337</v>
      </c>
      <c r="J239" s="36">
        <v>535.26666666666665</v>
      </c>
      <c r="K239" s="31">
        <v>497.4</v>
      </c>
      <c r="L239" s="31">
        <v>466.4</v>
      </c>
      <c r="M239" s="31">
        <v>540.44422999999995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295</v>
      </c>
      <c r="D240" s="36">
        <v>296.56666666666666</v>
      </c>
      <c r="E240" s="36">
        <v>281.13333333333333</v>
      </c>
      <c r="F240" s="36">
        <v>267.26666666666665</v>
      </c>
      <c r="G240" s="36">
        <v>251.83333333333331</v>
      </c>
      <c r="H240" s="36">
        <v>310.43333333333334</v>
      </c>
      <c r="I240" s="36">
        <v>325.86666666666662</v>
      </c>
      <c r="J240" s="36">
        <v>339.73333333333335</v>
      </c>
      <c r="K240" s="31">
        <v>312</v>
      </c>
      <c r="L240" s="31">
        <v>282.7</v>
      </c>
      <c r="M240" s="31">
        <v>22.32358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350.55</v>
      </c>
      <c r="D241" s="36">
        <v>349.2</v>
      </c>
      <c r="E241" s="36">
        <v>341.4</v>
      </c>
      <c r="F241" s="36">
        <v>332.25</v>
      </c>
      <c r="G241" s="36">
        <v>324.45</v>
      </c>
      <c r="H241" s="36">
        <v>358.34999999999997</v>
      </c>
      <c r="I241" s="36">
        <v>366.15000000000003</v>
      </c>
      <c r="J241" s="36">
        <v>375.29999999999995</v>
      </c>
      <c r="K241" s="31">
        <v>357</v>
      </c>
      <c r="L241" s="31">
        <v>340.05</v>
      </c>
      <c r="M241" s="31">
        <v>77.699340000000007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164.32</v>
      </c>
      <c r="D242" s="36">
        <v>164.72666666666666</v>
      </c>
      <c r="E242" s="36">
        <v>160.29333333333332</v>
      </c>
      <c r="F242" s="36">
        <v>156.26666666666665</v>
      </c>
      <c r="G242" s="36">
        <v>151.83333333333331</v>
      </c>
      <c r="H242" s="36">
        <v>168.75333333333333</v>
      </c>
      <c r="I242" s="36">
        <v>173.18666666666667</v>
      </c>
      <c r="J242" s="36">
        <v>177.21333333333334</v>
      </c>
      <c r="K242" s="31">
        <v>169.16</v>
      </c>
      <c r="L242" s="31">
        <v>160.69999999999999</v>
      </c>
      <c r="M242" s="31">
        <v>53.741280000000003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2888.05</v>
      </c>
      <c r="D243" s="36">
        <v>2844.7666666666664</v>
      </c>
      <c r="E243" s="36">
        <v>2771.333333333333</v>
      </c>
      <c r="F243" s="36">
        <v>2654.6166666666668</v>
      </c>
      <c r="G243" s="36">
        <v>2581.1833333333334</v>
      </c>
      <c r="H243" s="36">
        <v>2961.4833333333327</v>
      </c>
      <c r="I243" s="36">
        <v>3034.9166666666661</v>
      </c>
      <c r="J243" s="36">
        <v>3151.6333333333323</v>
      </c>
      <c r="K243" s="31">
        <v>2918.2</v>
      </c>
      <c r="L243" s="31">
        <v>2728.05</v>
      </c>
      <c r="M243" s="31">
        <v>2.0527899999999999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552.4</v>
      </c>
      <c r="D244" s="36">
        <v>558.51666666666665</v>
      </c>
      <c r="E244" s="36">
        <v>540.63333333333333</v>
      </c>
      <c r="F244" s="36">
        <v>528.86666666666667</v>
      </c>
      <c r="G244" s="36">
        <v>510.98333333333335</v>
      </c>
      <c r="H244" s="36">
        <v>570.2833333333333</v>
      </c>
      <c r="I244" s="36">
        <v>588.16666666666652</v>
      </c>
      <c r="J244" s="36">
        <v>599.93333333333328</v>
      </c>
      <c r="K244" s="31">
        <v>576.4</v>
      </c>
      <c r="L244" s="31">
        <v>546.75</v>
      </c>
      <c r="M244" s="31">
        <v>15.88838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168.24</v>
      </c>
      <c r="D245" s="36">
        <v>166.64666666666668</v>
      </c>
      <c r="E245" s="36">
        <v>160.94333333333336</v>
      </c>
      <c r="F245" s="36">
        <v>153.64666666666668</v>
      </c>
      <c r="G245" s="36">
        <v>147.94333333333336</v>
      </c>
      <c r="H245" s="36">
        <v>173.94333333333336</v>
      </c>
      <c r="I245" s="36">
        <v>179.64666666666668</v>
      </c>
      <c r="J245" s="36">
        <v>186.94333333333336</v>
      </c>
      <c r="K245" s="31">
        <v>172.35</v>
      </c>
      <c r="L245" s="31">
        <v>159.35</v>
      </c>
      <c r="M245" s="31">
        <v>130.90043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623.5</v>
      </c>
      <c r="D246" s="36">
        <v>616.9</v>
      </c>
      <c r="E246" s="36">
        <v>607.69999999999993</v>
      </c>
      <c r="F246" s="36">
        <v>591.9</v>
      </c>
      <c r="G246" s="36">
        <v>582.69999999999993</v>
      </c>
      <c r="H246" s="36">
        <v>632.69999999999993</v>
      </c>
      <c r="I246" s="36">
        <v>641.9</v>
      </c>
      <c r="J246" s="36">
        <v>657.69999999999993</v>
      </c>
      <c r="K246" s="31">
        <v>626.1</v>
      </c>
      <c r="L246" s="31">
        <v>601.1</v>
      </c>
      <c r="M246" s="31">
        <v>64.483279999999993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165.82</v>
      </c>
      <c r="D247" s="36">
        <v>165.27666666666664</v>
      </c>
      <c r="E247" s="36">
        <v>161.20333333333329</v>
      </c>
      <c r="F247" s="36">
        <v>156.58666666666664</v>
      </c>
      <c r="G247" s="36">
        <v>152.51333333333329</v>
      </c>
      <c r="H247" s="36">
        <v>169.89333333333329</v>
      </c>
      <c r="I247" s="36">
        <v>173.96666666666667</v>
      </c>
      <c r="J247" s="36">
        <v>178.58333333333329</v>
      </c>
      <c r="K247" s="31">
        <v>169.35</v>
      </c>
      <c r="L247" s="31">
        <v>160.66</v>
      </c>
      <c r="M247" s="31">
        <v>217.14840000000001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63.67</v>
      </c>
      <c r="D248" s="36">
        <v>63.473333333333336</v>
      </c>
      <c r="E248" s="36">
        <v>61.196666666666673</v>
      </c>
      <c r="F248" s="36">
        <v>58.723333333333336</v>
      </c>
      <c r="G248" s="36">
        <v>56.446666666666673</v>
      </c>
      <c r="H248" s="36">
        <v>65.946666666666673</v>
      </c>
      <c r="I248" s="36">
        <v>68.223333333333329</v>
      </c>
      <c r="J248" s="36">
        <v>70.696666666666673</v>
      </c>
      <c r="K248" s="31">
        <v>65.75</v>
      </c>
      <c r="L248" s="31">
        <v>61</v>
      </c>
      <c r="M248" s="31">
        <v>201.43107000000001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972.9</v>
      </c>
      <c r="D249" s="36">
        <v>976.21666666666658</v>
      </c>
      <c r="E249" s="36">
        <v>936.73333333333312</v>
      </c>
      <c r="F249" s="36">
        <v>900.56666666666649</v>
      </c>
      <c r="G249" s="36">
        <v>861.08333333333303</v>
      </c>
      <c r="H249" s="36">
        <v>1012.3833333333332</v>
      </c>
      <c r="I249" s="36">
        <v>1051.8666666666666</v>
      </c>
      <c r="J249" s="36">
        <v>1088.0333333333333</v>
      </c>
      <c r="K249" s="31">
        <v>1015.7</v>
      </c>
      <c r="L249" s="31">
        <v>940.05</v>
      </c>
      <c r="M249" s="31">
        <v>52.907490000000003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194.14</v>
      </c>
      <c r="D250" s="36">
        <v>189.09666666666666</v>
      </c>
      <c r="E250" s="36">
        <v>169.19333333333333</v>
      </c>
      <c r="F250" s="36">
        <v>144.24666666666667</v>
      </c>
      <c r="G250" s="36">
        <v>124.34333333333333</v>
      </c>
      <c r="H250" s="36">
        <v>214.04333333333332</v>
      </c>
      <c r="I250" s="36">
        <v>233.94666666666669</v>
      </c>
      <c r="J250" s="36">
        <v>258.89333333333332</v>
      </c>
      <c r="K250" s="31">
        <v>209</v>
      </c>
      <c r="L250" s="31">
        <v>164.15</v>
      </c>
      <c r="M250" s="31">
        <v>1675.8214599999999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1496.75</v>
      </c>
      <c r="D251" s="36">
        <v>1480.5833333333333</v>
      </c>
      <c r="E251" s="36">
        <v>1458.1666666666665</v>
      </c>
      <c r="F251" s="36">
        <v>1419.5833333333333</v>
      </c>
      <c r="G251" s="36">
        <v>1397.1666666666665</v>
      </c>
      <c r="H251" s="36">
        <v>1519.1666666666665</v>
      </c>
      <c r="I251" s="36">
        <v>1541.583333333333</v>
      </c>
      <c r="J251" s="36">
        <v>1580.1666666666665</v>
      </c>
      <c r="K251" s="31">
        <v>1503</v>
      </c>
      <c r="L251" s="31">
        <v>1442</v>
      </c>
      <c r="M251" s="31">
        <v>1.0779000000000001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534.1</v>
      </c>
      <c r="D252" s="36">
        <v>532.46666666666658</v>
      </c>
      <c r="E252" s="36">
        <v>517.93333333333317</v>
      </c>
      <c r="F252" s="36">
        <v>501.76666666666654</v>
      </c>
      <c r="G252" s="36">
        <v>487.23333333333312</v>
      </c>
      <c r="H252" s="36">
        <v>548.63333333333321</v>
      </c>
      <c r="I252" s="36">
        <v>563.16666666666674</v>
      </c>
      <c r="J252" s="36">
        <v>579.33333333333326</v>
      </c>
      <c r="K252" s="31">
        <v>547</v>
      </c>
      <c r="L252" s="31">
        <v>516.29999999999995</v>
      </c>
      <c r="M252" s="31">
        <v>17.96602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434.55</v>
      </c>
      <c r="D253" s="36">
        <v>425.91666666666669</v>
      </c>
      <c r="E253" s="36">
        <v>412.43333333333339</v>
      </c>
      <c r="F253" s="36">
        <v>390.31666666666672</v>
      </c>
      <c r="G253" s="36">
        <v>376.83333333333343</v>
      </c>
      <c r="H253" s="36">
        <v>448.03333333333336</v>
      </c>
      <c r="I253" s="36">
        <v>461.51666666666659</v>
      </c>
      <c r="J253" s="36">
        <v>483.63333333333333</v>
      </c>
      <c r="K253" s="31">
        <v>439.4</v>
      </c>
      <c r="L253" s="31">
        <v>403.8</v>
      </c>
      <c r="M253" s="31">
        <v>348.18876999999998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1413.2</v>
      </c>
      <c r="D254" s="36">
        <v>1411.95</v>
      </c>
      <c r="E254" s="36">
        <v>1396.9</v>
      </c>
      <c r="F254" s="36">
        <v>1380.6000000000001</v>
      </c>
      <c r="G254" s="36">
        <v>1365.5500000000002</v>
      </c>
      <c r="H254" s="36">
        <v>1428.25</v>
      </c>
      <c r="I254" s="36">
        <v>1443.2999999999997</v>
      </c>
      <c r="J254" s="36">
        <v>1459.6</v>
      </c>
      <c r="K254" s="31">
        <v>1427</v>
      </c>
      <c r="L254" s="31">
        <v>1395.65</v>
      </c>
      <c r="M254" s="31">
        <v>30.549250000000001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6895.25</v>
      </c>
      <c r="D255" s="36">
        <v>6863.1833333333334</v>
      </c>
      <c r="E255" s="36">
        <v>6738.8666666666668</v>
      </c>
      <c r="F255" s="36">
        <v>6582.4833333333336</v>
      </c>
      <c r="G255" s="36">
        <v>6458.166666666667</v>
      </c>
      <c r="H255" s="36">
        <v>7019.5666666666666</v>
      </c>
      <c r="I255" s="36">
        <v>7143.8833333333341</v>
      </c>
      <c r="J255" s="36">
        <v>7300.2666666666664</v>
      </c>
      <c r="K255" s="31">
        <v>6987.5</v>
      </c>
      <c r="L255" s="31">
        <v>6706.8</v>
      </c>
      <c r="M255" s="31">
        <v>1.75448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1836.9</v>
      </c>
      <c r="D256" s="36">
        <v>1820.0333333333335</v>
      </c>
      <c r="E256" s="36">
        <v>1800.116666666667</v>
      </c>
      <c r="F256" s="36">
        <v>1763.3333333333335</v>
      </c>
      <c r="G256" s="36">
        <v>1743.416666666667</v>
      </c>
      <c r="H256" s="36">
        <v>1856.8166666666671</v>
      </c>
      <c r="I256" s="36">
        <v>1876.7333333333336</v>
      </c>
      <c r="J256" s="36">
        <v>1913.5166666666671</v>
      </c>
      <c r="K256" s="31">
        <v>1839.95</v>
      </c>
      <c r="L256" s="31">
        <v>1783.25</v>
      </c>
      <c r="M256" s="31">
        <v>71.130560000000003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149.97999999999999</v>
      </c>
      <c r="D257" s="36">
        <v>148.44333333333336</v>
      </c>
      <c r="E257" s="36">
        <v>141.63666666666671</v>
      </c>
      <c r="F257" s="36">
        <v>133.29333333333335</v>
      </c>
      <c r="G257" s="36">
        <v>126.48666666666671</v>
      </c>
      <c r="H257" s="36">
        <v>156.78666666666672</v>
      </c>
      <c r="I257" s="36">
        <v>163.59333333333339</v>
      </c>
      <c r="J257" s="36">
        <v>171.93666666666672</v>
      </c>
      <c r="K257" s="31">
        <v>155.25</v>
      </c>
      <c r="L257" s="31">
        <v>140.1</v>
      </c>
      <c r="M257" s="31">
        <v>189.95758000000001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991.6</v>
      </c>
      <c r="D258" s="36">
        <v>996.81666666666661</v>
      </c>
      <c r="E258" s="36">
        <v>970.73333333333323</v>
      </c>
      <c r="F258" s="36">
        <v>949.86666666666667</v>
      </c>
      <c r="G258" s="36">
        <v>923.7833333333333</v>
      </c>
      <c r="H258" s="36">
        <v>1017.6833333333332</v>
      </c>
      <c r="I258" s="36">
        <v>1043.7666666666667</v>
      </c>
      <c r="J258" s="36">
        <v>1064.6333333333332</v>
      </c>
      <c r="K258" s="31">
        <v>1022.9</v>
      </c>
      <c r="L258" s="31">
        <v>975.95</v>
      </c>
      <c r="M258" s="31">
        <v>4.8641500000000004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4315.3999999999996</v>
      </c>
      <c r="D259" s="36">
        <v>4285.45</v>
      </c>
      <c r="E259" s="36">
        <v>4201</v>
      </c>
      <c r="F259" s="36">
        <v>4086.6000000000004</v>
      </c>
      <c r="G259" s="36">
        <v>4002.1500000000005</v>
      </c>
      <c r="H259" s="36">
        <v>4399.8499999999995</v>
      </c>
      <c r="I259" s="36">
        <v>4484.2999999999984</v>
      </c>
      <c r="J259" s="36">
        <v>4598.6999999999989</v>
      </c>
      <c r="K259" s="31">
        <v>4369.8999999999996</v>
      </c>
      <c r="L259" s="31">
        <v>4171.05</v>
      </c>
      <c r="M259" s="31">
        <v>7.2227899999999998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1241.2</v>
      </c>
      <c r="D260" s="36">
        <v>1226.5500000000002</v>
      </c>
      <c r="E260" s="36">
        <v>1206.2000000000003</v>
      </c>
      <c r="F260" s="36">
        <v>1171.2</v>
      </c>
      <c r="G260" s="36">
        <v>1150.8500000000001</v>
      </c>
      <c r="H260" s="36">
        <v>1261.5500000000004</v>
      </c>
      <c r="I260" s="36">
        <v>1281.9000000000003</v>
      </c>
      <c r="J260" s="36">
        <v>1316.9000000000005</v>
      </c>
      <c r="K260" s="31">
        <v>1246.9000000000001</v>
      </c>
      <c r="L260" s="31">
        <v>1191.55</v>
      </c>
      <c r="M260" s="31">
        <v>4.0110400000000004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1825.2</v>
      </c>
      <c r="D261" s="36">
        <v>1812.5833333333333</v>
      </c>
      <c r="E261" s="36">
        <v>1795.1666666666665</v>
      </c>
      <c r="F261" s="36">
        <v>1765.1333333333332</v>
      </c>
      <c r="G261" s="36">
        <v>1747.7166666666665</v>
      </c>
      <c r="H261" s="36">
        <v>1842.6166666666666</v>
      </c>
      <c r="I261" s="36">
        <v>1860.0333333333331</v>
      </c>
      <c r="J261" s="36">
        <v>1890.0666666666666</v>
      </c>
      <c r="K261" s="31">
        <v>1830</v>
      </c>
      <c r="L261" s="31">
        <v>1782.55</v>
      </c>
      <c r="M261" s="31">
        <v>1.6673500000000001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4480.3999999999996</v>
      </c>
      <c r="D262" s="36">
        <v>4444.333333333333</v>
      </c>
      <c r="E262" s="36">
        <v>4370.7166666666662</v>
      </c>
      <c r="F262" s="36">
        <v>4261.0333333333328</v>
      </c>
      <c r="G262" s="36">
        <v>4187.4166666666661</v>
      </c>
      <c r="H262" s="36">
        <v>4554.0166666666664</v>
      </c>
      <c r="I262" s="36">
        <v>4627.6333333333332</v>
      </c>
      <c r="J262" s="36">
        <v>4737.3166666666666</v>
      </c>
      <c r="K262" s="31">
        <v>4517.95</v>
      </c>
      <c r="L262" s="31">
        <v>4334.6499999999996</v>
      </c>
      <c r="M262" s="31">
        <v>2.70852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1941.5</v>
      </c>
      <c r="D263" s="36">
        <v>1945.6833333333332</v>
      </c>
      <c r="E263" s="36">
        <v>1877.9166666666663</v>
      </c>
      <c r="F263" s="36">
        <v>1814.333333333333</v>
      </c>
      <c r="G263" s="36">
        <v>1746.5666666666662</v>
      </c>
      <c r="H263" s="36">
        <v>2009.2666666666664</v>
      </c>
      <c r="I263" s="36">
        <v>2077.0333333333333</v>
      </c>
      <c r="J263" s="36">
        <v>2140.6166666666668</v>
      </c>
      <c r="K263" s="31">
        <v>2013.45</v>
      </c>
      <c r="L263" s="31">
        <v>1882.1</v>
      </c>
      <c r="M263" s="31">
        <v>1.6186799999999999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838.05</v>
      </c>
      <c r="D264" s="36">
        <v>837.36666666666667</v>
      </c>
      <c r="E264" s="36">
        <v>817.7833333333333</v>
      </c>
      <c r="F264" s="36">
        <v>797.51666666666665</v>
      </c>
      <c r="G264" s="36">
        <v>777.93333333333328</v>
      </c>
      <c r="H264" s="36">
        <v>857.63333333333333</v>
      </c>
      <c r="I264" s="36">
        <v>877.21666666666658</v>
      </c>
      <c r="J264" s="36">
        <v>897.48333333333335</v>
      </c>
      <c r="K264" s="31">
        <v>856.95</v>
      </c>
      <c r="L264" s="31">
        <v>817.1</v>
      </c>
      <c r="M264" s="31">
        <v>1.6467700000000001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554.75</v>
      </c>
      <c r="D265" s="36">
        <v>555.61666666666667</v>
      </c>
      <c r="E265" s="36">
        <v>540.73333333333335</v>
      </c>
      <c r="F265" s="36">
        <v>526.7166666666667</v>
      </c>
      <c r="G265" s="36">
        <v>511.83333333333337</v>
      </c>
      <c r="H265" s="36">
        <v>569.63333333333333</v>
      </c>
      <c r="I265" s="36">
        <v>584.51666666666677</v>
      </c>
      <c r="J265" s="36">
        <v>598.5333333333333</v>
      </c>
      <c r="K265" s="31">
        <v>570.5</v>
      </c>
      <c r="L265" s="31">
        <v>541.6</v>
      </c>
      <c r="M265" s="31">
        <v>6.6266100000000003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96.13</v>
      </c>
      <c r="D266" s="36">
        <v>94.243333333333339</v>
      </c>
      <c r="E266" s="36">
        <v>91.796666666666681</v>
      </c>
      <c r="F266" s="36">
        <v>87.463333333333338</v>
      </c>
      <c r="G266" s="36">
        <v>85.01666666666668</v>
      </c>
      <c r="H266" s="36">
        <v>98.576666666666682</v>
      </c>
      <c r="I266" s="36">
        <v>101.02333333333334</v>
      </c>
      <c r="J266" s="36">
        <v>105.35666666666668</v>
      </c>
      <c r="K266" s="31">
        <v>96.69</v>
      </c>
      <c r="L266" s="31">
        <v>89.91</v>
      </c>
      <c r="M266" s="31">
        <v>36.263809999999999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697.1</v>
      </c>
      <c r="D267" s="36">
        <v>703.68333333333339</v>
      </c>
      <c r="E267" s="36">
        <v>675.41666666666674</v>
      </c>
      <c r="F267" s="36">
        <v>653.73333333333335</v>
      </c>
      <c r="G267" s="36">
        <v>625.4666666666667</v>
      </c>
      <c r="H267" s="36">
        <v>725.36666666666679</v>
      </c>
      <c r="I267" s="36">
        <v>753.63333333333344</v>
      </c>
      <c r="J267" s="36">
        <v>775.31666666666683</v>
      </c>
      <c r="K267" s="31">
        <v>731.95</v>
      </c>
      <c r="L267" s="31">
        <v>682</v>
      </c>
      <c r="M267" s="31">
        <v>40.662820000000004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326.25</v>
      </c>
      <c r="D268" s="36">
        <v>322.81666666666666</v>
      </c>
      <c r="E268" s="36">
        <v>313.63333333333333</v>
      </c>
      <c r="F268" s="36">
        <v>301.01666666666665</v>
      </c>
      <c r="G268" s="36">
        <v>291.83333333333331</v>
      </c>
      <c r="H268" s="36">
        <v>335.43333333333334</v>
      </c>
      <c r="I268" s="36">
        <v>344.61666666666662</v>
      </c>
      <c r="J268" s="36">
        <v>357.23333333333335</v>
      </c>
      <c r="K268" s="31">
        <v>332</v>
      </c>
      <c r="L268" s="31">
        <v>310.2</v>
      </c>
      <c r="M268" s="31">
        <v>67.725800000000007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893.95</v>
      </c>
      <c r="D269" s="36">
        <v>887.36666666666667</v>
      </c>
      <c r="E269" s="36">
        <v>878.58333333333337</v>
      </c>
      <c r="F269" s="36">
        <v>863.2166666666667</v>
      </c>
      <c r="G269" s="36">
        <v>854.43333333333339</v>
      </c>
      <c r="H269" s="36">
        <v>902.73333333333335</v>
      </c>
      <c r="I269" s="36">
        <v>911.51666666666665</v>
      </c>
      <c r="J269" s="36">
        <v>926.88333333333333</v>
      </c>
      <c r="K269" s="31">
        <v>896.15</v>
      </c>
      <c r="L269" s="31">
        <v>872</v>
      </c>
      <c r="M269" s="31">
        <v>16.404119999999999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819.1</v>
      </c>
      <c r="D270" s="36">
        <v>811.43333333333339</v>
      </c>
      <c r="E270" s="36">
        <v>792.66666666666674</v>
      </c>
      <c r="F270" s="36">
        <v>766.23333333333335</v>
      </c>
      <c r="G270" s="36">
        <v>747.4666666666667</v>
      </c>
      <c r="H270" s="36">
        <v>837.86666666666679</v>
      </c>
      <c r="I270" s="36">
        <v>856.63333333333344</v>
      </c>
      <c r="J270" s="36">
        <v>883.06666666666683</v>
      </c>
      <c r="K270" s="31">
        <v>830.2</v>
      </c>
      <c r="L270" s="31">
        <v>785</v>
      </c>
      <c r="M270" s="31">
        <v>0.45695999999999998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108.36</v>
      </c>
      <c r="D271" s="36">
        <v>107.77</v>
      </c>
      <c r="E271" s="36">
        <v>105.03999999999999</v>
      </c>
      <c r="F271" s="36">
        <v>101.72</v>
      </c>
      <c r="G271" s="36">
        <v>98.99</v>
      </c>
      <c r="H271" s="36">
        <v>111.08999999999999</v>
      </c>
      <c r="I271" s="36">
        <v>113.81999999999998</v>
      </c>
      <c r="J271" s="36">
        <v>117.13999999999999</v>
      </c>
      <c r="K271" s="31">
        <v>110.5</v>
      </c>
      <c r="L271" s="31">
        <v>104.45</v>
      </c>
      <c r="M271" s="31">
        <v>31.241250000000001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545.35</v>
      </c>
      <c r="D272" s="36">
        <v>541.68333333333339</v>
      </c>
      <c r="E272" s="36">
        <v>530.51666666666677</v>
      </c>
      <c r="F272" s="36">
        <v>515.68333333333339</v>
      </c>
      <c r="G272" s="36">
        <v>504.51666666666677</v>
      </c>
      <c r="H272" s="36">
        <v>556.51666666666677</v>
      </c>
      <c r="I272" s="36">
        <v>567.68333333333328</v>
      </c>
      <c r="J272" s="36">
        <v>582.51666666666677</v>
      </c>
      <c r="K272" s="31">
        <v>552.85</v>
      </c>
      <c r="L272" s="31">
        <v>526.85</v>
      </c>
      <c r="M272" s="31">
        <v>6.0162399999999998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733.95</v>
      </c>
      <c r="D273" s="36">
        <v>730.68333333333339</v>
      </c>
      <c r="E273" s="36">
        <v>710.31666666666683</v>
      </c>
      <c r="F273" s="36">
        <v>686.68333333333339</v>
      </c>
      <c r="G273" s="36">
        <v>666.31666666666683</v>
      </c>
      <c r="H273" s="36">
        <v>754.31666666666683</v>
      </c>
      <c r="I273" s="36">
        <v>774.68333333333339</v>
      </c>
      <c r="J273" s="36">
        <v>798.31666666666683</v>
      </c>
      <c r="K273" s="31">
        <v>751.05</v>
      </c>
      <c r="L273" s="31">
        <v>707.05</v>
      </c>
      <c r="M273" s="31">
        <v>7.3860999999999999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952.8</v>
      </c>
      <c r="D274" s="36">
        <v>947.2166666666667</v>
      </c>
      <c r="E274" s="36">
        <v>932.83333333333337</v>
      </c>
      <c r="F274" s="36">
        <v>912.86666666666667</v>
      </c>
      <c r="G274" s="36">
        <v>898.48333333333335</v>
      </c>
      <c r="H274" s="36">
        <v>967.18333333333339</v>
      </c>
      <c r="I274" s="36">
        <v>981.56666666666661</v>
      </c>
      <c r="J274" s="36">
        <v>1001.5333333333334</v>
      </c>
      <c r="K274" s="31">
        <v>961.6</v>
      </c>
      <c r="L274" s="31">
        <v>927.25</v>
      </c>
      <c r="M274" s="31">
        <v>13.97714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334.9</v>
      </c>
      <c r="D275" s="36">
        <v>334.3</v>
      </c>
      <c r="E275" s="36">
        <v>326.60000000000002</v>
      </c>
      <c r="F275" s="36">
        <v>318.3</v>
      </c>
      <c r="G275" s="36">
        <v>310.60000000000002</v>
      </c>
      <c r="H275" s="36">
        <v>342.6</v>
      </c>
      <c r="I275" s="36">
        <v>350.29999999999995</v>
      </c>
      <c r="J275" s="36">
        <v>358.6</v>
      </c>
      <c r="K275" s="31">
        <v>342</v>
      </c>
      <c r="L275" s="31">
        <v>326</v>
      </c>
      <c r="M275" s="31">
        <v>138.63332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561.25</v>
      </c>
      <c r="D276" s="36">
        <v>561.44999999999993</v>
      </c>
      <c r="E276" s="36">
        <v>548.89999999999986</v>
      </c>
      <c r="F276" s="36">
        <v>536.54999999999995</v>
      </c>
      <c r="G276" s="36">
        <v>523.99999999999989</v>
      </c>
      <c r="H276" s="36">
        <v>573.79999999999984</v>
      </c>
      <c r="I276" s="36">
        <v>586.3499999999998</v>
      </c>
      <c r="J276" s="36">
        <v>598.69999999999982</v>
      </c>
      <c r="K276" s="31">
        <v>574</v>
      </c>
      <c r="L276" s="31">
        <v>549.1</v>
      </c>
      <c r="M276" s="31">
        <v>18.38898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579.29999999999995</v>
      </c>
      <c r="D277" s="36">
        <v>563.1</v>
      </c>
      <c r="E277" s="36">
        <v>541.20000000000005</v>
      </c>
      <c r="F277" s="36">
        <v>503.1</v>
      </c>
      <c r="G277" s="36">
        <v>481.20000000000005</v>
      </c>
      <c r="H277" s="36">
        <v>601.20000000000005</v>
      </c>
      <c r="I277" s="36">
        <v>623.09999999999991</v>
      </c>
      <c r="J277" s="36">
        <v>661.2</v>
      </c>
      <c r="K277" s="31">
        <v>585</v>
      </c>
      <c r="L277" s="31">
        <v>525</v>
      </c>
      <c r="M277" s="31">
        <v>7.7968799999999998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724.25</v>
      </c>
      <c r="D278" s="36">
        <v>722.91666666666663</v>
      </c>
      <c r="E278" s="36">
        <v>709.0333333333333</v>
      </c>
      <c r="F278" s="36">
        <v>693.81666666666672</v>
      </c>
      <c r="G278" s="36">
        <v>679.93333333333339</v>
      </c>
      <c r="H278" s="36">
        <v>738.13333333333321</v>
      </c>
      <c r="I278" s="36">
        <v>752.01666666666665</v>
      </c>
      <c r="J278" s="36">
        <v>767.23333333333312</v>
      </c>
      <c r="K278" s="31">
        <v>736.8</v>
      </c>
      <c r="L278" s="31">
        <v>707.7</v>
      </c>
      <c r="M278" s="31">
        <v>3.7745600000000001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620.75</v>
      </c>
      <c r="D279" s="36">
        <v>616.93333333333328</v>
      </c>
      <c r="E279" s="36">
        <v>584.86666666666656</v>
      </c>
      <c r="F279" s="36">
        <v>548.98333333333323</v>
      </c>
      <c r="G279" s="36">
        <v>516.91666666666652</v>
      </c>
      <c r="H279" s="36">
        <v>652.81666666666661</v>
      </c>
      <c r="I279" s="36">
        <v>684.88333333333344</v>
      </c>
      <c r="J279" s="36">
        <v>720.76666666666665</v>
      </c>
      <c r="K279" s="31">
        <v>649</v>
      </c>
      <c r="L279" s="31">
        <v>581.04999999999995</v>
      </c>
      <c r="M279" s="31">
        <v>30.074940000000002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1235.5999999999999</v>
      </c>
      <c r="D280" s="36">
        <v>1233.5</v>
      </c>
      <c r="E280" s="36">
        <v>1172.0999999999999</v>
      </c>
      <c r="F280" s="36">
        <v>1108.5999999999999</v>
      </c>
      <c r="G280" s="36">
        <v>1047.1999999999998</v>
      </c>
      <c r="H280" s="36">
        <v>1297</v>
      </c>
      <c r="I280" s="36">
        <v>1358.4</v>
      </c>
      <c r="J280" s="36">
        <v>1421.9</v>
      </c>
      <c r="K280" s="31">
        <v>1294.9000000000001</v>
      </c>
      <c r="L280" s="31">
        <v>1170</v>
      </c>
      <c r="M280" s="31">
        <v>8.0163499999999992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503.4</v>
      </c>
      <c r="D281" s="36">
        <v>496.56666666666661</v>
      </c>
      <c r="E281" s="36">
        <v>480.83333333333326</v>
      </c>
      <c r="F281" s="36">
        <v>458.26666666666665</v>
      </c>
      <c r="G281" s="36">
        <v>442.5333333333333</v>
      </c>
      <c r="H281" s="36">
        <v>519.13333333333321</v>
      </c>
      <c r="I281" s="36">
        <v>534.86666666666656</v>
      </c>
      <c r="J281" s="36">
        <v>557.43333333333317</v>
      </c>
      <c r="K281" s="31">
        <v>512.29999999999995</v>
      </c>
      <c r="L281" s="31">
        <v>474</v>
      </c>
      <c r="M281" s="31">
        <v>13.33675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854</v>
      </c>
      <c r="D282" s="36">
        <v>849.26666666666677</v>
      </c>
      <c r="E282" s="36">
        <v>833.53333333333353</v>
      </c>
      <c r="F282" s="36">
        <v>813.06666666666672</v>
      </c>
      <c r="G282" s="36">
        <v>797.33333333333348</v>
      </c>
      <c r="H282" s="36">
        <v>869.73333333333358</v>
      </c>
      <c r="I282" s="36">
        <v>885.46666666666692</v>
      </c>
      <c r="J282" s="36">
        <v>905.93333333333362</v>
      </c>
      <c r="K282" s="31">
        <v>865</v>
      </c>
      <c r="L282" s="31">
        <v>828.8</v>
      </c>
      <c r="M282" s="31">
        <v>1.3409800000000001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4177.3500000000004</v>
      </c>
      <c r="D283" s="36">
        <v>4120.7833333333338</v>
      </c>
      <c r="E283" s="36">
        <v>4041.7166666666672</v>
      </c>
      <c r="F283" s="36">
        <v>3906.0833333333335</v>
      </c>
      <c r="G283" s="36">
        <v>3827.0166666666669</v>
      </c>
      <c r="H283" s="36">
        <v>4256.4166666666679</v>
      </c>
      <c r="I283" s="36">
        <v>4335.4833333333354</v>
      </c>
      <c r="J283" s="36">
        <v>4471.1166666666677</v>
      </c>
      <c r="K283" s="31">
        <v>4199.8500000000004</v>
      </c>
      <c r="L283" s="31">
        <v>3985.15</v>
      </c>
      <c r="M283" s="31">
        <v>2.7859400000000001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358.45</v>
      </c>
      <c r="D284" s="36">
        <v>355.5</v>
      </c>
      <c r="E284" s="36">
        <v>335.85</v>
      </c>
      <c r="F284" s="36">
        <v>313.25</v>
      </c>
      <c r="G284" s="36">
        <v>293.60000000000002</v>
      </c>
      <c r="H284" s="36">
        <v>378.1</v>
      </c>
      <c r="I284" s="36">
        <v>397.75</v>
      </c>
      <c r="J284" s="36">
        <v>420.35</v>
      </c>
      <c r="K284" s="31">
        <v>375.15</v>
      </c>
      <c r="L284" s="31">
        <v>332.9</v>
      </c>
      <c r="M284" s="31">
        <v>49.104100000000003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1794.5</v>
      </c>
      <c r="D285" s="36">
        <v>1776.95</v>
      </c>
      <c r="E285" s="36">
        <v>1723.1000000000001</v>
      </c>
      <c r="F285" s="36">
        <v>1651.7</v>
      </c>
      <c r="G285" s="36">
        <v>1597.8500000000001</v>
      </c>
      <c r="H285" s="36">
        <v>1848.3500000000001</v>
      </c>
      <c r="I285" s="36">
        <v>1902.2</v>
      </c>
      <c r="J285" s="36">
        <v>1973.6000000000001</v>
      </c>
      <c r="K285" s="31">
        <v>1830.8</v>
      </c>
      <c r="L285" s="31">
        <v>1705.55</v>
      </c>
      <c r="M285" s="31">
        <v>10.823130000000001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305.3</v>
      </c>
      <c r="D286" s="36">
        <v>302.8</v>
      </c>
      <c r="E286" s="36">
        <v>293.65000000000003</v>
      </c>
      <c r="F286" s="36">
        <v>282</v>
      </c>
      <c r="G286" s="36">
        <v>272.85000000000002</v>
      </c>
      <c r="H286" s="36">
        <v>314.45000000000005</v>
      </c>
      <c r="I286" s="36">
        <v>323.60000000000002</v>
      </c>
      <c r="J286" s="36">
        <v>335.25000000000006</v>
      </c>
      <c r="K286" s="31">
        <v>311.95</v>
      </c>
      <c r="L286" s="31">
        <v>291.14999999999998</v>
      </c>
      <c r="M286" s="31">
        <v>10.73208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4780.8999999999996</v>
      </c>
      <c r="D287" s="36">
        <v>4746.8833333333332</v>
      </c>
      <c r="E287" s="36">
        <v>4646.0166666666664</v>
      </c>
      <c r="F287" s="36">
        <v>4511.1333333333332</v>
      </c>
      <c r="G287" s="36">
        <v>4410.2666666666664</v>
      </c>
      <c r="H287" s="36">
        <v>4881.7666666666664</v>
      </c>
      <c r="I287" s="36">
        <v>4982.6333333333332</v>
      </c>
      <c r="J287" s="36">
        <v>5117.5166666666664</v>
      </c>
      <c r="K287" s="31">
        <v>4847.75</v>
      </c>
      <c r="L287" s="31">
        <v>4612</v>
      </c>
      <c r="M287" s="31">
        <v>0.71643000000000001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1442.3</v>
      </c>
      <c r="D288" s="36">
        <v>1427.1000000000001</v>
      </c>
      <c r="E288" s="36">
        <v>1374.2000000000003</v>
      </c>
      <c r="F288" s="36">
        <v>1306.1000000000001</v>
      </c>
      <c r="G288" s="36">
        <v>1253.2000000000003</v>
      </c>
      <c r="H288" s="36">
        <v>1495.2000000000003</v>
      </c>
      <c r="I288" s="36">
        <v>1548.1000000000004</v>
      </c>
      <c r="J288" s="36">
        <v>1616.2000000000003</v>
      </c>
      <c r="K288" s="31">
        <v>1480</v>
      </c>
      <c r="L288" s="31">
        <v>1359</v>
      </c>
      <c r="M288" s="31">
        <v>3.7911600000000001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1281</v>
      </c>
      <c r="D289" s="36">
        <v>1292.55</v>
      </c>
      <c r="E289" s="36">
        <v>1238.4499999999998</v>
      </c>
      <c r="F289" s="36">
        <v>1195.8999999999999</v>
      </c>
      <c r="G289" s="36">
        <v>1141.7999999999997</v>
      </c>
      <c r="H289" s="36">
        <v>1335.1</v>
      </c>
      <c r="I289" s="36">
        <v>1389.1999999999998</v>
      </c>
      <c r="J289" s="36">
        <v>1431.75</v>
      </c>
      <c r="K289" s="31">
        <v>1346.65</v>
      </c>
      <c r="L289" s="31">
        <v>1250</v>
      </c>
      <c r="M289" s="31">
        <v>3.0243199999999999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552.75</v>
      </c>
      <c r="D290" s="36">
        <v>537.31666666666672</v>
      </c>
      <c r="E290" s="36">
        <v>512.98333333333346</v>
      </c>
      <c r="F290" s="36">
        <v>473.21666666666675</v>
      </c>
      <c r="G290" s="36">
        <v>448.8833333333335</v>
      </c>
      <c r="H290" s="36">
        <v>577.08333333333348</v>
      </c>
      <c r="I290" s="36">
        <v>601.41666666666674</v>
      </c>
      <c r="J290" s="36">
        <v>641.18333333333339</v>
      </c>
      <c r="K290" s="31">
        <v>561.65</v>
      </c>
      <c r="L290" s="31">
        <v>497.55</v>
      </c>
      <c r="M290" s="31">
        <v>74.27646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273.05</v>
      </c>
      <c r="D291" s="36">
        <v>271.03333333333336</v>
      </c>
      <c r="E291" s="36">
        <v>268.01666666666671</v>
      </c>
      <c r="F291" s="36">
        <v>262.98333333333335</v>
      </c>
      <c r="G291" s="36">
        <v>259.9666666666667</v>
      </c>
      <c r="H291" s="36">
        <v>276.06666666666672</v>
      </c>
      <c r="I291" s="36">
        <v>279.08333333333337</v>
      </c>
      <c r="J291" s="36">
        <v>284.11666666666673</v>
      </c>
      <c r="K291" s="31">
        <v>274.05</v>
      </c>
      <c r="L291" s="31">
        <v>266</v>
      </c>
      <c r="M291" s="31">
        <v>4.9748999999999999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208.13</v>
      </c>
      <c r="D292" s="36">
        <v>207.74333333333334</v>
      </c>
      <c r="E292" s="36">
        <v>203.68666666666667</v>
      </c>
      <c r="F292" s="36">
        <v>199.24333333333334</v>
      </c>
      <c r="G292" s="36">
        <v>195.18666666666667</v>
      </c>
      <c r="H292" s="36">
        <v>212.18666666666667</v>
      </c>
      <c r="I292" s="36">
        <v>216.24333333333334</v>
      </c>
      <c r="J292" s="36">
        <v>220.68666666666667</v>
      </c>
      <c r="K292" s="31">
        <v>211.8</v>
      </c>
      <c r="L292" s="31">
        <v>203.3</v>
      </c>
      <c r="M292" s="31">
        <v>19.313949999999998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4051.05</v>
      </c>
      <c r="D293" s="36">
        <v>3952.35</v>
      </c>
      <c r="E293" s="36">
        <v>3824.7</v>
      </c>
      <c r="F293" s="36">
        <v>3598.35</v>
      </c>
      <c r="G293" s="36">
        <v>3470.7</v>
      </c>
      <c r="H293" s="36">
        <v>4178.7</v>
      </c>
      <c r="I293" s="36">
        <v>4306.3500000000004</v>
      </c>
      <c r="J293" s="36">
        <v>4532.7</v>
      </c>
      <c r="K293" s="31">
        <v>4080</v>
      </c>
      <c r="L293" s="31">
        <v>3726</v>
      </c>
      <c r="M293" s="31">
        <v>2.4758300000000002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880.5</v>
      </c>
      <c r="D294" s="36">
        <v>864.31666666666661</v>
      </c>
      <c r="E294" s="36">
        <v>844.18333333333317</v>
      </c>
      <c r="F294" s="36">
        <v>807.86666666666656</v>
      </c>
      <c r="G294" s="36">
        <v>787.73333333333312</v>
      </c>
      <c r="H294" s="36">
        <v>900.63333333333321</v>
      </c>
      <c r="I294" s="36">
        <v>920.76666666666665</v>
      </c>
      <c r="J294" s="36">
        <v>957.08333333333326</v>
      </c>
      <c r="K294" s="31">
        <v>884.45</v>
      </c>
      <c r="L294" s="31">
        <v>828</v>
      </c>
      <c r="M294" s="31">
        <v>3.28782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729.1</v>
      </c>
      <c r="D295" s="36">
        <v>722.86666666666667</v>
      </c>
      <c r="E295" s="36">
        <v>705.23333333333335</v>
      </c>
      <c r="F295" s="36">
        <v>681.36666666666667</v>
      </c>
      <c r="G295" s="36">
        <v>663.73333333333335</v>
      </c>
      <c r="H295" s="36">
        <v>746.73333333333335</v>
      </c>
      <c r="I295" s="36">
        <v>764.36666666666679</v>
      </c>
      <c r="J295" s="36">
        <v>788.23333333333335</v>
      </c>
      <c r="K295" s="31">
        <v>740.5</v>
      </c>
      <c r="L295" s="31">
        <v>699</v>
      </c>
      <c r="M295" s="31">
        <v>3.8346300000000002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1768.9</v>
      </c>
      <c r="D296" s="36">
        <v>1762.8500000000001</v>
      </c>
      <c r="E296" s="36">
        <v>1745.2000000000003</v>
      </c>
      <c r="F296" s="36">
        <v>1721.5000000000002</v>
      </c>
      <c r="G296" s="36">
        <v>1703.8500000000004</v>
      </c>
      <c r="H296" s="36">
        <v>1786.5500000000002</v>
      </c>
      <c r="I296" s="36">
        <v>1804.2000000000003</v>
      </c>
      <c r="J296" s="36">
        <v>1827.9</v>
      </c>
      <c r="K296" s="31">
        <v>1780.5</v>
      </c>
      <c r="L296" s="31">
        <v>1739.15</v>
      </c>
      <c r="M296" s="31">
        <v>61.551960000000001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2115.1</v>
      </c>
      <c r="D297" s="36">
        <v>2112.2166666666667</v>
      </c>
      <c r="E297" s="36">
        <v>2088.8833333333332</v>
      </c>
      <c r="F297" s="36">
        <v>2062.6666666666665</v>
      </c>
      <c r="G297" s="36">
        <v>2039.333333333333</v>
      </c>
      <c r="H297" s="36">
        <v>2138.4333333333334</v>
      </c>
      <c r="I297" s="36">
        <v>2161.7666666666664</v>
      </c>
      <c r="J297" s="36">
        <v>2187.9833333333336</v>
      </c>
      <c r="K297" s="31">
        <v>2135.5500000000002</v>
      </c>
      <c r="L297" s="31">
        <v>2086</v>
      </c>
      <c r="M297" s="31">
        <v>0.26395000000000002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174.51</v>
      </c>
      <c r="D298" s="36">
        <v>171.66666666666666</v>
      </c>
      <c r="E298" s="36">
        <v>167.84333333333331</v>
      </c>
      <c r="F298" s="36">
        <v>161.17666666666665</v>
      </c>
      <c r="G298" s="36">
        <v>157.3533333333333</v>
      </c>
      <c r="H298" s="36">
        <v>178.33333333333331</v>
      </c>
      <c r="I298" s="36">
        <v>182.15666666666664</v>
      </c>
      <c r="J298" s="36">
        <v>188.82333333333332</v>
      </c>
      <c r="K298" s="31">
        <v>175.49</v>
      </c>
      <c r="L298" s="31">
        <v>165</v>
      </c>
      <c r="M298" s="31">
        <v>96.087350000000001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5123</v>
      </c>
      <c r="D299" s="36">
        <v>5065.3833333333332</v>
      </c>
      <c r="E299" s="36">
        <v>4990.7666666666664</v>
      </c>
      <c r="F299" s="36">
        <v>4858.5333333333328</v>
      </c>
      <c r="G299" s="36">
        <v>4783.9166666666661</v>
      </c>
      <c r="H299" s="36">
        <v>5197.6166666666668</v>
      </c>
      <c r="I299" s="36">
        <v>5272.2333333333336</v>
      </c>
      <c r="J299" s="36">
        <v>5404.4666666666672</v>
      </c>
      <c r="K299" s="31">
        <v>5140</v>
      </c>
      <c r="L299" s="31">
        <v>4933.1499999999996</v>
      </c>
      <c r="M299" s="31">
        <v>2.67076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770.2</v>
      </c>
      <c r="D300" s="36">
        <v>774.80000000000007</v>
      </c>
      <c r="E300" s="36">
        <v>745.60000000000014</v>
      </c>
      <c r="F300" s="36">
        <v>721.00000000000011</v>
      </c>
      <c r="G300" s="36">
        <v>691.80000000000018</v>
      </c>
      <c r="H300" s="36">
        <v>799.40000000000009</v>
      </c>
      <c r="I300" s="36">
        <v>828.60000000000014</v>
      </c>
      <c r="J300" s="36">
        <v>853.2</v>
      </c>
      <c r="K300" s="31">
        <v>804</v>
      </c>
      <c r="L300" s="31">
        <v>750.2</v>
      </c>
      <c r="M300" s="31">
        <v>46.747509999999998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5688.6</v>
      </c>
      <c r="D301" s="36">
        <v>5665.3833333333341</v>
      </c>
      <c r="E301" s="36">
        <v>5570.7666666666682</v>
      </c>
      <c r="F301" s="36">
        <v>5452.9333333333343</v>
      </c>
      <c r="G301" s="36">
        <v>5358.3166666666684</v>
      </c>
      <c r="H301" s="36">
        <v>5783.2166666666681</v>
      </c>
      <c r="I301" s="36">
        <v>5877.8333333333348</v>
      </c>
      <c r="J301" s="36">
        <v>5995.6666666666679</v>
      </c>
      <c r="K301" s="31">
        <v>5760</v>
      </c>
      <c r="L301" s="31">
        <v>5547.55</v>
      </c>
      <c r="M301" s="31">
        <v>3.19279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3538.05</v>
      </c>
      <c r="D302" s="36">
        <v>3570.6833333333329</v>
      </c>
      <c r="E302" s="36">
        <v>3427.3666666666659</v>
      </c>
      <c r="F302" s="36">
        <v>3316.6833333333329</v>
      </c>
      <c r="G302" s="36">
        <v>3173.3666666666659</v>
      </c>
      <c r="H302" s="36">
        <v>3681.3666666666659</v>
      </c>
      <c r="I302" s="36">
        <v>3824.6833333333325</v>
      </c>
      <c r="J302" s="36">
        <v>3935.3666666666659</v>
      </c>
      <c r="K302" s="31">
        <v>3714</v>
      </c>
      <c r="L302" s="31">
        <v>3460</v>
      </c>
      <c r="M302" s="31">
        <v>69.576909999999998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524</v>
      </c>
      <c r="D303" s="36">
        <v>522.93333333333328</v>
      </c>
      <c r="E303" s="36">
        <v>508.86666666666656</v>
      </c>
      <c r="F303" s="36">
        <v>493.73333333333329</v>
      </c>
      <c r="G303" s="36">
        <v>479.66666666666657</v>
      </c>
      <c r="H303" s="36">
        <v>538.06666666666661</v>
      </c>
      <c r="I303" s="36">
        <v>552.13333333333344</v>
      </c>
      <c r="J303" s="36">
        <v>567.26666666666654</v>
      </c>
      <c r="K303" s="31">
        <v>537</v>
      </c>
      <c r="L303" s="31">
        <v>507.8</v>
      </c>
      <c r="M303" s="31">
        <v>3.6074799999999998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430.45</v>
      </c>
      <c r="D304" s="36">
        <v>431.90000000000003</v>
      </c>
      <c r="E304" s="36">
        <v>419.00000000000006</v>
      </c>
      <c r="F304" s="36">
        <v>407.55</v>
      </c>
      <c r="G304" s="36">
        <v>394.65000000000003</v>
      </c>
      <c r="H304" s="36">
        <v>443.35000000000008</v>
      </c>
      <c r="I304" s="36">
        <v>456.25000000000006</v>
      </c>
      <c r="J304" s="36">
        <v>467.7000000000001</v>
      </c>
      <c r="K304" s="31">
        <v>444.8</v>
      </c>
      <c r="L304" s="31">
        <v>420.45</v>
      </c>
      <c r="M304" s="31">
        <v>48.469349999999999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254.3</v>
      </c>
      <c r="D305" s="36">
        <v>251.70000000000005</v>
      </c>
      <c r="E305" s="36">
        <v>245.55000000000007</v>
      </c>
      <c r="F305" s="36">
        <v>236.8</v>
      </c>
      <c r="G305" s="36">
        <v>230.65000000000003</v>
      </c>
      <c r="H305" s="36">
        <v>260.4500000000001</v>
      </c>
      <c r="I305" s="36">
        <v>266.60000000000008</v>
      </c>
      <c r="J305" s="36">
        <v>275.35000000000014</v>
      </c>
      <c r="K305" s="31">
        <v>257.85000000000002</v>
      </c>
      <c r="L305" s="31">
        <v>242.95</v>
      </c>
      <c r="M305" s="31">
        <v>9.4670699999999997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141.93</v>
      </c>
      <c r="D306" s="36">
        <v>141.22666666666666</v>
      </c>
      <c r="E306" s="36">
        <v>136.50333333333333</v>
      </c>
      <c r="F306" s="36">
        <v>131.07666666666668</v>
      </c>
      <c r="G306" s="36">
        <v>126.35333333333335</v>
      </c>
      <c r="H306" s="36">
        <v>146.65333333333331</v>
      </c>
      <c r="I306" s="36">
        <v>151.37666666666661</v>
      </c>
      <c r="J306" s="36">
        <v>156.80333333333328</v>
      </c>
      <c r="K306" s="31">
        <v>145.94999999999999</v>
      </c>
      <c r="L306" s="31">
        <v>135.80000000000001</v>
      </c>
      <c r="M306" s="31">
        <v>38.179639999999999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1086.6500000000001</v>
      </c>
      <c r="D307" s="36">
        <v>1091.6166666666668</v>
      </c>
      <c r="E307" s="36">
        <v>1039.5333333333335</v>
      </c>
      <c r="F307" s="36">
        <v>992.41666666666674</v>
      </c>
      <c r="G307" s="36">
        <v>940.33333333333348</v>
      </c>
      <c r="H307" s="36">
        <v>1138.7333333333336</v>
      </c>
      <c r="I307" s="36">
        <v>1190.8166666666666</v>
      </c>
      <c r="J307" s="36">
        <v>1237.9333333333336</v>
      </c>
      <c r="K307" s="31">
        <v>1143.7</v>
      </c>
      <c r="L307" s="31">
        <v>1044.5</v>
      </c>
      <c r="M307" s="31">
        <v>65.603229999999996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7953.55</v>
      </c>
      <c r="D308" s="36">
        <v>7964.5166666666664</v>
      </c>
      <c r="E308" s="36">
        <v>7790.0333333333328</v>
      </c>
      <c r="F308" s="36">
        <v>7626.5166666666664</v>
      </c>
      <c r="G308" s="36">
        <v>7452.0333333333328</v>
      </c>
      <c r="H308" s="36">
        <v>8128.0333333333328</v>
      </c>
      <c r="I308" s="36">
        <v>8302.5166666666664</v>
      </c>
      <c r="J308" s="36">
        <v>8466.0333333333328</v>
      </c>
      <c r="K308" s="31">
        <v>8139</v>
      </c>
      <c r="L308" s="31">
        <v>7801</v>
      </c>
      <c r="M308" s="31">
        <v>0.81857000000000002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711.5</v>
      </c>
      <c r="D309" s="36">
        <v>701.76666666666677</v>
      </c>
      <c r="E309" s="36">
        <v>684.53333333333353</v>
      </c>
      <c r="F309" s="36">
        <v>657.56666666666672</v>
      </c>
      <c r="G309" s="36">
        <v>640.33333333333348</v>
      </c>
      <c r="H309" s="36">
        <v>728.73333333333358</v>
      </c>
      <c r="I309" s="36">
        <v>745.96666666666692</v>
      </c>
      <c r="J309" s="36">
        <v>772.93333333333362</v>
      </c>
      <c r="K309" s="31">
        <v>719</v>
      </c>
      <c r="L309" s="31">
        <v>674.8</v>
      </c>
      <c r="M309" s="31">
        <v>7.8670299999999997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1800</v>
      </c>
      <c r="D310" s="36">
        <v>1799.3166666666666</v>
      </c>
      <c r="E310" s="36">
        <v>1774.7333333333331</v>
      </c>
      <c r="F310" s="36">
        <v>1749.4666666666665</v>
      </c>
      <c r="G310" s="36">
        <v>1724.883333333333</v>
      </c>
      <c r="H310" s="36">
        <v>1824.5833333333333</v>
      </c>
      <c r="I310" s="36">
        <v>1849.1666666666667</v>
      </c>
      <c r="J310" s="36">
        <v>1874.4333333333334</v>
      </c>
      <c r="K310" s="31">
        <v>1823.9</v>
      </c>
      <c r="L310" s="31">
        <v>1774.05</v>
      </c>
      <c r="M310" s="31">
        <v>9.9268900000000002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85.5</v>
      </c>
      <c r="D311" s="36">
        <v>84.61666666666666</v>
      </c>
      <c r="E311" s="36">
        <v>81.033333333333317</v>
      </c>
      <c r="F311" s="36">
        <v>76.566666666666663</v>
      </c>
      <c r="G311" s="36">
        <v>72.98333333333332</v>
      </c>
      <c r="H311" s="36">
        <v>89.083333333333314</v>
      </c>
      <c r="I311" s="36">
        <v>92.666666666666657</v>
      </c>
      <c r="J311" s="36">
        <v>97.133333333333312</v>
      </c>
      <c r="K311" s="31">
        <v>88.2</v>
      </c>
      <c r="L311" s="31">
        <v>80.150000000000006</v>
      </c>
      <c r="M311" s="31">
        <v>97.309780000000003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132004.70000000001</v>
      </c>
      <c r="D312" s="36">
        <v>130655.45</v>
      </c>
      <c r="E312" s="36">
        <v>127574.85</v>
      </c>
      <c r="F312" s="36">
        <v>123145.00000000001</v>
      </c>
      <c r="G312" s="36">
        <v>120064.40000000002</v>
      </c>
      <c r="H312" s="36">
        <v>135085.29999999999</v>
      </c>
      <c r="I312" s="36">
        <v>138165.9</v>
      </c>
      <c r="J312" s="36">
        <v>142595.74999999997</v>
      </c>
      <c r="K312" s="31">
        <v>133736.04999999999</v>
      </c>
      <c r="L312" s="31">
        <v>126225.60000000001</v>
      </c>
      <c r="M312" s="31">
        <v>0.18945999999999999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1887.7</v>
      </c>
      <c r="D313" s="36">
        <v>1882.9833333333333</v>
      </c>
      <c r="E313" s="36">
        <v>1825.9666666666667</v>
      </c>
      <c r="F313" s="36">
        <v>1764.2333333333333</v>
      </c>
      <c r="G313" s="36">
        <v>1707.2166666666667</v>
      </c>
      <c r="H313" s="36">
        <v>1944.7166666666667</v>
      </c>
      <c r="I313" s="36">
        <v>2001.7333333333336</v>
      </c>
      <c r="J313" s="36">
        <v>2063.4666666666667</v>
      </c>
      <c r="K313" s="31">
        <v>1940</v>
      </c>
      <c r="L313" s="31">
        <v>1821.25</v>
      </c>
      <c r="M313" s="31">
        <v>3.36564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1369.9</v>
      </c>
      <c r="D314" s="36">
        <v>1398.3166666666666</v>
      </c>
      <c r="E314" s="36">
        <v>1332.5833333333333</v>
      </c>
      <c r="F314" s="36">
        <v>1295.2666666666667</v>
      </c>
      <c r="G314" s="36">
        <v>1229.5333333333333</v>
      </c>
      <c r="H314" s="36">
        <v>1435.6333333333332</v>
      </c>
      <c r="I314" s="36">
        <v>1501.3666666666668</v>
      </c>
      <c r="J314" s="36">
        <v>1538.6833333333332</v>
      </c>
      <c r="K314" s="31">
        <v>1464.05</v>
      </c>
      <c r="L314" s="31">
        <v>1361</v>
      </c>
      <c r="M314" s="31">
        <v>11.855729999999999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1716</v>
      </c>
      <c r="D315" s="36">
        <v>1700.9000000000003</v>
      </c>
      <c r="E315" s="36">
        <v>1654.7500000000007</v>
      </c>
      <c r="F315" s="36">
        <v>1593.5000000000005</v>
      </c>
      <c r="G315" s="36">
        <v>1547.3500000000008</v>
      </c>
      <c r="H315" s="36">
        <v>1762.1500000000005</v>
      </c>
      <c r="I315" s="36">
        <v>1808.3000000000002</v>
      </c>
      <c r="J315" s="36">
        <v>1869.5500000000004</v>
      </c>
      <c r="K315" s="31">
        <v>1747.05</v>
      </c>
      <c r="L315" s="31">
        <v>1639.65</v>
      </c>
      <c r="M315" s="31">
        <v>5.4279299999999999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631.25</v>
      </c>
      <c r="D316" s="36">
        <v>628.7166666666667</v>
      </c>
      <c r="E316" s="36">
        <v>615.53333333333342</v>
      </c>
      <c r="F316" s="36">
        <v>599.81666666666672</v>
      </c>
      <c r="G316" s="36">
        <v>586.63333333333344</v>
      </c>
      <c r="H316" s="36">
        <v>644.43333333333339</v>
      </c>
      <c r="I316" s="36">
        <v>657.61666666666679</v>
      </c>
      <c r="J316" s="36">
        <v>673.33333333333337</v>
      </c>
      <c r="K316" s="31">
        <v>641.9</v>
      </c>
      <c r="L316" s="31">
        <v>613</v>
      </c>
      <c r="M316" s="31">
        <v>4.5325100000000003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295.85000000000002</v>
      </c>
      <c r="D317" s="36">
        <v>291.95</v>
      </c>
      <c r="E317" s="36">
        <v>284.89999999999998</v>
      </c>
      <c r="F317" s="36">
        <v>273.95</v>
      </c>
      <c r="G317" s="36">
        <v>266.89999999999998</v>
      </c>
      <c r="H317" s="36">
        <v>302.89999999999998</v>
      </c>
      <c r="I317" s="36">
        <v>309.95000000000005</v>
      </c>
      <c r="J317" s="36">
        <v>320.89999999999998</v>
      </c>
      <c r="K317" s="31">
        <v>299</v>
      </c>
      <c r="L317" s="31">
        <v>281</v>
      </c>
      <c r="M317" s="31">
        <v>33.734000000000002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2821.35</v>
      </c>
      <c r="D318" s="36">
        <v>2806.4166666666665</v>
      </c>
      <c r="E318" s="36">
        <v>2758.333333333333</v>
      </c>
      <c r="F318" s="36">
        <v>2695.3166666666666</v>
      </c>
      <c r="G318" s="36">
        <v>2647.2333333333331</v>
      </c>
      <c r="H318" s="36">
        <v>2869.4333333333329</v>
      </c>
      <c r="I318" s="36">
        <v>2917.516666666666</v>
      </c>
      <c r="J318" s="36">
        <v>2980.5333333333328</v>
      </c>
      <c r="K318" s="31">
        <v>2854.5</v>
      </c>
      <c r="L318" s="31">
        <v>2743.4</v>
      </c>
      <c r="M318" s="31">
        <v>25.725239999999999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446.4</v>
      </c>
      <c r="D319" s="36">
        <v>443.58333333333331</v>
      </c>
      <c r="E319" s="36">
        <v>433.81666666666661</v>
      </c>
      <c r="F319" s="36">
        <v>421.23333333333329</v>
      </c>
      <c r="G319" s="36">
        <v>411.46666666666658</v>
      </c>
      <c r="H319" s="36">
        <v>456.16666666666663</v>
      </c>
      <c r="I319" s="36">
        <v>465.93333333333339</v>
      </c>
      <c r="J319" s="36">
        <v>478.51666666666665</v>
      </c>
      <c r="K319" s="31">
        <v>453.35</v>
      </c>
      <c r="L319" s="31">
        <v>431</v>
      </c>
      <c r="M319" s="31">
        <v>2.3311799999999998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608.20000000000005</v>
      </c>
      <c r="D320" s="36">
        <v>603.56666666666672</v>
      </c>
      <c r="E320" s="36">
        <v>587.13333333333344</v>
      </c>
      <c r="F320" s="36">
        <v>566.06666666666672</v>
      </c>
      <c r="G320" s="36">
        <v>549.63333333333344</v>
      </c>
      <c r="H320" s="36">
        <v>624.63333333333344</v>
      </c>
      <c r="I320" s="36">
        <v>641.06666666666661</v>
      </c>
      <c r="J320" s="36">
        <v>662.13333333333344</v>
      </c>
      <c r="K320" s="31">
        <v>620</v>
      </c>
      <c r="L320" s="31">
        <v>582.5</v>
      </c>
      <c r="M320" s="31">
        <v>4.6324800000000002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202.73</v>
      </c>
      <c r="D321" s="36">
        <v>207.06666666666669</v>
      </c>
      <c r="E321" s="36">
        <v>196.16333333333338</v>
      </c>
      <c r="F321" s="36">
        <v>189.59666666666669</v>
      </c>
      <c r="G321" s="36">
        <v>178.69333333333338</v>
      </c>
      <c r="H321" s="36">
        <v>213.63333333333338</v>
      </c>
      <c r="I321" s="36">
        <v>224.53666666666669</v>
      </c>
      <c r="J321" s="36">
        <v>231.10333333333338</v>
      </c>
      <c r="K321" s="31">
        <v>217.97</v>
      </c>
      <c r="L321" s="31">
        <v>200.5</v>
      </c>
      <c r="M321" s="31">
        <v>154.68823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203.38</v>
      </c>
      <c r="D322" s="36">
        <v>204.41</v>
      </c>
      <c r="E322" s="36">
        <v>197.47</v>
      </c>
      <c r="F322" s="36">
        <v>191.56</v>
      </c>
      <c r="G322" s="36">
        <v>184.62</v>
      </c>
      <c r="H322" s="36">
        <v>210.32</v>
      </c>
      <c r="I322" s="36">
        <v>217.26</v>
      </c>
      <c r="J322" s="36">
        <v>223.17</v>
      </c>
      <c r="K322" s="31">
        <v>211.35</v>
      </c>
      <c r="L322" s="31">
        <v>198.5</v>
      </c>
      <c r="M322" s="31">
        <v>130.20058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2081.1999999999998</v>
      </c>
      <c r="D323" s="36">
        <v>2088.4666666666667</v>
      </c>
      <c r="E323" s="36">
        <v>2059.8333333333335</v>
      </c>
      <c r="F323" s="36">
        <v>2038.4666666666667</v>
      </c>
      <c r="G323" s="36">
        <v>2009.8333333333335</v>
      </c>
      <c r="H323" s="36">
        <v>2109.8333333333335</v>
      </c>
      <c r="I323" s="36">
        <v>2138.4666666666667</v>
      </c>
      <c r="J323" s="36">
        <v>2159.8333333333335</v>
      </c>
      <c r="K323" s="31">
        <v>2117.1</v>
      </c>
      <c r="L323" s="31">
        <v>2067.1</v>
      </c>
      <c r="M323" s="31">
        <v>2.8430399999999998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672.55</v>
      </c>
      <c r="D324" s="36">
        <v>670.83333333333337</v>
      </c>
      <c r="E324" s="36">
        <v>661.66666666666674</v>
      </c>
      <c r="F324" s="36">
        <v>650.78333333333342</v>
      </c>
      <c r="G324" s="36">
        <v>641.61666666666679</v>
      </c>
      <c r="H324" s="36">
        <v>681.7166666666667</v>
      </c>
      <c r="I324" s="36">
        <v>690.88333333333344</v>
      </c>
      <c r="J324" s="36">
        <v>701.76666666666665</v>
      </c>
      <c r="K324" s="31">
        <v>680</v>
      </c>
      <c r="L324" s="31">
        <v>659.95</v>
      </c>
      <c r="M324" s="31">
        <v>18.00272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12629.05</v>
      </c>
      <c r="D325" s="36">
        <v>12574.666666666666</v>
      </c>
      <c r="E325" s="36">
        <v>12414.383333333331</v>
      </c>
      <c r="F325" s="36">
        <v>12199.716666666665</v>
      </c>
      <c r="G325" s="36">
        <v>12039.433333333331</v>
      </c>
      <c r="H325" s="36">
        <v>12789.333333333332</v>
      </c>
      <c r="I325" s="36">
        <v>12949.616666666669</v>
      </c>
      <c r="J325" s="36">
        <v>13164.283333333333</v>
      </c>
      <c r="K325" s="31">
        <v>12734.95</v>
      </c>
      <c r="L325" s="31">
        <v>12360</v>
      </c>
      <c r="M325" s="31">
        <v>3.3225799999999999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2664.1</v>
      </c>
      <c r="D326" s="36">
        <v>2641.2</v>
      </c>
      <c r="E326" s="36">
        <v>2583.4499999999998</v>
      </c>
      <c r="F326" s="36">
        <v>2502.8000000000002</v>
      </c>
      <c r="G326" s="36">
        <v>2445.0500000000002</v>
      </c>
      <c r="H326" s="36">
        <v>2721.8499999999995</v>
      </c>
      <c r="I326" s="36">
        <v>2779.5999999999995</v>
      </c>
      <c r="J326" s="36">
        <v>2860.2499999999991</v>
      </c>
      <c r="K326" s="31">
        <v>2698.95</v>
      </c>
      <c r="L326" s="31">
        <v>2560.5500000000002</v>
      </c>
      <c r="M326" s="31">
        <v>0.92876999999999998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1031.7</v>
      </c>
      <c r="D327" s="36">
        <v>1022.9666666666667</v>
      </c>
      <c r="E327" s="36">
        <v>1003.7333333333333</v>
      </c>
      <c r="F327" s="36">
        <v>975.76666666666665</v>
      </c>
      <c r="G327" s="36">
        <v>956.5333333333333</v>
      </c>
      <c r="H327" s="36">
        <v>1050.9333333333334</v>
      </c>
      <c r="I327" s="36">
        <v>1070.166666666667</v>
      </c>
      <c r="J327" s="36">
        <v>1098.1333333333334</v>
      </c>
      <c r="K327" s="31">
        <v>1042.2</v>
      </c>
      <c r="L327" s="31">
        <v>995</v>
      </c>
      <c r="M327" s="31">
        <v>5.7099900000000003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935.1</v>
      </c>
      <c r="D328" s="36">
        <v>925.15</v>
      </c>
      <c r="E328" s="36">
        <v>912.3</v>
      </c>
      <c r="F328" s="36">
        <v>889.5</v>
      </c>
      <c r="G328" s="36">
        <v>876.65</v>
      </c>
      <c r="H328" s="36">
        <v>947.94999999999993</v>
      </c>
      <c r="I328" s="36">
        <v>960.80000000000007</v>
      </c>
      <c r="J328" s="36">
        <v>983.59999999999991</v>
      </c>
      <c r="K328" s="31">
        <v>938</v>
      </c>
      <c r="L328" s="31">
        <v>902.35</v>
      </c>
      <c r="M328" s="31">
        <v>10.611140000000001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5061.25</v>
      </c>
      <c r="D329" s="36">
        <v>5095.9666666666662</v>
      </c>
      <c r="E329" s="36">
        <v>4757.9333333333325</v>
      </c>
      <c r="F329" s="36">
        <v>4454.6166666666659</v>
      </c>
      <c r="G329" s="36">
        <v>4116.5833333333321</v>
      </c>
      <c r="H329" s="36">
        <v>5399.2833333333328</v>
      </c>
      <c r="I329" s="36">
        <v>5737.3166666666675</v>
      </c>
      <c r="J329" s="36">
        <v>6040.6333333333332</v>
      </c>
      <c r="K329" s="31">
        <v>5434</v>
      </c>
      <c r="L329" s="31">
        <v>4792.6499999999996</v>
      </c>
      <c r="M329" s="31">
        <v>42.489620000000002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670.85</v>
      </c>
      <c r="D330" s="36">
        <v>672.63333333333333</v>
      </c>
      <c r="E330" s="36">
        <v>666.26666666666665</v>
      </c>
      <c r="F330" s="36">
        <v>661.68333333333328</v>
      </c>
      <c r="G330" s="36">
        <v>655.31666666666661</v>
      </c>
      <c r="H330" s="36">
        <v>677.2166666666667</v>
      </c>
      <c r="I330" s="36">
        <v>683.58333333333326</v>
      </c>
      <c r="J330" s="36">
        <v>688.16666666666674</v>
      </c>
      <c r="K330" s="31">
        <v>679</v>
      </c>
      <c r="L330" s="31">
        <v>668.05</v>
      </c>
      <c r="M330" s="31">
        <v>0.60963999999999996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1330.95</v>
      </c>
      <c r="D331" s="36">
        <v>1324.8666666666666</v>
      </c>
      <c r="E331" s="36">
        <v>1300.7333333333331</v>
      </c>
      <c r="F331" s="36">
        <v>1270.5166666666667</v>
      </c>
      <c r="G331" s="36">
        <v>1246.3833333333332</v>
      </c>
      <c r="H331" s="36">
        <v>1355.083333333333</v>
      </c>
      <c r="I331" s="36">
        <v>1379.2166666666667</v>
      </c>
      <c r="J331" s="36">
        <v>1409.4333333333329</v>
      </c>
      <c r="K331" s="31">
        <v>1349</v>
      </c>
      <c r="L331" s="31">
        <v>1294.6500000000001</v>
      </c>
      <c r="M331" s="31">
        <v>0.65417999999999998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2027.55</v>
      </c>
      <c r="D332" s="36">
        <v>2013.95</v>
      </c>
      <c r="E332" s="36">
        <v>1982.15</v>
      </c>
      <c r="F332" s="36">
        <v>1936.75</v>
      </c>
      <c r="G332" s="36">
        <v>1904.95</v>
      </c>
      <c r="H332" s="36">
        <v>2059.3500000000004</v>
      </c>
      <c r="I332" s="36">
        <v>2091.1499999999996</v>
      </c>
      <c r="J332" s="36">
        <v>2136.5500000000002</v>
      </c>
      <c r="K332" s="31">
        <v>2045.75</v>
      </c>
      <c r="L332" s="31">
        <v>1968.55</v>
      </c>
      <c r="M332" s="31">
        <v>0.99658000000000002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466.1</v>
      </c>
      <c r="D333" s="36">
        <v>465.61666666666662</v>
      </c>
      <c r="E333" s="36">
        <v>460.58333333333326</v>
      </c>
      <c r="F333" s="36">
        <v>455.06666666666666</v>
      </c>
      <c r="G333" s="36">
        <v>450.0333333333333</v>
      </c>
      <c r="H333" s="36">
        <v>471.13333333333321</v>
      </c>
      <c r="I333" s="36">
        <v>476.16666666666663</v>
      </c>
      <c r="J333" s="36">
        <v>481.68333333333317</v>
      </c>
      <c r="K333" s="31">
        <v>470.65</v>
      </c>
      <c r="L333" s="31">
        <v>460.1</v>
      </c>
      <c r="M333" s="31">
        <v>2.0382699999999998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71.78</v>
      </c>
      <c r="D334" s="36">
        <v>71.456666666666663</v>
      </c>
      <c r="E334" s="36">
        <v>69.923333333333332</v>
      </c>
      <c r="F334" s="36">
        <v>68.066666666666663</v>
      </c>
      <c r="G334" s="36">
        <v>66.533333333333331</v>
      </c>
      <c r="H334" s="36">
        <v>73.313333333333333</v>
      </c>
      <c r="I334" s="36">
        <v>74.846666666666664</v>
      </c>
      <c r="J334" s="36">
        <v>76.703333333333333</v>
      </c>
      <c r="K334" s="31">
        <v>72.989999999999995</v>
      </c>
      <c r="L334" s="31">
        <v>69.599999999999994</v>
      </c>
      <c r="M334" s="31">
        <v>41.446080000000002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544.75</v>
      </c>
      <c r="D335" s="36">
        <v>533.76666666666665</v>
      </c>
      <c r="E335" s="36">
        <v>518.5333333333333</v>
      </c>
      <c r="F335" s="36">
        <v>492.31666666666666</v>
      </c>
      <c r="G335" s="36">
        <v>477.08333333333331</v>
      </c>
      <c r="H335" s="36">
        <v>559.98333333333335</v>
      </c>
      <c r="I335" s="36">
        <v>575.2166666666667</v>
      </c>
      <c r="J335" s="36">
        <v>601.43333333333328</v>
      </c>
      <c r="K335" s="31">
        <v>549</v>
      </c>
      <c r="L335" s="31">
        <v>507.55</v>
      </c>
      <c r="M335" s="31">
        <v>8.79312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2937.15</v>
      </c>
      <c r="D336" s="36">
        <v>2915.5666666666671</v>
      </c>
      <c r="E336" s="36">
        <v>2864.3333333333339</v>
      </c>
      <c r="F336" s="36">
        <v>2791.5166666666669</v>
      </c>
      <c r="G336" s="36">
        <v>2740.2833333333338</v>
      </c>
      <c r="H336" s="36">
        <v>2988.3833333333341</v>
      </c>
      <c r="I336" s="36">
        <v>3039.6166666666668</v>
      </c>
      <c r="J336" s="36">
        <v>3112.4333333333343</v>
      </c>
      <c r="K336" s="31">
        <v>2966.8</v>
      </c>
      <c r="L336" s="31">
        <v>2842.75</v>
      </c>
      <c r="M336" s="31">
        <v>6.1927700000000003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3916.35</v>
      </c>
      <c r="D337" s="36">
        <v>3833.8833333333337</v>
      </c>
      <c r="E337" s="36">
        <v>3702.7666666666673</v>
      </c>
      <c r="F337" s="36">
        <v>3489.1833333333338</v>
      </c>
      <c r="G337" s="36">
        <v>3358.0666666666675</v>
      </c>
      <c r="H337" s="36">
        <v>4047.4666666666672</v>
      </c>
      <c r="I337" s="36">
        <v>4178.583333333333</v>
      </c>
      <c r="J337" s="36">
        <v>4392.166666666667</v>
      </c>
      <c r="K337" s="31">
        <v>3965</v>
      </c>
      <c r="L337" s="31">
        <v>3620.3</v>
      </c>
      <c r="M337" s="31">
        <v>9.1931200000000004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1733.95</v>
      </c>
      <c r="D338" s="36">
        <v>1741.5</v>
      </c>
      <c r="E338" s="36">
        <v>1657.05</v>
      </c>
      <c r="F338" s="36">
        <v>1580.1499999999999</v>
      </c>
      <c r="G338" s="36">
        <v>1495.6999999999998</v>
      </c>
      <c r="H338" s="36">
        <v>1818.4</v>
      </c>
      <c r="I338" s="36">
        <v>1902.85</v>
      </c>
      <c r="J338" s="36">
        <v>1979.7500000000002</v>
      </c>
      <c r="K338" s="31">
        <v>1825.95</v>
      </c>
      <c r="L338" s="31">
        <v>1664.6</v>
      </c>
      <c r="M338" s="31">
        <v>15.76637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1259.8</v>
      </c>
      <c r="D339" s="36">
        <v>1233.4000000000001</v>
      </c>
      <c r="E339" s="36">
        <v>1196.8000000000002</v>
      </c>
      <c r="F339" s="36">
        <v>1133.8000000000002</v>
      </c>
      <c r="G339" s="36">
        <v>1097.2000000000003</v>
      </c>
      <c r="H339" s="36">
        <v>1296.4000000000001</v>
      </c>
      <c r="I339" s="36">
        <v>1333</v>
      </c>
      <c r="J339" s="36">
        <v>1396</v>
      </c>
      <c r="K339" s="31">
        <v>1270</v>
      </c>
      <c r="L339" s="31">
        <v>1170.4000000000001</v>
      </c>
      <c r="M339" s="31">
        <v>8.9079800000000002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177.26</v>
      </c>
      <c r="D340" s="36">
        <v>171.40333333333334</v>
      </c>
      <c r="E340" s="36">
        <v>156.00666666666666</v>
      </c>
      <c r="F340" s="36">
        <v>134.75333333333333</v>
      </c>
      <c r="G340" s="36">
        <v>119.35666666666665</v>
      </c>
      <c r="H340" s="36">
        <v>192.65666666666667</v>
      </c>
      <c r="I340" s="36">
        <v>208.05333333333337</v>
      </c>
      <c r="J340" s="36">
        <v>229.30666666666667</v>
      </c>
      <c r="K340" s="31">
        <v>186.8</v>
      </c>
      <c r="L340" s="31">
        <v>150.15</v>
      </c>
      <c r="M340" s="31">
        <v>614.14616000000001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337.75</v>
      </c>
      <c r="D341" s="36">
        <v>327.65000000000003</v>
      </c>
      <c r="E341" s="36">
        <v>305.60000000000008</v>
      </c>
      <c r="F341" s="36">
        <v>273.45000000000005</v>
      </c>
      <c r="G341" s="36">
        <v>251.40000000000009</v>
      </c>
      <c r="H341" s="36">
        <v>359.80000000000007</v>
      </c>
      <c r="I341" s="36">
        <v>381.85</v>
      </c>
      <c r="J341" s="36">
        <v>414.00000000000006</v>
      </c>
      <c r="K341" s="31">
        <v>349.7</v>
      </c>
      <c r="L341" s="31">
        <v>295.5</v>
      </c>
      <c r="M341" s="31">
        <v>510.96336000000002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103.75</v>
      </c>
      <c r="D342" s="36">
        <v>103.09666666666668</v>
      </c>
      <c r="E342" s="36">
        <v>97.323333333333352</v>
      </c>
      <c r="F342" s="36">
        <v>90.896666666666675</v>
      </c>
      <c r="G342" s="36">
        <v>85.123333333333349</v>
      </c>
      <c r="H342" s="36">
        <v>109.52333333333335</v>
      </c>
      <c r="I342" s="36">
        <v>115.2966666666667</v>
      </c>
      <c r="J342" s="36">
        <v>121.72333333333336</v>
      </c>
      <c r="K342" s="31">
        <v>108.87</v>
      </c>
      <c r="L342" s="31">
        <v>96.67</v>
      </c>
      <c r="M342" s="31">
        <v>1192.5305599999999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265.49</v>
      </c>
      <c r="D343" s="36">
        <v>259.93666666666667</v>
      </c>
      <c r="E343" s="36">
        <v>247.09333333333336</v>
      </c>
      <c r="F343" s="36">
        <v>228.69666666666669</v>
      </c>
      <c r="G343" s="36">
        <v>215.85333333333338</v>
      </c>
      <c r="H343" s="36">
        <v>278.33333333333337</v>
      </c>
      <c r="I343" s="36">
        <v>291.17666666666673</v>
      </c>
      <c r="J343" s="36">
        <v>309.57333333333332</v>
      </c>
      <c r="K343" s="31">
        <v>272.77999999999997</v>
      </c>
      <c r="L343" s="31">
        <v>241.54</v>
      </c>
      <c r="M343" s="31">
        <v>72.963340000000002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234.67</v>
      </c>
      <c r="D344" s="36">
        <v>230.58333333333334</v>
      </c>
      <c r="E344" s="36">
        <v>224.9666666666667</v>
      </c>
      <c r="F344" s="36">
        <v>215.26333333333335</v>
      </c>
      <c r="G344" s="36">
        <v>209.6466666666667</v>
      </c>
      <c r="H344" s="36">
        <v>240.28666666666669</v>
      </c>
      <c r="I344" s="36">
        <v>245.90333333333331</v>
      </c>
      <c r="J344" s="36">
        <v>255.60666666666668</v>
      </c>
      <c r="K344" s="31">
        <v>236.2</v>
      </c>
      <c r="L344" s="31">
        <v>220.88</v>
      </c>
      <c r="M344" s="31">
        <v>130.33258000000001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56.11</v>
      </c>
      <c r="D345" s="36">
        <v>56.01</v>
      </c>
      <c r="E345" s="36">
        <v>54.44</v>
      </c>
      <c r="F345" s="36">
        <v>52.77</v>
      </c>
      <c r="G345" s="36">
        <v>51.2</v>
      </c>
      <c r="H345" s="36">
        <v>57.679999999999993</v>
      </c>
      <c r="I345" s="36">
        <v>59.25</v>
      </c>
      <c r="J345" s="36">
        <v>60.919999999999987</v>
      </c>
      <c r="K345" s="31">
        <v>57.58</v>
      </c>
      <c r="L345" s="31">
        <v>54.34</v>
      </c>
      <c r="M345" s="31">
        <v>67.030709999999999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382.45</v>
      </c>
      <c r="D346" s="36">
        <v>376.54999999999995</v>
      </c>
      <c r="E346" s="36">
        <v>367.44999999999993</v>
      </c>
      <c r="F346" s="36">
        <v>352.45</v>
      </c>
      <c r="G346" s="36">
        <v>343.34999999999997</v>
      </c>
      <c r="H346" s="36">
        <v>391.5499999999999</v>
      </c>
      <c r="I346" s="36">
        <v>400.64999999999992</v>
      </c>
      <c r="J346" s="36">
        <v>415.64999999999986</v>
      </c>
      <c r="K346" s="31">
        <v>385.65</v>
      </c>
      <c r="L346" s="31">
        <v>361.55</v>
      </c>
      <c r="M346" s="31">
        <v>498.82256999999998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1255.5</v>
      </c>
      <c r="D347" s="36">
        <v>1252.0333333333333</v>
      </c>
      <c r="E347" s="36">
        <v>1233.4666666666667</v>
      </c>
      <c r="F347" s="36">
        <v>1211.4333333333334</v>
      </c>
      <c r="G347" s="36">
        <v>1192.8666666666668</v>
      </c>
      <c r="H347" s="36">
        <v>1274.0666666666666</v>
      </c>
      <c r="I347" s="36">
        <v>1292.6333333333332</v>
      </c>
      <c r="J347" s="36">
        <v>1314.6666666666665</v>
      </c>
      <c r="K347" s="31">
        <v>1270.5999999999999</v>
      </c>
      <c r="L347" s="31">
        <v>1230</v>
      </c>
      <c r="M347" s="31">
        <v>3.6400700000000001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185.17</v>
      </c>
      <c r="D348" s="36">
        <v>183.84</v>
      </c>
      <c r="E348" s="36">
        <v>176.03</v>
      </c>
      <c r="F348" s="36">
        <v>166.89</v>
      </c>
      <c r="G348" s="36">
        <v>159.07999999999998</v>
      </c>
      <c r="H348" s="36">
        <v>192.98000000000002</v>
      </c>
      <c r="I348" s="36">
        <v>200.79000000000002</v>
      </c>
      <c r="J348" s="36">
        <v>209.93000000000004</v>
      </c>
      <c r="K348" s="31">
        <v>191.65</v>
      </c>
      <c r="L348" s="31">
        <v>174.7</v>
      </c>
      <c r="M348" s="31">
        <v>237.09020000000001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3557</v>
      </c>
      <c r="D349" s="36">
        <v>3529.8833333333332</v>
      </c>
      <c r="E349" s="36">
        <v>3452.0166666666664</v>
      </c>
      <c r="F349" s="36">
        <v>3347.0333333333333</v>
      </c>
      <c r="G349" s="36">
        <v>3269.1666666666665</v>
      </c>
      <c r="H349" s="36">
        <v>3634.8666666666663</v>
      </c>
      <c r="I349" s="36">
        <v>3712.7333333333331</v>
      </c>
      <c r="J349" s="36">
        <v>3817.7166666666662</v>
      </c>
      <c r="K349" s="31">
        <v>3607.75</v>
      </c>
      <c r="L349" s="31">
        <v>3424.9</v>
      </c>
      <c r="M349" s="31">
        <v>1.2323599999999999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2581.5500000000002</v>
      </c>
      <c r="D350" s="36">
        <v>2579.35</v>
      </c>
      <c r="E350" s="36">
        <v>2552.1999999999998</v>
      </c>
      <c r="F350" s="36">
        <v>2522.85</v>
      </c>
      <c r="G350" s="36">
        <v>2495.6999999999998</v>
      </c>
      <c r="H350" s="36">
        <v>2608.6999999999998</v>
      </c>
      <c r="I350" s="36">
        <v>2635.8500000000004</v>
      </c>
      <c r="J350" s="36">
        <v>2665.2</v>
      </c>
      <c r="K350" s="31">
        <v>2606.5</v>
      </c>
      <c r="L350" s="31">
        <v>2550</v>
      </c>
      <c r="M350" s="31">
        <v>9.6849900000000009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85.4</v>
      </c>
      <c r="D351" s="36">
        <v>82.376666666666665</v>
      </c>
      <c r="E351" s="36">
        <v>78.773333333333326</v>
      </c>
      <c r="F351" s="36">
        <v>72.146666666666661</v>
      </c>
      <c r="G351" s="36">
        <v>68.543333333333322</v>
      </c>
      <c r="H351" s="36">
        <v>89.00333333333333</v>
      </c>
      <c r="I351" s="36">
        <v>92.606666666666683</v>
      </c>
      <c r="J351" s="36">
        <v>99.233333333333334</v>
      </c>
      <c r="K351" s="31">
        <v>85.98</v>
      </c>
      <c r="L351" s="31">
        <v>75.75</v>
      </c>
      <c r="M351" s="31">
        <v>42.081519999999998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628.4</v>
      </c>
      <c r="D352" s="36">
        <v>623.5</v>
      </c>
      <c r="E352" s="36">
        <v>584.5</v>
      </c>
      <c r="F352" s="36">
        <v>540.6</v>
      </c>
      <c r="G352" s="36">
        <v>501.6</v>
      </c>
      <c r="H352" s="36">
        <v>667.4</v>
      </c>
      <c r="I352" s="36">
        <v>706.4</v>
      </c>
      <c r="J352" s="36">
        <v>750.3</v>
      </c>
      <c r="K352" s="31">
        <v>662.5</v>
      </c>
      <c r="L352" s="31">
        <v>579.6</v>
      </c>
      <c r="M352" s="31">
        <v>26.86007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4896</v>
      </c>
      <c r="D353" s="36">
        <v>4805.9000000000005</v>
      </c>
      <c r="E353" s="36">
        <v>4690.1000000000013</v>
      </c>
      <c r="F353" s="36">
        <v>4484.2000000000007</v>
      </c>
      <c r="G353" s="36">
        <v>4368.4000000000015</v>
      </c>
      <c r="H353" s="36">
        <v>5011.8000000000011</v>
      </c>
      <c r="I353" s="36">
        <v>5127.6000000000004</v>
      </c>
      <c r="J353" s="36">
        <v>5333.5000000000009</v>
      </c>
      <c r="K353" s="31">
        <v>4921.7</v>
      </c>
      <c r="L353" s="31">
        <v>4600</v>
      </c>
      <c r="M353" s="31">
        <v>0.59536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342.4</v>
      </c>
      <c r="D354" s="36">
        <v>339.16666666666669</v>
      </c>
      <c r="E354" s="36">
        <v>333.53333333333336</v>
      </c>
      <c r="F354" s="36">
        <v>324.66666666666669</v>
      </c>
      <c r="G354" s="36">
        <v>319.03333333333336</v>
      </c>
      <c r="H354" s="36">
        <v>348.03333333333336</v>
      </c>
      <c r="I354" s="36">
        <v>353.66666666666669</v>
      </c>
      <c r="J354" s="36">
        <v>362.53333333333336</v>
      </c>
      <c r="K354" s="31">
        <v>344.8</v>
      </c>
      <c r="L354" s="31">
        <v>330.3</v>
      </c>
      <c r="M354" s="31">
        <v>2.2917999999999998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1687.1</v>
      </c>
      <c r="D355" s="36">
        <v>1724.6166666666668</v>
      </c>
      <c r="E355" s="36">
        <v>1634.5333333333335</v>
      </c>
      <c r="F355" s="36">
        <v>1581.9666666666667</v>
      </c>
      <c r="G355" s="36">
        <v>1491.8833333333334</v>
      </c>
      <c r="H355" s="36">
        <v>1777.1833333333336</v>
      </c>
      <c r="I355" s="36">
        <v>1867.2666666666667</v>
      </c>
      <c r="J355" s="36">
        <v>1919.8333333333337</v>
      </c>
      <c r="K355" s="31">
        <v>1814.7</v>
      </c>
      <c r="L355" s="31">
        <v>1672.05</v>
      </c>
      <c r="M355" s="31">
        <v>45.128360000000001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314.14999999999998</v>
      </c>
      <c r="D356" s="36">
        <v>310.98333333333329</v>
      </c>
      <c r="E356" s="36">
        <v>300.56666666666661</v>
      </c>
      <c r="F356" s="36">
        <v>286.98333333333329</v>
      </c>
      <c r="G356" s="36">
        <v>276.56666666666661</v>
      </c>
      <c r="H356" s="36">
        <v>324.56666666666661</v>
      </c>
      <c r="I356" s="36">
        <v>334.98333333333323</v>
      </c>
      <c r="J356" s="36">
        <v>348.56666666666661</v>
      </c>
      <c r="K356" s="31">
        <v>321.39999999999998</v>
      </c>
      <c r="L356" s="31">
        <v>297.39999999999998</v>
      </c>
      <c r="M356" s="31">
        <v>378.71057999999999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548.35</v>
      </c>
      <c r="D357" s="36">
        <v>545.38333333333333</v>
      </c>
      <c r="E357" s="36">
        <v>514.9666666666667</v>
      </c>
      <c r="F357" s="36">
        <v>481.58333333333337</v>
      </c>
      <c r="G357" s="36">
        <v>451.16666666666674</v>
      </c>
      <c r="H357" s="36">
        <v>578.76666666666665</v>
      </c>
      <c r="I357" s="36">
        <v>609.18333333333339</v>
      </c>
      <c r="J357" s="36">
        <v>642.56666666666661</v>
      </c>
      <c r="K357" s="31">
        <v>575.79999999999995</v>
      </c>
      <c r="L357" s="31">
        <v>512</v>
      </c>
      <c r="M357" s="31">
        <v>143.43790999999999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1710.95</v>
      </c>
      <c r="D358" s="36">
        <v>1695.45</v>
      </c>
      <c r="E358" s="36">
        <v>1631.4</v>
      </c>
      <c r="F358" s="36">
        <v>1551.8500000000001</v>
      </c>
      <c r="G358" s="36">
        <v>1487.8000000000002</v>
      </c>
      <c r="H358" s="36">
        <v>1775</v>
      </c>
      <c r="I358" s="36">
        <v>1839.0499999999997</v>
      </c>
      <c r="J358" s="36">
        <v>1918.6</v>
      </c>
      <c r="K358" s="31">
        <v>1759.5</v>
      </c>
      <c r="L358" s="31">
        <v>1615.9</v>
      </c>
      <c r="M358" s="31">
        <v>7.0453900000000003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457.25</v>
      </c>
      <c r="D359" s="36">
        <v>453.06666666666666</v>
      </c>
      <c r="E359" s="36">
        <v>441.43333333333334</v>
      </c>
      <c r="F359" s="36">
        <v>425.61666666666667</v>
      </c>
      <c r="G359" s="36">
        <v>413.98333333333335</v>
      </c>
      <c r="H359" s="36">
        <v>468.88333333333333</v>
      </c>
      <c r="I359" s="36">
        <v>480.51666666666665</v>
      </c>
      <c r="J359" s="36">
        <v>496.33333333333331</v>
      </c>
      <c r="K359" s="31">
        <v>464.7</v>
      </c>
      <c r="L359" s="31">
        <v>437.25</v>
      </c>
      <c r="M359" s="31">
        <v>30.093969999999999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10990.45</v>
      </c>
      <c r="D360" s="36">
        <v>10808.633333333333</v>
      </c>
      <c r="E360" s="36">
        <v>10551.816666666666</v>
      </c>
      <c r="F360" s="36">
        <v>10113.183333333332</v>
      </c>
      <c r="G360" s="36">
        <v>9856.366666666665</v>
      </c>
      <c r="H360" s="36">
        <v>11247.266666666666</v>
      </c>
      <c r="I360" s="36">
        <v>11504.083333333336</v>
      </c>
      <c r="J360" s="36">
        <v>11942.716666666667</v>
      </c>
      <c r="K360" s="31">
        <v>11065.45</v>
      </c>
      <c r="L360" s="31">
        <v>10370</v>
      </c>
      <c r="M360" s="31">
        <v>2.7016300000000002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1450.3</v>
      </c>
      <c r="D361" s="36">
        <v>1452.45</v>
      </c>
      <c r="E361" s="36">
        <v>1431.9</v>
      </c>
      <c r="F361" s="36">
        <v>1413.5</v>
      </c>
      <c r="G361" s="36">
        <v>1392.95</v>
      </c>
      <c r="H361" s="36">
        <v>1470.8500000000001</v>
      </c>
      <c r="I361" s="36">
        <v>1491.3999999999999</v>
      </c>
      <c r="J361" s="36">
        <v>1509.8000000000002</v>
      </c>
      <c r="K361" s="31">
        <v>1473</v>
      </c>
      <c r="L361" s="31">
        <v>1434.05</v>
      </c>
      <c r="M361" s="31">
        <v>5.43452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276.10000000000002</v>
      </c>
      <c r="D362" s="36">
        <v>272.59999999999997</v>
      </c>
      <c r="E362" s="36">
        <v>262.44999999999993</v>
      </c>
      <c r="F362" s="36">
        <v>248.79999999999995</v>
      </c>
      <c r="G362" s="36">
        <v>238.64999999999992</v>
      </c>
      <c r="H362" s="36">
        <v>286.24999999999994</v>
      </c>
      <c r="I362" s="36">
        <v>296.39999999999992</v>
      </c>
      <c r="J362" s="36">
        <v>310.04999999999995</v>
      </c>
      <c r="K362" s="31">
        <v>282.75</v>
      </c>
      <c r="L362" s="31">
        <v>258.95</v>
      </c>
      <c r="M362" s="31">
        <v>38.139789999999998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4025.35</v>
      </c>
      <c r="D363" s="36">
        <v>3971.6</v>
      </c>
      <c r="E363" s="36">
        <v>3884.8999999999996</v>
      </c>
      <c r="F363" s="36">
        <v>3744.45</v>
      </c>
      <c r="G363" s="36">
        <v>3657.7499999999995</v>
      </c>
      <c r="H363" s="36">
        <v>4112.0499999999993</v>
      </c>
      <c r="I363" s="36">
        <v>4198.75</v>
      </c>
      <c r="J363" s="36">
        <v>4339.2</v>
      </c>
      <c r="K363" s="31">
        <v>4058.3</v>
      </c>
      <c r="L363" s="31">
        <v>3831.15</v>
      </c>
      <c r="M363" s="31">
        <v>5.0404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757.4</v>
      </c>
      <c r="D364" s="36">
        <v>765.51666666666677</v>
      </c>
      <c r="E364" s="36">
        <v>733.13333333333355</v>
      </c>
      <c r="F364" s="36">
        <v>708.86666666666679</v>
      </c>
      <c r="G364" s="36">
        <v>676.48333333333358</v>
      </c>
      <c r="H364" s="36">
        <v>789.78333333333353</v>
      </c>
      <c r="I364" s="36">
        <v>822.16666666666674</v>
      </c>
      <c r="J364" s="36">
        <v>846.43333333333351</v>
      </c>
      <c r="K364" s="31">
        <v>797.9</v>
      </c>
      <c r="L364" s="31">
        <v>741.25</v>
      </c>
      <c r="M364" s="31">
        <v>16.257650000000002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512.15</v>
      </c>
      <c r="D365" s="36">
        <v>503.25</v>
      </c>
      <c r="E365" s="36">
        <v>479.5</v>
      </c>
      <c r="F365" s="36">
        <v>446.85</v>
      </c>
      <c r="G365" s="36">
        <v>423.1</v>
      </c>
      <c r="H365" s="36">
        <v>535.9</v>
      </c>
      <c r="I365" s="36">
        <v>559.65</v>
      </c>
      <c r="J365" s="36">
        <v>592.29999999999995</v>
      </c>
      <c r="K365" s="31">
        <v>527</v>
      </c>
      <c r="L365" s="31">
        <v>470.6</v>
      </c>
      <c r="M365" s="31">
        <v>14.242139999999999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1431.2</v>
      </c>
      <c r="D366" s="36">
        <v>1415.5833333333333</v>
      </c>
      <c r="E366" s="36">
        <v>1387.1666666666665</v>
      </c>
      <c r="F366" s="36">
        <v>1343.1333333333332</v>
      </c>
      <c r="G366" s="36">
        <v>1314.7166666666665</v>
      </c>
      <c r="H366" s="36">
        <v>1459.6166666666666</v>
      </c>
      <c r="I366" s="36">
        <v>1488.0333333333331</v>
      </c>
      <c r="J366" s="36">
        <v>1532.0666666666666</v>
      </c>
      <c r="K366" s="31">
        <v>1444</v>
      </c>
      <c r="L366" s="31">
        <v>1371.55</v>
      </c>
      <c r="M366" s="31">
        <v>7.22018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40900.400000000001</v>
      </c>
      <c r="D367" s="36">
        <v>40684.816666666666</v>
      </c>
      <c r="E367" s="36">
        <v>40319.633333333331</v>
      </c>
      <c r="F367" s="36">
        <v>39738.866666666669</v>
      </c>
      <c r="G367" s="36">
        <v>39373.683333333334</v>
      </c>
      <c r="H367" s="36">
        <v>41265.583333333328</v>
      </c>
      <c r="I367" s="36">
        <v>41630.766666666663</v>
      </c>
      <c r="J367" s="36">
        <v>42211.533333333326</v>
      </c>
      <c r="K367" s="31">
        <v>41050</v>
      </c>
      <c r="L367" s="31">
        <v>40104.050000000003</v>
      </c>
      <c r="M367" s="31">
        <v>0.19072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1610.9</v>
      </c>
      <c r="D368" s="36">
        <v>1594.55</v>
      </c>
      <c r="E368" s="36">
        <v>1571.05</v>
      </c>
      <c r="F368" s="36">
        <v>1531.2</v>
      </c>
      <c r="G368" s="36">
        <v>1507.7</v>
      </c>
      <c r="H368" s="36">
        <v>1634.3999999999999</v>
      </c>
      <c r="I368" s="36">
        <v>1657.8999999999999</v>
      </c>
      <c r="J368" s="36">
        <v>1697.7499999999998</v>
      </c>
      <c r="K368" s="31">
        <v>1618.05</v>
      </c>
      <c r="L368" s="31">
        <v>1554.7</v>
      </c>
      <c r="M368" s="31">
        <v>6.0807799999999999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4810.1499999999996</v>
      </c>
      <c r="D369" s="36">
        <v>4737.6500000000005</v>
      </c>
      <c r="E369" s="36">
        <v>4628.3000000000011</v>
      </c>
      <c r="F369" s="36">
        <v>4446.4500000000007</v>
      </c>
      <c r="G369" s="36">
        <v>4337.1000000000013</v>
      </c>
      <c r="H369" s="36">
        <v>4919.5000000000009</v>
      </c>
      <c r="I369" s="36">
        <v>5028.8500000000013</v>
      </c>
      <c r="J369" s="36">
        <v>5210.7000000000007</v>
      </c>
      <c r="K369" s="31">
        <v>4847</v>
      </c>
      <c r="L369" s="31">
        <v>4555.8</v>
      </c>
      <c r="M369" s="31">
        <v>8.7519500000000008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333.55</v>
      </c>
      <c r="D370" s="36">
        <v>337.08333333333331</v>
      </c>
      <c r="E370" s="36">
        <v>326.36666666666662</v>
      </c>
      <c r="F370" s="36">
        <v>319.18333333333328</v>
      </c>
      <c r="G370" s="36">
        <v>308.46666666666658</v>
      </c>
      <c r="H370" s="36">
        <v>344.26666666666665</v>
      </c>
      <c r="I370" s="36">
        <v>354.98333333333335</v>
      </c>
      <c r="J370" s="36">
        <v>362.16666666666669</v>
      </c>
      <c r="K370" s="31">
        <v>347.8</v>
      </c>
      <c r="L370" s="31">
        <v>329.9</v>
      </c>
      <c r="M370" s="31">
        <v>65.453609999999998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3781.5</v>
      </c>
      <c r="D371" s="36">
        <v>3730.7833333333333</v>
      </c>
      <c r="E371" s="36">
        <v>3635.7166666666667</v>
      </c>
      <c r="F371" s="36">
        <v>3489.9333333333334</v>
      </c>
      <c r="G371" s="36">
        <v>3394.8666666666668</v>
      </c>
      <c r="H371" s="36">
        <v>3876.5666666666666</v>
      </c>
      <c r="I371" s="36">
        <v>3971.6333333333332</v>
      </c>
      <c r="J371" s="36">
        <v>4117.4166666666661</v>
      </c>
      <c r="K371" s="31">
        <v>3825.85</v>
      </c>
      <c r="L371" s="31">
        <v>3585</v>
      </c>
      <c r="M371" s="31">
        <v>2.9722599999999999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3176.4</v>
      </c>
      <c r="D372" s="36">
        <v>3158.8833333333332</v>
      </c>
      <c r="E372" s="36">
        <v>3116.7666666666664</v>
      </c>
      <c r="F372" s="36">
        <v>3057.1333333333332</v>
      </c>
      <c r="G372" s="36">
        <v>3015.0166666666664</v>
      </c>
      <c r="H372" s="36">
        <v>3218.5166666666664</v>
      </c>
      <c r="I372" s="36">
        <v>3260.6333333333332</v>
      </c>
      <c r="J372" s="36">
        <v>3320.2666666666664</v>
      </c>
      <c r="K372" s="31">
        <v>3201</v>
      </c>
      <c r="L372" s="31">
        <v>3099.25</v>
      </c>
      <c r="M372" s="31">
        <v>3.5310100000000002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931</v>
      </c>
      <c r="D373" s="36">
        <v>924.65</v>
      </c>
      <c r="E373" s="36">
        <v>906.34999999999991</v>
      </c>
      <c r="F373" s="36">
        <v>881.69999999999993</v>
      </c>
      <c r="G373" s="36">
        <v>863.39999999999986</v>
      </c>
      <c r="H373" s="36">
        <v>949.3</v>
      </c>
      <c r="I373" s="36">
        <v>967.59999999999991</v>
      </c>
      <c r="J373" s="36">
        <v>992.25</v>
      </c>
      <c r="K373" s="31">
        <v>942.95</v>
      </c>
      <c r="L373" s="31">
        <v>900</v>
      </c>
      <c r="M373" s="31">
        <v>15.253539999999999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156.18</v>
      </c>
      <c r="D374" s="36">
        <v>153.26333333333335</v>
      </c>
      <c r="E374" s="36">
        <v>150.0266666666667</v>
      </c>
      <c r="F374" s="36">
        <v>143.87333333333336</v>
      </c>
      <c r="G374" s="36">
        <v>140.63666666666671</v>
      </c>
      <c r="H374" s="36">
        <v>159.41666666666669</v>
      </c>
      <c r="I374" s="36">
        <v>162.65333333333331</v>
      </c>
      <c r="J374" s="36">
        <v>168.80666666666667</v>
      </c>
      <c r="K374" s="31">
        <v>156.5</v>
      </c>
      <c r="L374" s="31">
        <v>147.11000000000001</v>
      </c>
      <c r="M374" s="31">
        <v>63.50723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2035.65</v>
      </c>
      <c r="D375" s="36">
        <v>2036.7666666666664</v>
      </c>
      <c r="E375" s="36">
        <v>1958.5333333333328</v>
      </c>
      <c r="F375" s="36">
        <v>1881.4166666666665</v>
      </c>
      <c r="G375" s="36">
        <v>1803.1833333333329</v>
      </c>
      <c r="H375" s="36">
        <v>2113.8833333333328</v>
      </c>
      <c r="I375" s="36">
        <v>2192.1166666666663</v>
      </c>
      <c r="J375" s="36">
        <v>2269.2333333333327</v>
      </c>
      <c r="K375" s="31">
        <v>2115</v>
      </c>
      <c r="L375" s="31">
        <v>1959.65</v>
      </c>
      <c r="M375" s="31">
        <v>0.65607000000000004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6206.65</v>
      </c>
      <c r="D376" s="36">
        <v>6152.95</v>
      </c>
      <c r="E376" s="36">
        <v>5983.75</v>
      </c>
      <c r="F376" s="36">
        <v>5760.85</v>
      </c>
      <c r="G376" s="36">
        <v>5591.6500000000005</v>
      </c>
      <c r="H376" s="36">
        <v>6375.8499999999995</v>
      </c>
      <c r="I376" s="36">
        <v>6545.0499999999984</v>
      </c>
      <c r="J376" s="36">
        <v>6767.9499999999989</v>
      </c>
      <c r="K376" s="31">
        <v>6322.15</v>
      </c>
      <c r="L376" s="31">
        <v>5930.05</v>
      </c>
      <c r="M376" s="31">
        <v>6.1886799999999997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391.25</v>
      </c>
      <c r="D377" s="36">
        <v>393.88333333333338</v>
      </c>
      <c r="E377" s="36">
        <v>380.36666666666679</v>
      </c>
      <c r="F377" s="36">
        <v>369.48333333333341</v>
      </c>
      <c r="G377" s="36">
        <v>355.96666666666681</v>
      </c>
      <c r="H377" s="36">
        <v>404.76666666666677</v>
      </c>
      <c r="I377" s="36">
        <v>418.2833333333333</v>
      </c>
      <c r="J377" s="36">
        <v>429.16666666666674</v>
      </c>
      <c r="K377" s="31">
        <v>407.4</v>
      </c>
      <c r="L377" s="31">
        <v>383</v>
      </c>
      <c r="M377" s="31">
        <v>24.802109999999999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523.54999999999995</v>
      </c>
      <c r="D378" s="36">
        <v>526.80000000000007</v>
      </c>
      <c r="E378" s="36">
        <v>501.75000000000011</v>
      </c>
      <c r="F378" s="36">
        <v>479.95000000000005</v>
      </c>
      <c r="G378" s="36">
        <v>454.90000000000009</v>
      </c>
      <c r="H378" s="36">
        <v>548.60000000000014</v>
      </c>
      <c r="I378" s="36">
        <v>573.65000000000009</v>
      </c>
      <c r="J378" s="36">
        <v>595.45000000000016</v>
      </c>
      <c r="K378" s="31">
        <v>551.85</v>
      </c>
      <c r="L378" s="31">
        <v>505</v>
      </c>
      <c r="M378" s="31">
        <v>225.24977999999999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334.25</v>
      </c>
      <c r="D379" s="36">
        <v>331.95</v>
      </c>
      <c r="E379" s="36">
        <v>323.39999999999998</v>
      </c>
      <c r="F379" s="36">
        <v>312.55</v>
      </c>
      <c r="G379" s="36">
        <v>304</v>
      </c>
      <c r="H379" s="36">
        <v>342.79999999999995</v>
      </c>
      <c r="I379" s="36">
        <v>351.35</v>
      </c>
      <c r="J379" s="36">
        <v>362.19999999999993</v>
      </c>
      <c r="K379" s="31">
        <v>340.5</v>
      </c>
      <c r="L379" s="31">
        <v>321.10000000000002</v>
      </c>
      <c r="M379" s="31">
        <v>159.54324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702.65</v>
      </c>
      <c r="D380" s="36">
        <v>692.88333333333333</v>
      </c>
      <c r="E380" s="36">
        <v>667.76666666666665</v>
      </c>
      <c r="F380" s="36">
        <v>632.88333333333333</v>
      </c>
      <c r="G380" s="36">
        <v>607.76666666666665</v>
      </c>
      <c r="H380" s="36">
        <v>727.76666666666665</v>
      </c>
      <c r="I380" s="36">
        <v>752.88333333333321</v>
      </c>
      <c r="J380" s="36">
        <v>787.76666666666665</v>
      </c>
      <c r="K380" s="31">
        <v>718</v>
      </c>
      <c r="L380" s="31">
        <v>658</v>
      </c>
      <c r="M380" s="31">
        <v>7.6564500000000004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1762.25</v>
      </c>
      <c r="D381" s="36">
        <v>1755.4666666666665</v>
      </c>
      <c r="E381" s="36">
        <v>1675.9833333333329</v>
      </c>
      <c r="F381" s="36">
        <v>1589.7166666666665</v>
      </c>
      <c r="G381" s="36">
        <v>1510.2333333333329</v>
      </c>
      <c r="H381" s="36">
        <v>1841.7333333333329</v>
      </c>
      <c r="I381" s="36">
        <v>1921.2166666666665</v>
      </c>
      <c r="J381" s="36">
        <v>2007.4833333333329</v>
      </c>
      <c r="K381" s="31">
        <v>1834.95</v>
      </c>
      <c r="L381" s="31">
        <v>1669.2</v>
      </c>
      <c r="M381" s="31">
        <v>13.577120000000001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676.25</v>
      </c>
      <c r="D382" s="36">
        <v>674.43333333333328</v>
      </c>
      <c r="E382" s="36">
        <v>662.81666666666661</v>
      </c>
      <c r="F382" s="36">
        <v>649.38333333333333</v>
      </c>
      <c r="G382" s="36">
        <v>637.76666666666665</v>
      </c>
      <c r="H382" s="36">
        <v>687.86666666666656</v>
      </c>
      <c r="I382" s="36">
        <v>699.48333333333312</v>
      </c>
      <c r="J382" s="36">
        <v>712.91666666666652</v>
      </c>
      <c r="K382" s="31">
        <v>686.05</v>
      </c>
      <c r="L382" s="31">
        <v>661</v>
      </c>
      <c r="M382" s="31">
        <v>1.1190599999999999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160.24</v>
      </c>
      <c r="D383" s="36">
        <v>158.97333333333333</v>
      </c>
      <c r="E383" s="36">
        <v>155.26666666666665</v>
      </c>
      <c r="F383" s="36">
        <v>150.29333333333332</v>
      </c>
      <c r="G383" s="36">
        <v>146.58666666666664</v>
      </c>
      <c r="H383" s="36">
        <v>163.94666666666666</v>
      </c>
      <c r="I383" s="36">
        <v>167.65333333333331</v>
      </c>
      <c r="J383" s="36">
        <v>172.62666666666667</v>
      </c>
      <c r="K383" s="31">
        <v>162.68</v>
      </c>
      <c r="L383" s="31">
        <v>154</v>
      </c>
      <c r="M383" s="31">
        <v>3.8770099999999998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16883.900000000001</v>
      </c>
      <c r="D384" s="36">
        <v>16817.683333333334</v>
      </c>
      <c r="E384" s="36">
        <v>16635.366666666669</v>
      </c>
      <c r="F384" s="36">
        <v>16386.833333333336</v>
      </c>
      <c r="G384" s="36">
        <v>16204.51666666667</v>
      </c>
      <c r="H384" s="36">
        <v>17066.216666666667</v>
      </c>
      <c r="I384" s="36">
        <v>17248.533333333333</v>
      </c>
      <c r="J384" s="36">
        <v>17497.066666666666</v>
      </c>
      <c r="K384" s="31">
        <v>17000</v>
      </c>
      <c r="L384" s="31">
        <v>16569.150000000001</v>
      </c>
      <c r="M384" s="31">
        <v>0.10009999999999999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117.75</v>
      </c>
      <c r="D385" s="36">
        <v>116.40666666666665</v>
      </c>
      <c r="E385" s="36">
        <v>113.8633333333333</v>
      </c>
      <c r="F385" s="36">
        <v>109.97666666666665</v>
      </c>
      <c r="G385" s="36">
        <v>107.43333333333329</v>
      </c>
      <c r="H385" s="36">
        <v>120.29333333333331</v>
      </c>
      <c r="I385" s="36">
        <v>122.83666666666666</v>
      </c>
      <c r="J385" s="36">
        <v>126.72333333333331</v>
      </c>
      <c r="K385" s="31">
        <v>118.95</v>
      </c>
      <c r="L385" s="31">
        <v>112.52</v>
      </c>
      <c r="M385" s="31">
        <v>288.67093999999997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645.75</v>
      </c>
      <c r="D386" s="36">
        <v>634.69999999999993</v>
      </c>
      <c r="E386" s="36">
        <v>612.09999999999991</v>
      </c>
      <c r="F386" s="36">
        <v>578.44999999999993</v>
      </c>
      <c r="G386" s="36">
        <v>555.84999999999991</v>
      </c>
      <c r="H386" s="36">
        <v>668.34999999999991</v>
      </c>
      <c r="I386" s="36">
        <v>690.95</v>
      </c>
      <c r="J386" s="36">
        <v>724.59999999999991</v>
      </c>
      <c r="K386" s="31">
        <v>657.3</v>
      </c>
      <c r="L386" s="31">
        <v>601.04999999999995</v>
      </c>
      <c r="M386" s="31">
        <v>13.584949999999999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1735.6</v>
      </c>
      <c r="D387" s="36">
        <v>1720.5333333333335</v>
      </c>
      <c r="E387" s="36">
        <v>1696.0666666666671</v>
      </c>
      <c r="F387" s="36">
        <v>1656.5333333333335</v>
      </c>
      <c r="G387" s="36">
        <v>1632.0666666666671</v>
      </c>
      <c r="H387" s="36">
        <v>1760.0666666666671</v>
      </c>
      <c r="I387" s="36">
        <v>1784.5333333333338</v>
      </c>
      <c r="J387" s="36">
        <v>1824.0666666666671</v>
      </c>
      <c r="K387" s="31">
        <v>1745</v>
      </c>
      <c r="L387" s="31">
        <v>1681</v>
      </c>
      <c r="M387" s="31">
        <v>0.66088000000000002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235.75</v>
      </c>
      <c r="D388" s="36">
        <v>237.36666666666665</v>
      </c>
      <c r="E388" s="36">
        <v>229.83333333333329</v>
      </c>
      <c r="F388" s="36">
        <v>223.91666666666663</v>
      </c>
      <c r="G388" s="36">
        <v>216.38333333333327</v>
      </c>
      <c r="H388" s="36">
        <v>243.2833333333333</v>
      </c>
      <c r="I388" s="36">
        <v>250.81666666666666</v>
      </c>
      <c r="J388" s="36">
        <v>256.73333333333335</v>
      </c>
      <c r="K388" s="31">
        <v>244.9</v>
      </c>
      <c r="L388" s="31">
        <v>231.45</v>
      </c>
      <c r="M388" s="31">
        <v>70.268540000000002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595.25</v>
      </c>
      <c r="D389" s="36">
        <v>595.29999999999995</v>
      </c>
      <c r="E389" s="36">
        <v>566.49999999999989</v>
      </c>
      <c r="F389" s="36">
        <v>537.74999999999989</v>
      </c>
      <c r="G389" s="36">
        <v>508.94999999999982</v>
      </c>
      <c r="H389" s="36">
        <v>624.04999999999995</v>
      </c>
      <c r="I389" s="36">
        <v>652.85000000000014</v>
      </c>
      <c r="J389" s="36">
        <v>681.6</v>
      </c>
      <c r="K389" s="31">
        <v>624.1</v>
      </c>
      <c r="L389" s="31">
        <v>566.54999999999995</v>
      </c>
      <c r="M389" s="31">
        <v>218.47140999999999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581.4</v>
      </c>
      <c r="D390" s="36">
        <v>582.81666666666661</v>
      </c>
      <c r="E390" s="36">
        <v>572.68333333333317</v>
      </c>
      <c r="F390" s="36">
        <v>563.96666666666658</v>
      </c>
      <c r="G390" s="36">
        <v>553.83333333333314</v>
      </c>
      <c r="H390" s="36">
        <v>591.53333333333319</v>
      </c>
      <c r="I390" s="36">
        <v>601.66666666666663</v>
      </c>
      <c r="J390" s="36">
        <v>610.38333333333321</v>
      </c>
      <c r="K390" s="31">
        <v>592.95000000000005</v>
      </c>
      <c r="L390" s="31">
        <v>574.1</v>
      </c>
      <c r="M390" s="31">
        <v>1.19249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695</v>
      </c>
      <c r="D391" s="36">
        <v>697.19999999999993</v>
      </c>
      <c r="E391" s="36">
        <v>656.39999999999986</v>
      </c>
      <c r="F391" s="36">
        <v>617.79999999999995</v>
      </c>
      <c r="G391" s="36">
        <v>576.99999999999989</v>
      </c>
      <c r="H391" s="36">
        <v>735.79999999999984</v>
      </c>
      <c r="I391" s="36">
        <v>776.5999999999998</v>
      </c>
      <c r="J391" s="36">
        <v>815.19999999999982</v>
      </c>
      <c r="K391" s="31">
        <v>738</v>
      </c>
      <c r="L391" s="31">
        <v>658.6</v>
      </c>
      <c r="M391" s="31">
        <v>24.363350000000001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1705</v>
      </c>
      <c r="D392" s="36">
        <v>1693.6833333333334</v>
      </c>
      <c r="E392" s="36">
        <v>1662.3666666666668</v>
      </c>
      <c r="F392" s="36">
        <v>1619.7333333333333</v>
      </c>
      <c r="G392" s="36">
        <v>1588.4166666666667</v>
      </c>
      <c r="H392" s="36">
        <v>1736.3166666666668</v>
      </c>
      <c r="I392" s="36">
        <v>1767.6333333333334</v>
      </c>
      <c r="J392" s="36">
        <v>1810.2666666666669</v>
      </c>
      <c r="K392" s="31">
        <v>1725</v>
      </c>
      <c r="L392" s="31">
        <v>1651.05</v>
      </c>
      <c r="M392" s="31">
        <v>1.0727899999999999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590.29999999999995</v>
      </c>
      <c r="D393" s="36">
        <v>597</v>
      </c>
      <c r="E393" s="36">
        <v>555</v>
      </c>
      <c r="F393" s="36">
        <v>519.70000000000005</v>
      </c>
      <c r="G393" s="36">
        <v>477.70000000000005</v>
      </c>
      <c r="H393" s="36">
        <v>632.29999999999995</v>
      </c>
      <c r="I393" s="36">
        <v>674.3</v>
      </c>
      <c r="J393" s="36">
        <v>709.59999999999991</v>
      </c>
      <c r="K393" s="31">
        <v>639</v>
      </c>
      <c r="L393" s="31">
        <v>561.70000000000005</v>
      </c>
      <c r="M393" s="31">
        <v>573.66312000000005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491.2</v>
      </c>
      <c r="D394" s="36">
        <v>497.15000000000003</v>
      </c>
      <c r="E394" s="36">
        <v>444.80000000000007</v>
      </c>
      <c r="F394" s="36">
        <v>398.40000000000003</v>
      </c>
      <c r="G394" s="36">
        <v>346.05000000000007</v>
      </c>
      <c r="H394" s="36">
        <v>543.55000000000007</v>
      </c>
      <c r="I394" s="36">
        <v>595.90000000000009</v>
      </c>
      <c r="J394" s="36">
        <v>642.30000000000007</v>
      </c>
      <c r="K394" s="31">
        <v>549.5</v>
      </c>
      <c r="L394" s="31">
        <v>450.75</v>
      </c>
      <c r="M394" s="31">
        <v>245.69176999999999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1122.1500000000001</v>
      </c>
      <c r="D395" s="36">
        <v>1130.5833333333333</v>
      </c>
      <c r="E395" s="36">
        <v>1105.4166666666665</v>
      </c>
      <c r="F395" s="36">
        <v>1088.6833333333332</v>
      </c>
      <c r="G395" s="36">
        <v>1063.5166666666664</v>
      </c>
      <c r="H395" s="36">
        <v>1147.3166666666666</v>
      </c>
      <c r="I395" s="36">
        <v>1172.4833333333331</v>
      </c>
      <c r="J395" s="36">
        <v>1189.2166666666667</v>
      </c>
      <c r="K395" s="31">
        <v>1155.75</v>
      </c>
      <c r="L395" s="31">
        <v>1113.8499999999999</v>
      </c>
      <c r="M395" s="31">
        <v>1.7725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316.05</v>
      </c>
      <c r="D396" s="36">
        <v>312.25</v>
      </c>
      <c r="E396" s="36">
        <v>302.3</v>
      </c>
      <c r="F396" s="36">
        <v>288.55</v>
      </c>
      <c r="G396" s="36">
        <v>278.60000000000002</v>
      </c>
      <c r="H396" s="36">
        <v>326</v>
      </c>
      <c r="I396" s="36">
        <v>335.95000000000005</v>
      </c>
      <c r="J396" s="36">
        <v>349.7</v>
      </c>
      <c r="K396" s="31">
        <v>322.2</v>
      </c>
      <c r="L396" s="31">
        <v>298.5</v>
      </c>
      <c r="M396" s="31">
        <v>67.785920000000004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888.95</v>
      </c>
      <c r="D397" s="36">
        <v>873.11666666666667</v>
      </c>
      <c r="E397" s="36">
        <v>845.58333333333337</v>
      </c>
      <c r="F397" s="36">
        <v>802.2166666666667</v>
      </c>
      <c r="G397" s="36">
        <v>774.68333333333339</v>
      </c>
      <c r="H397" s="36">
        <v>916.48333333333335</v>
      </c>
      <c r="I397" s="36">
        <v>944.01666666666665</v>
      </c>
      <c r="J397" s="36">
        <v>987.38333333333333</v>
      </c>
      <c r="K397" s="31">
        <v>900.65</v>
      </c>
      <c r="L397" s="31">
        <v>829.75</v>
      </c>
      <c r="M397" s="31">
        <v>6.5548599999999997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217.5</v>
      </c>
      <c r="D398" s="36">
        <v>223.70000000000002</v>
      </c>
      <c r="E398" s="36">
        <v>202.40000000000003</v>
      </c>
      <c r="F398" s="36">
        <v>187.3</v>
      </c>
      <c r="G398" s="36">
        <v>166.00000000000003</v>
      </c>
      <c r="H398" s="36">
        <v>238.80000000000004</v>
      </c>
      <c r="I398" s="36">
        <v>260.10000000000002</v>
      </c>
      <c r="J398" s="36">
        <v>275.20000000000005</v>
      </c>
      <c r="K398" s="31">
        <v>245</v>
      </c>
      <c r="L398" s="31">
        <v>208.6</v>
      </c>
      <c r="M398" s="31">
        <v>529.74757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3573.2</v>
      </c>
      <c r="D399" s="36">
        <v>3531.15</v>
      </c>
      <c r="E399" s="36">
        <v>3467.3</v>
      </c>
      <c r="F399" s="36">
        <v>3361.4</v>
      </c>
      <c r="G399" s="36">
        <v>3297.55</v>
      </c>
      <c r="H399" s="36">
        <v>3637.05</v>
      </c>
      <c r="I399" s="36">
        <v>3700.8999999999996</v>
      </c>
      <c r="J399" s="36">
        <v>3806.8</v>
      </c>
      <c r="K399" s="31">
        <v>3595</v>
      </c>
      <c r="L399" s="31">
        <v>3425.25</v>
      </c>
      <c r="M399" s="31">
        <v>0.22252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72.98</v>
      </c>
      <c r="D400" s="36">
        <v>73.026666666666657</v>
      </c>
      <c r="E400" s="36">
        <v>71.003333333333316</v>
      </c>
      <c r="F400" s="36">
        <v>69.026666666666657</v>
      </c>
      <c r="G400" s="36">
        <v>67.003333333333316</v>
      </c>
      <c r="H400" s="36">
        <v>75.003333333333316</v>
      </c>
      <c r="I400" s="36">
        <v>77.026666666666657</v>
      </c>
      <c r="J400" s="36">
        <v>79.003333333333316</v>
      </c>
      <c r="K400" s="31">
        <v>75.05</v>
      </c>
      <c r="L400" s="31">
        <v>71.05</v>
      </c>
      <c r="M400" s="31">
        <v>45.427030000000002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1892.3</v>
      </c>
      <c r="D401" s="36">
        <v>1921.8666666666668</v>
      </c>
      <c r="E401" s="36">
        <v>1857.4333333333336</v>
      </c>
      <c r="F401" s="36">
        <v>1822.5666666666668</v>
      </c>
      <c r="G401" s="36">
        <v>1758.1333333333337</v>
      </c>
      <c r="H401" s="36">
        <v>1956.7333333333336</v>
      </c>
      <c r="I401" s="36">
        <v>2021.166666666667</v>
      </c>
      <c r="J401" s="36">
        <v>2056.0333333333338</v>
      </c>
      <c r="K401" s="31">
        <v>1986.3</v>
      </c>
      <c r="L401" s="31">
        <v>1887</v>
      </c>
      <c r="M401" s="31">
        <v>2.9190299999999998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202.36</v>
      </c>
      <c r="D402" s="36">
        <v>201.48666666666668</v>
      </c>
      <c r="E402" s="36">
        <v>196.49333333333337</v>
      </c>
      <c r="F402" s="36">
        <v>190.62666666666669</v>
      </c>
      <c r="G402" s="36">
        <v>185.63333333333338</v>
      </c>
      <c r="H402" s="36">
        <v>207.35333333333335</v>
      </c>
      <c r="I402" s="36">
        <v>212.34666666666669</v>
      </c>
      <c r="J402" s="36">
        <v>218.21333333333334</v>
      </c>
      <c r="K402" s="31">
        <v>206.48</v>
      </c>
      <c r="L402" s="31">
        <v>195.62</v>
      </c>
      <c r="M402" s="31">
        <v>12.190709999999999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2975.8</v>
      </c>
      <c r="D403" s="36">
        <v>2971.1</v>
      </c>
      <c r="E403" s="36">
        <v>2930.7</v>
      </c>
      <c r="F403" s="36">
        <v>2885.6</v>
      </c>
      <c r="G403" s="36">
        <v>2845.2</v>
      </c>
      <c r="H403" s="36">
        <v>3016.2</v>
      </c>
      <c r="I403" s="36">
        <v>3056.6000000000004</v>
      </c>
      <c r="J403" s="36">
        <v>3101.7</v>
      </c>
      <c r="K403" s="31">
        <v>3011.5</v>
      </c>
      <c r="L403" s="31">
        <v>2926</v>
      </c>
      <c r="M403" s="31">
        <v>90.260220000000004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106.79</v>
      </c>
      <c r="D404" s="36">
        <v>105.85000000000001</v>
      </c>
      <c r="E404" s="36">
        <v>103.70000000000002</v>
      </c>
      <c r="F404" s="36">
        <v>100.61000000000001</v>
      </c>
      <c r="G404" s="36">
        <v>98.460000000000022</v>
      </c>
      <c r="H404" s="36">
        <v>108.94000000000001</v>
      </c>
      <c r="I404" s="36">
        <v>111.09000000000002</v>
      </c>
      <c r="J404" s="36">
        <v>114.18</v>
      </c>
      <c r="K404" s="31">
        <v>108</v>
      </c>
      <c r="L404" s="31">
        <v>102.76</v>
      </c>
      <c r="M404" s="31">
        <v>15.672499999999999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1710.25</v>
      </c>
      <c r="D405" s="36">
        <v>1741.4166666666667</v>
      </c>
      <c r="E405" s="36">
        <v>1668.8333333333335</v>
      </c>
      <c r="F405" s="36">
        <v>1627.4166666666667</v>
      </c>
      <c r="G405" s="36">
        <v>1554.8333333333335</v>
      </c>
      <c r="H405" s="36">
        <v>1782.8333333333335</v>
      </c>
      <c r="I405" s="36">
        <v>1855.416666666667</v>
      </c>
      <c r="J405" s="36">
        <v>1896.8333333333335</v>
      </c>
      <c r="K405" s="31">
        <v>1814</v>
      </c>
      <c r="L405" s="31">
        <v>1700</v>
      </c>
      <c r="M405" s="31">
        <v>1.9989399999999999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82.01</v>
      </c>
      <c r="D406" s="36">
        <v>80.936666666666667</v>
      </c>
      <c r="E406" s="36">
        <v>79.373333333333335</v>
      </c>
      <c r="F406" s="36">
        <v>76.736666666666665</v>
      </c>
      <c r="G406" s="36">
        <v>75.173333333333332</v>
      </c>
      <c r="H406" s="36">
        <v>83.573333333333338</v>
      </c>
      <c r="I406" s="36">
        <v>85.13666666666667</v>
      </c>
      <c r="J406" s="36">
        <v>87.773333333333341</v>
      </c>
      <c r="K406" s="31">
        <v>82.5</v>
      </c>
      <c r="L406" s="31">
        <v>78.3</v>
      </c>
      <c r="M406" s="31">
        <v>14.22284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730.85</v>
      </c>
      <c r="D407" s="36">
        <v>725.94999999999993</v>
      </c>
      <c r="E407" s="36">
        <v>717.89999999999986</v>
      </c>
      <c r="F407" s="36">
        <v>704.94999999999993</v>
      </c>
      <c r="G407" s="36">
        <v>696.89999999999986</v>
      </c>
      <c r="H407" s="36">
        <v>738.89999999999986</v>
      </c>
      <c r="I407" s="36">
        <v>746.94999999999982</v>
      </c>
      <c r="J407" s="36">
        <v>759.89999999999986</v>
      </c>
      <c r="K407" s="31">
        <v>734</v>
      </c>
      <c r="L407" s="31">
        <v>713</v>
      </c>
      <c r="M407" s="31">
        <v>23.607309999999998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1594.85</v>
      </c>
      <c r="D408" s="36">
        <v>1603.6333333333332</v>
      </c>
      <c r="E408" s="36">
        <v>1569.2666666666664</v>
      </c>
      <c r="F408" s="36">
        <v>1543.6833333333332</v>
      </c>
      <c r="G408" s="36">
        <v>1509.3166666666664</v>
      </c>
      <c r="H408" s="36">
        <v>1629.2166666666665</v>
      </c>
      <c r="I408" s="36">
        <v>1663.5833333333333</v>
      </c>
      <c r="J408" s="36">
        <v>1689.1666666666665</v>
      </c>
      <c r="K408" s="31">
        <v>1638</v>
      </c>
      <c r="L408" s="31">
        <v>1578.05</v>
      </c>
      <c r="M408" s="31">
        <v>21.45861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146.59</v>
      </c>
      <c r="D409" s="36">
        <v>141.95666666666668</v>
      </c>
      <c r="E409" s="36">
        <v>134.73333333333335</v>
      </c>
      <c r="F409" s="36">
        <v>122.87666666666667</v>
      </c>
      <c r="G409" s="36">
        <v>115.65333333333334</v>
      </c>
      <c r="H409" s="36">
        <v>153.81333333333336</v>
      </c>
      <c r="I409" s="36">
        <v>161.03666666666666</v>
      </c>
      <c r="J409" s="36">
        <v>172.89333333333337</v>
      </c>
      <c r="K409" s="31">
        <v>149.18</v>
      </c>
      <c r="L409" s="31">
        <v>130.1</v>
      </c>
      <c r="M409" s="31">
        <v>330.60906999999997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5613.25</v>
      </c>
      <c r="D410" s="36">
        <v>5596.1166666666659</v>
      </c>
      <c r="E410" s="36">
        <v>5517.1833333333316</v>
      </c>
      <c r="F410" s="36">
        <v>5421.1166666666659</v>
      </c>
      <c r="G410" s="36">
        <v>5342.1833333333316</v>
      </c>
      <c r="H410" s="36">
        <v>5692.1833333333316</v>
      </c>
      <c r="I410" s="36">
        <v>5771.1166666666659</v>
      </c>
      <c r="J410" s="36">
        <v>5867.1833333333316</v>
      </c>
      <c r="K410" s="31">
        <v>5675.05</v>
      </c>
      <c r="L410" s="31">
        <v>5500.05</v>
      </c>
      <c r="M410" s="31">
        <v>0.21965000000000001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2361.0500000000002</v>
      </c>
      <c r="D411" s="36">
        <v>2346.0499999999997</v>
      </c>
      <c r="E411" s="36">
        <v>2298.0999999999995</v>
      </c>
      <c r="F411" s="36">
        <v>2235.1499999999996</v>
      </c>
      <c r="G411" s="36">
        <v>2187.1999999999994</v>
      </c>
      <c r="H411" s="36">
        <v>2408.9999999999995</v>
      </c>
      <c r="I411" s="36">
        <v>2456.9499999999994</v>
      </c>
      <c r="J411" s="36">
        <v>2519.8999999999996</v>
      </c>
      <c r="K411" s="31">
        <v>2394</v>
      </c>
      <c r="L411" s="31">
        <v>2283.1</v>
      </c>
      <c r="M411" s="31">
        <v>14.6713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2061.1999999999998</v>
      </c>
      <c r="D412" s="36">
        <v>2045.7166666666665</v>
      </c>
      <c r="E412" s="36">
        <v>2015.4833333333331</v>
      </c>
      <c r="F412" s="36">
        <v>1969.7666666666667</v>
      </c>
      <c r="G412" s="36">
        <v>1939.5333333333333</v>
      </c>
      <c r="H412" s="36">
        <v>2091.4333333333329</v>
      </c>
      <c r="I412" s="36">
        <v>2121.6666666666661</v>
      </c>
      <c r="J412" s="36">
        <v>2167.3833333333328</v>
      </c>
      <c r="K412" s="31">
        <v>2075.9499999999998</v>
      </c>
      <c r="L412" s="31">
        <v>2000</v>
      </c>
      <c r="M412" s="31">
        <v>0.32871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192.74</v>
      </c>
      <c r="D413" s="36">
        <v>189.12333333333333</v>
      </c>
      <c r="E413" s="36">
        <v>184.72666666666666</v>
      </c>
      <c r="F413" s="36">
        <v>176.71333333333334</v>
      </c>
      <c r="G413" s="36">
        <v>172.31666666666666</v>
      </c>
      <c r="H413" s="36">
        <v>197.13666666666666</v>
      </c>
      <c r="I413" s="36">
        <v>201.5333333333333</v>
      </c>
      <c r="J413" s="36">
        <v>209.54666666666665</v>
      </c>
      <c r="K413" s="31">
        <v>193.52</v>
      </c>
      <c r="L413" s="31">
        <v>181.11</v>
      </c>
      <c r="M413" s="31">
        <v>140.22445999999999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6389.65</v>
      </c>
      <c r="D414" s="36">
        <v>6363.9666666666672</v>
      </c>
      <c r="E414" s="36">
        <v>6317.9333333333343</v>
      </c>
      <c r="F414" s="36">
        <v>6246.2166666666672</v>
      </c>
      <c r="G414" s="36">
        <v>6200.1833333333343</v>
      </c>
      <c r="H414" s="36">
        <v>6435.6833333333343</v>
      </c>
      <c r="I414" s="36">
        <v>6481.7166666666672</v>
      </c>
      <c r="J414" s="36">
        <v>6553.4333333333343</v>
      </c>
      <c r="K414" s="31">
        <v>6410</v>
      </c>
      <c r="L414" s="31">
        <v>6292.25</v>
      </c>
      <c r="M414" s="31">
        <v>0.17601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1562.2</v>
      </c>
      <c r="D415" s="36">
        <v>1538.05</v>
      </c>
      <c r="E415" s="36">
        <v>1509.1499999999999</v>
      </c>
      <c r="F415" s="36">
        <v>1456.1</v>
      </c>
      <c r="G415" s="36">
        <v>1427.1999999999998</v>
      </c>
      <c r="H415" s="36">
        <v>1591.1</v>
      </c>
      <c r="I415" s="36">
        <v>1620</v>
      </c>
      <c r="J415" s="36">
        <v>1673.05</v>
      </c>
      <c r="K415" s="31">
        <v>1566.95</v>
      </c>
      <c r="L415" s="31">
        <v>1485</v>
      </c>
      <c r="M415" s="31">
        <v>1.07324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532.9</v>
      </c>
      <c r="D416" s="36">
        <v>528.33333333333337</v>
      </c>
      <c r="E416" s="36">
        <v>520.66666666666674</v>
      </c>
      <c r="F416" s="36">
        <v>508.43333333333339</v>
      </c>
      <c r="G416" s="36">
        <v>500.76666666666677</v>
      </c>
      <c r="H416" s="36">
        <v>540.56666666666672</v>
      </c>
      <c r="I416" s="36">
        <v>548.23333333333346</v>
      </c>
      <c r="J416" s="36">
        <v>560.4666666666667</v>
      </c>
      <c r="K416" s="31">
        <v>536</v>
      </c>
      <c r="L416" s="31">
        <v>516.1</v>
      </c>
      <c r="M416" s="31">
        <v>2.1052499999999998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3896.2</v>
      </c>
      <c r="D417" s="36">
        <v>3891.9500000000003</v>
      </c>
      <c r="E417" s="36">
        <v>3799.3500000000004</v>
      </c>
      <c r="F417" s="36">
        <v>3702.5</v>
      </c>
      <c r="G417" s="36">
        <v>3609.9</v>
      </c>
      <c r="H417" s="36">
        <v>3988.8000000000006</v>
      </c>
      <c r="I417" s="36">
        <v>4081.4</v>
      </c>
      <c r="J417" s="36">
        <v>4178.2500000000009</v>
      </c>
      <c r="K417" s="31">
        <v>3984.55</v>
      </c>
      <c r="L417" s="31">
        <v>3795.1</v>
      </c>
      <c r="M417" s="31">
        <v>2.2207300000000001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766.15</v>
      </c>
      <c r="D418" s="36">
        <v>764.2166666666667</v>
      </c>
      <c r="E418" s="36">
        <v>731.93333333333339</v>
      </c>
      <c r="F418" s="36">
        <v>697.7166666666667</v>
      </c>
      <c r="G418" s="36">
        <v>665.43333333333339</v>
      </c>
      <c r="H418" s="36">
        <v>798.43333333333339</v>
      </c>
      <c r="I418" s="36">
        <v>830.7166666666667</v>
      </c>
      <c r="J418" s="36">
        <v>864.93333333333339</v>
      </c>
      <c r="K418" s="31">
        <v>796.5</v>
      </c>
      <c r="L418" s="31">
        <v>730</v>
      </c>
      <c r="M418" s="31">
        <v>2.9151199999999999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28162.2</v>
      </c>
      <c r="D419" s="36">
        <v>28054.216666666664</v>
      </c>
      <c r="E419" s="36">
        <v>27713.433333333327</v>
      </c>
      <c r="F419" s="36">
        <v>27264.666666666664</v>
      </c>
      <c r="G419" s="36">
        <v>26923.883333333328</v>
      </c>
      <c r="H419" s="36">
        <v>28502.983333333326</v>
      </c>
      <c r="I419" s="36">
        <v>28843.766666666659</v>
      </c>
      <c r="J419" s="36">
        <v>29292.533333333326</v>
      </c>
      <c r="K419" s="31">
        <v>28395</v>
      </c>
      <c r="L419" s="31">
        <v>27605.45</v>
      </c>
      <c r="M419" s="31">
        <v>0.90200000000000002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47.51</v>
      </c>
      <c r="D420" s="36">
        <v>46.866666666666667</v>
      </c>
      <c r="E420" s="36">
        <v>44.743333333333332</v>
      </c>
      <c r="F420" s="36">
        <v>41.976666666666667</v>
      </c>
      <c r="G420" s="36">
        <v>39.853333333333332</v>
      </c>
      <c r="H420" s="36">
        <v>49.633333333333333</v>
      </c>
      <c r="I420" s="36">
        <v>51.756666666666668</v>
      </c>
      <c r="J420" s="36">
        <v>54.523333333333333</v>
      </c>
      <c r="K420" s="31">
        <v>48.99</v>
      </c>
      <c r="L420" s="31">
        <v>44.1</v>
      </c>
      <c r="M420" s="31">
        <v>167.65540999999999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2739.2</v>
      </c>
      <c r="D421" s="36">
        <v>2743.2000000000003</v>
      </c>
      <c r="E421" s="36">
        <v>2659.4000000000005</v>
      </c>
      <c r="F421" s="36">
        <v>2579.6000000000004</v>
      </c>
      <c r="G421" s="36">
        <v>2495.8000000000006</v>
      </c>
      <c r="H421" s="36">
        <v>2823.0000000000005</v>
      </c>
      <c r="I421" s="36">
        <v>2906.8000000000006</v>
      </c>
      <c r="J421" s="36">
        <v>2986.6000000000004</v>
      </c>
      <c r="K421" s="31">
        <v>2827</v>
      </c>
      <c r="L421" s="31">
        <v>2663.4</v>
      </c>
      <c r="M421" s="31">
        <v>24.454930000000001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683.45</v>
      </c>
      <c r="D422" s="36">
        <v>672.36666666666667</v>
      </c>
      <c r="E422" s="36">
        <v>657.7833333333333</v>
      </c>
      <c r="F422" s="36">
        <v>632.11666666666667</v>
      </c>
      <c r="G422" s="36">
        <v>617.5333333333333</v>
      </c>
      <c r="H422" s="36">
        <v>698.0333333333333</v>
      </c>
      <c r="I422" s="36">
        <v>712.61666666666656</v>
      </c>
      <c r="J422" s="36">
        <v>738.2833333333333</v>
      </c>
      <c r="K422" s="31">
        <v>686.95</v>
      </c>
      <c r="L422" s="31">
        <v>646.70000000000005</v>
      </c>
      <c r="M422" s="31">
        <v>5.0697900000000002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6788.7</v>
      </c>
      <c r="D423" s="36">
        <v>6842.8166666666666</v>
      </c>
      <c r="E423" s="36">
        <v>6580.8833333333332</v>
      </c>
      <c r="F423" s="36">
        <v>6373.0666666666666</v>
      </c>
      <c r="G423" s="36">
        <v>6111.1333333333332</v>
      </c>
      <c r="H423" s="36">
        <v>7050.6333333333332</v>
      </c>
      <c r="I423" s="36">
        <v>7312.5666666666657</v>
      </c>
      <c r="J423" s="36">
        <v>7520.3833333333332</v>
      </c>
      <c r="K423" s="31">
        <v>7104.75</v>
      </c>
      <c r="L423" s="31">
        <v>6635</v>
      </c>
      <c r="M423" s="31">
        <v>6.4375400000000003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1465.65</v>
      </c>
      <c r="D424" s="36">
        <v>1479.5833333333333</v>
      </c>
      <c r="E424" s="36">
        <v>1442.1666666666665</v>
      </c>
      <c r="F424" s="36">
        <v>1418.6833333333332</v>
      </c>
      <c r="G424" s="36">
        <v>1381.2666666666664</v>
      </c>
      <c r="H424" s="36">
        <v>1503.0666666666666</v>
      </c>
      <c r="I424" s="36">
        <v>1540.4833333333331</v>
      </c>
      <c r="J424" s="36">
        <v>1563.9666666666667</v>
      </c>
      <c r="K424" s="31">
        <v>1517</v>
      </c>
      <c r="L424" s="31">
        <v>1456.1</v>
      </c>
      <c r="M424" s="31">
        <v>6.30131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1774</v>
      </c>
      <c r="D425" s="36">
        <v>1798.7666666666667</v>
      </c>
      <c r="E425" s="36">
        <v>1726.5333333333333</v>
      </c>
      <c r="F425" s="36">
        <v>1679.0666666666666</v>
      </c>
      <c r="G425" s="36">
        <v>1606.8333333333333</v>
      </c>
      <c r="H425" s="36">
        <v>1846.2333333333333</v>
      </c>
      <c r="I425" s="36">
        <v>1918.4666666666665</v>
      </c>
      <c r="J425" s="36">
        <v>1965.9333333333334</v>
      </c>
      <c r="K425" s="31">
        <v>1871</v>
      </c>
      <c r="L425" s="31">
        <v>1751.3</v>
      </c>
      <c r="M425" s="31">
        <v>3.4554999999999998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10721.95</v>
      </c>
      <c r="D426" s="36">
        <v>10782.316666666668</v>
      </c>
      <c r="E426" s="36">
        <v>10389.633333333335</v>
      </c>
      <c r="F426" s="36">
        <v>10057.316666666668</v>
      </c>
      <c r="G426" s="36">
        <v>9664.633333333335</v>
      </c>
      <c r="H426" s="36">
        <v>11114.633333333335</v>
      </c>
      <c r="I426" s="36">
        <v>11507.316666666666</v>
      </c>
      <c r="J426" s="36">
        <v>11839.633333333335</v>
      </c>
      <c r="K426" s="31">
        <v>11175</v>
      </c>
      <c r="L426" s="31">
        <v>10450</v>
      </c>
      <c r="M426" s="31">
        <v>0.70596000000000003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698.05</v>
      </c>
      <c r="D427" s="36">
        <v>696.75</v>
      </c>
      <c r="E427" s="36">
        <v>683</v>
      </c>
      <c r="F427" s="36">
        <v>667.95</v>
      </c>
      <c r="G427" s="36">
        <v>654.20000000000005</v>
      </c>
      <c r="H427" s="36">
        <v>711.8</v>
      </c>
      <c r="I427" s="36">
        <v>725.55</v>
      </c>
      <c r="J427" s="36">
        <v>740.59999999999991</v>
      </c>
      <c r="K427" s="31">
        <v>710.5</v>
      </c>
      <c r="L427" s="31">
        <v>681.7</v>
      </c>
      <c r="M427" s="31">
        <v>12.00719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683.5</v>
      </c>
      <c r="D428" s="36">
        <v>676.31666666666672</v>
      </c>
      <c r="E428" s="36">
        <v>646.63333333333344</v>
      </c>
      <c r="F428" s="36">
        <v>609.76666666666677</v>
      </c>
      <c r="G428" s="36">
        <v>580.08333333333348</v>
      </c>
      <c r="H428" s="36">
        <v>713.18333333333339</v>
      </c>
      <c r="I428" s="36">
        <v>742.86666666666656</v>
      </c>
      <c r="J428" s="36">
        <v>779.73333333333335</v>
      </c>
      <c r="K428" s="31">
        <v>706</v>
      </c>
      <c r="L428" s="31">
        <v>639.45000000000005</v>
      </c>
      <c r="M428" s="31">
        <v>15.016170000000001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595.75</v>
      </c>
      <c r="D429" s="36">
        <v>585.73333333333323</v>
      </c>
      <c r="E429" s="36">
        <v>572.66666666666652</v>
      </c>
      <c r="F429" s="36">
        <v>549.58333333333326</v>
      </c>
      <c r="G429" s="36">
        <v>536.51666666666654</v>
      </c>
      <c r="H429" s="36">
        <v>608.81666666666649</v>
      </c>
      <c r="I429" s="36">
        <v>621.88333333333333</v>
      </c>
      <c r="J429" s="36">
        <v>644.96666666666647</v>
      </c>
      <c r="K429" s="31">
        <v>598.79999999999995</v>
      </c>
      <c r="L429" s="31">
        <v>562.65</v>
      </c>
      <c r="M429" s="31">
        <v>7.2152099999999999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863.9</v>
      </c>
      <c r="D430" s="36">
        <v>865.83333333333337</v>
      </c>
      <c r="E430" s="36">
        <v>847.16666666666674</v>
      </c>
      <c r="F430" s="36">
        <v>830.43333333333339</v>
      </c>
      <c r="G430" s="36">
        <v>811.76666666666677</v>
      </c>
      <c r="H430" s="36">
        <v>882.56666666666672</v>
      </c>
      <c r="I430" s="36">
        <v>901.23333333333346</v>
      </c>
      <c r="J430" s="36">
        <v>917.9666666666667</v>
      </c>
      <c r="K430" s="31">
        <v>884.5</v>
      </c>
      <c r="L430" s="31">
        <v>849.1</v>
      </c>
      <c r="M430" s="31">
        <v>182.79212000000001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141.38999999999999</v>
      </c>
      <c r="D431" s="36">
        <v>140.42666666666668</v>
      </c>
      <c r="E431" s="36">
        <v>136.26333333333335</v>
      </c>
      <c r="F431" s="36">
        <v>131.13666666666668</v>
      </c>
      <c r="G431" s="36">
        <v>126.97333333333336</v>
      </c>
      <c r="H431" s="36">
        <v>145.55333333333334</v>
      </c>
      <c r="I431" s="36">
        <v>149.71666666666664</v>
      </c>
      <c r="J431" s="36">
        <v>154.84333333333333</v>
      </c>
      <c r="K431" s="31">
        <v>144.59</v>
      </c>
      <c r="L431" s="31">
        <v>135.30000000000001</v>
      </c>
      <c r="M431" s="31">
        <v>258.64567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658.55</v>
      </c>
      <c r="D432" s="36">
        <v>657.18333333333328</v>
      </c>
      <c r="E432" s="36">
        <v>631.36666666666656</v>
      </c>
      <c r="F432" s="36">
        <v>604.18333333333328</v>
      </c>
      <c r="G432" s="36">
        <v>578.36666666666656</v>
      </c>
      <c r="H432" s="36">
        <v>684.36666666666656</v>
      </c>
      <c r="I432" s="36">
        <v>710.18333333333339</v>
      </c>
      <c r="J432" s="36">
        <v>737.36666666666656</v>
      </c>
      <c r="K432" s="31">
        <v>683</v>
      </c>
      <c r="L432" s="31">
        <v>630</v>
      </c>
      <c r="M432" s="31">
        <v>18.128219999999999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141.55000000000001</v>
      </c>
      <c r="D433" s="36">
        <v>139.27000000000001</v>
      </c>
      <c r="E433" s="36">
        <v>134.91000000000003</v>
      </c>
      <c r="F433" s="36">
        <v>128.27000000000001</v>
      </c>
      <c r="G433" s="36">
        <v>123.91000000000003</v>
      </c>
      <c r="H433" s="36">
        <v>145.91000000000003</v>
      </c>
      <c r="I433" s="36">
        <v>150.26999999999998</v>
      </c>
      <c r="J433" s="36">
        <v>156.91000000000003</v>
      </c>
      <c r="K433" s="31">
        <v>143.63</v>
      </c>
      <c r="L433" s="31">
        <v>132.63</v>
      </c>
      <c r="M433" s="31">
        <v>23.444510000000001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517.70000000000005</v>
      </c>
      <c r="D434" s="36">
        <v>509.91666666666669</v>
      </c>
      <c r="E434" s="36">
        <v>496.33333333333337</v>
      </c>
      <c r="F434" s="36">
        <v>474.9666666666667</v>
      </c>
      <c r="G434" s="36">
        <v>461.38333333333338</v>
      </c>
      <c r="H434" s="36">
        <v>531.2833333333333</v>
      </c>
      <c r="I434" s="36">
        <v>544.86666666666679</v>
      </c>
      <c r="J434" s="36">
        <v>566.23333333333335</v>
      </c>
      <c r="K434" s="31">
        <v>523.5</v>
      </c>
      <c r="L434" s="31">
        <v>488.55</v>
      </c>
      <c r="M434" s="31">
        <v>8.4799600000000002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223.18</v>
      </c>
      <c r="D435" s="36">
        <v>220.96333333333334</v>
      </c>
      <c r="E435" s="36">
        <v>217.22666666666669</v>
      </c>
      <c r="F435" s="36">
        <v>211.27333333333334</v>
      </c>
      <c r="G435" s="36">
        <v>207.53666666666669</v>
      </c>
      <c r="H435" s="36">
        <v>226.91666666666669</v>
      </c>
      <c r="I435" s="36">
        <v>230.65333333333331</v>
      </c>
      <c r="J435" s="36">
        <v>236.60666666666668</v>
      </c>
      <c r="K435" s="31">
        <v>224.7</v>
      </c>
      <c r="L435" s="31">
        <v>215.01</v>
      </c>
      <c r="M435" s="31">
        <v>3.6786799999999999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1601.6</v>
      </c>
      <c r="D436" s="36">
        <v>1593.8500000000001</v>
      </c>
      <c r="E436" s="36">
        <v>1582.0500000000002</v>
      </c>
      <c r="F436" s="36">
        <v>1562.5</v>
      </c>
      <c r="G436" s="36">
        <v>1550.7</v>
      </c>
      <c r="H436" s="36">
        <v>1613.4000000000003</v>
      </c>
      <c r="I436" s="36">
        <v>1625.2</v>
      </c>
      <c r="J436" s="36">
        <v>1644.7500000000005</v>
      </c>
      <c r="K436" s="31">
        <v>1605.65</v>
      </c>
      <c r="L436" s="31">
        <v>1574.3</v>
      </c>
      <c r="M436" s="31">
        <v>15.026770000000001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787.1</v>
      </c>
      <c r="D437" s="36">
        <v>780.88333333333321</v>
      </c>
      <c r="E437" s="36">
        <v>769.76666666666642</v>
      </c>
      <c r="F437" s="36">
        <v>752.43333333333317</v>
      </c>
      <c r="G437" s="36">
        <v>741.31666666666638</v>
      </c>
      <c r="H437" s="36">
        <v>798.21666666666647</v>
      </c>
      <c r="I437" s="36">
        <v>809.33333333333326</v>
      </c>
      <c r="J437" s="36">
        <v>826.66666666666652</v>
      </c>
      <c r="K437" s="31">
        <v>792</v>
      </c>
      <c r="L437" s="31">
        <v>763.55</v>
      </c>
      <c r="M437" s="31">
        <v>5.2535499999999997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4646.75</v>
      </c>
      <c r="D438" s="36">
        <v>4580.916666666667</v>
      </c>
      <c r="E438" s="36">
        <v>4318.3333333333339</v>
      </c>
      <c r="F438" s="36">
        <v>3989.916666666667</v>
      </c>
      <c r="G438" s="36">
        <v>3727.3333333333339</v>
      </c>
      <c r="H438" s="36">
        <v>4909.3333333333339</v>
      </c>
      <c r="I438" s="36">
        <v>5171.9166666666679</v>
      </c>
      <c r="J438" s="36">
        <v>5500.3333333333339</v>
      </c>
      <c r="K438" s="31">
        <v>4843.5</v>
      </c>
      <c r="L438" s="31">
        <v>4252.5</v>
      </c>
      <c r="M438" s="31">
        <v>1.80671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1394.85</v>
      </c>
      <c r="D439" s="36">
        <v>1399.05</v>
      </c>
      <c r="E439" s="36">
        <v>1368.35</v>
      </c>
      <c r="F439" s="36">
        <v>1341.85</v>
      </c>
      <c r="G439" s="36">
        <v>1311.1499999999999</v>
      </c>
      <c r="H439" s="36">
        <v>1425.55</v>
      </c>
      <c r="I439" s="36">
        <v>1456.2500000000002</v>
      </c>
      <c r="J439" s="36">
        <v>1482.75</v>
      </c>
      <c r="K439" s="31">
        <v>1429.75</v>
      </c>
      <c r="L439" s="31">
        <v>1372.55</v>
      </c>
      <c r="M439" s="31">
        <v>0.98907999999999996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582.79999999999995</v>
      </c>
      <c r="D440" s="36">
        <v>587.61666666666667</v>
      </c>
      <c r="E440" s="36">
        <v>565.18333333333339</v>
      </c>
      <c r="F440" s="36">
        <v>547.56666666666672</v>
      </c>
      <c r="G440" s="36">
        <v>525.13333333333344</v>
      </c>
      <c r="H440" s="36">
        <v>605.23333333333335</v>
      </c>
      <c r="I440" s="36">
        <v>627.66666666666652</v>
      </c>
      <c r="J440" s="36">
        <v>645.2833333333333</v>
      </c>
      <c r="K440" s="31">
        <v>610.04999999999995</v>
      </c>
      <c r="L440" s="31">
        <v>570</v>
      </c>
      <c r="M440" s="31">
        <v>8.1360200000000003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5509.1</v>
      </c>
      <c r="D441" s="36">
        <v>5584.7</v>
      </c>
      <c r="E441" s="36">
        <v>5394.65</v>
      </c>
      <c r="F441" s="36">
        <v>5280.2</v>
      </c>
      <c r="G441" s="36">
        <v>5090.1499999999996</v>
      </c>
      <c r="H441" s="36">
        <v>5699.15</v>
      </c>
      <c r="I441" s="36">
        <v>5889.2000000000007</v>
      </c>
      <c r="J441" s="36">
        <v>6003.65</v>
      </c>
      <c r="K441" s="31">
        <v>5774.75</v>
      </c>
      <c r="L441" s="31">
        <v>5470.25</v>
      </c>
      <c r="M441" s="31">
        <v>2.8164799999999999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867.1</v>
      </c>
      <c r="D442" s="36">
        <v>861.4</v>
      </c>
      <c r="E442" s="36">
        <v>840.8</v>
      </c>
      <c r="F442" s="36">
        <v>814.5</v>
      </c>
      <c r="G442" s="36">
        <v>793.9</v>
      </c>
      <c r="H442" s="36">
        <v>887.69999999999993</v>
      </c>
      <c r="I442" s="36">
        <v>908.30000000000007</v>
      </c>
      <c r="J442" s="36">
        <v>934.59999999999991</v>
      </c>
      <c r="K442" s="31">
        <v>882</v>
      </c>
      <c r="L442" s="31">
        <v>835.1</v>
      </c>
      <c r="M442" s="31">
        <v>3.2766600000000001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57.83</v>
      </c>
      <c r="D443" s="36">
        <v>56.553333333333335</v>
      </c>
      <c r="E443" s="36">
        <v>55.276666666666671</v>
      </c>
      <c r="F443" s="36">
        <v>52.723333333333336</v>
      </c>
      <c r="G443" s="36">
        <v>51.446666666666673</v>
      </c>
      <c r="H443" s="36">
        <v>59.106666666666669</v>
      </c>
      <c r="I443" s="36">
        <v>60.383333333333326</v>
      </c>
      <c r="J443" s="36">
        <v>62.936666666666667</v>
      </c>
      <c r="K443" s="31">
        <v>57.83</v>
      </c>
      <c r="L443" s="31">
        <v>54</v>
      </c>
      <c r="M443" s="31">
        <v>2818.8769299999999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669.1</v>
      </c>
      <c r="D444" s="36">
        <v>672.6</v>
      </c>
      <c r="E444" s="36">
        <v>647.20000000000005</v>
      </c>
      <c r="F444" s="36">
        <v>625.30000000000007</v>
      </c>
      <c r="G444" s="36">
        <v>599.90000000000009</v>
      </c>
      <c r="H444" s="36">
        <v>694.5</v>
      </c>
      <c r="I444" s="36">
        <v>719.89999999999986</v>
      </c>
      <c r="J444" s="36">
        <v>741.8</v>
      </c>
      <c r="K444" s="31">
        <v>698</v>
      </c>
      <c r="L444" s="31">
        <v>650.70000000000005</v>
      </c>
      <c r="M444" s="31">
        <v>22.72662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757.75</v>
      </c>
      <c r="D445" s="36">
        <v>752.93333333333339</v>
      </c>
      <c r="E445" s="36">
        <v>744.86666666666679</v>
      </c>
      <c r="F445" s="36">
        <v>731.98333333333335</v>
      </c>
      <c r="G445" s="36">
        <v>723.91666666666674</v>
      </c>
      <c r="H445" s="36">
        <v>765.81666666666683</v>
      </c>
      <c r="I445" s="36">
        <v>773.88333333333344</v>
      </c>
      <c r="J445" s="36">
        <v>786.76666666666688</v>
      </c>
      <c r="K445" s="31">
        <v>761</v>
      </c>
      <c r="L445" s="31">
        <v>740.05</v>
      </c>
      <c r="M445" s="31">
        <v>6.5075700000000003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459.65</v>
      </c>
      <c r="D446" s="36">
        <v>463.25</v>
      </c>
      <c r="E446" s="36">
        <v>442.5</v>
      </c>
      <c r="F446" s="36">
        <v>425.35</v>
      </c>
      <c r="G446" s="36">
        <v>404.6</v>
      </c>
      <c r="H446" s="36">
        <v>480.4</v>
      </c>
      <c r="I446" s="36">
        <v>501.15</v>
      </c>
      <c r="J446" s="36">
        <v>518.29999999999995</v>
      </c>
      <c r="K446" s="31">
        <v>484</v>
      </c>
      <c r="L446" s="31">
        <v>446.1</v>
      </c>
      <c r="M446" s="31">
        <v>5.6216200000000001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42.87</v>
      </c>
      <c r="D447" s="36">
        <v>41.96</v>
      </c>
      <c r="E447" s="36">
        <v>40.120000000000005</v>
      </c>
      <c r="F447" s="36">
        <v>37.370000000000005</v>
      </c>
      <c r="G447" s="36">
        <v>35.530000000000008</v>
      </c>
      <c r="H447" s="36">
        <v>44.71</v>
      </c>
      <c r="I447" s="36">
        <v>46.54999999999999</v>
      </c>
      <c r="J447" s="36">
        <v>49.3</v>
      </c>
      <c r="K447" s="31">
        <v>43.8</v>
      </c>
      <c r="L447" s="31">
        <v>39.21</v>
      </c>
      <c r="M447" s="31">
        <v>128.41070999999999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2472.1999999999998</v>
      </c>
      <c r="D448" s="36">
        <v>2440.7166666666667</v>
      </c>
      <c r="E448" s="36">
        <v>2391.4333333333334</v>
      </c>
      <c r="F448" s="36">
        <v>2310.6666666666665</v>
      </c>
      <c r="G448" s="36">
        <v>2261.3833333333332</v>
      </c>
      <c r="H448" s="36">
        <v>2521.4833333333336</v>
      </c>
      <c r="I448" s="36">
        <v>2570.7666666666673</v>
      </c>
      <c r="J448" s="36">
        <v>2651.5333333333338</v>
      </c>
      <c r="K448" s="31">
        <v>2490</v>
      </c>
      <c r="L448" s="31">
        <v>2359.9499999999998</v>
      </c>
      <c r="M448" s="31">
        <v>8.3632500000000007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184.05</v>
      </c>
      <c r="D449" s="36">
        <v>184.88333333333333</v>
      </c>
      <c r="E449" s="36">
        <v>179.76666666666665</v>
      </c>
      <c r="F449" s="36">
        <v>175.48333333333332</v>
      </c>
      <c r="G449" s="36">
        <v>170.36666666666665</v>
      </c>
      <c r="H449" s="36">
        <v>189.16666666666666</v>
      </c>
      <c r="I449" s="36">
        <v>194.28333333333333</v>
      </c>
      <c r="J449" s="36">
        <v>198.56666666666666</v>
      </c>
      <c r="K449" s="31">
        <v>190</v>
      </c>
      <c r="L449" s="31">
        <v>180.6</v>
      </c>
      <c r="M449" s="31">
        <v>11.13519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456.3</v>
      </c>
      <c r="D450" s="36">
        <v>460.2166666666667</v>
      </c>
      <c r="E450" s="36">
        <v>451.43333333333339</v>
      </c>
      <c r="F450" s="36">
        <v>446.56666666666672</v>
      </c>
      <c r="G450" s="36">
        <v>437.78333333333342</v>
      </c>
      <c r="H450" s="36">
        <v>465.08333333333337</v>
      </c>
      <c r="I450" s="36">
        <v>473.86666666666667</v>
      </c>
      <c r="J450" s="36">
        <v>478.73333333333335</v>
      </c>
      <c r="K450" s="31">
        <v>469</v>
      </c>
      <c r="L450" s="31">
        <v>455.35</v>
      </c>
      <c r="M450" s="31">
        <v>1.37195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943.1</v>
      </c>
      <c r="D451" s="36">
        <v>943.06666666666661</v>
      </c>
      <c r="E451" s="36">
        <v>920.13333333333321</v>
      </c>
      <c r="F451" s="36">
        <v>897.16666666666663</v>
      </c>
      <c r="G451" s="36">
        <v>874.23333333333323</v>
      </c>
      <c r="H451" s="36">
        <v>966.03333333333319</v>
      </c>
      <c r="I451" s="36">
        <v>988.96666666666658</v>
      </c>
      <c r="J451" s="36">
        <v>1011.9333333333332</v>
      </c>
      <c r="K451" s="31">
        <v>966</v>
      </c>
      <c r="L451" s="31">
        <v>920.1</v>
      </c>
      <c r="M451" s="31">
        <v>6.43194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1044.8499999999999</v>
      </c>
      <c r="D452" s="36">
        <v>1044.6499999999999</v>
      </c>
      <c r="E452" s="36">
        <v>1019.3999999999996</v>
      </c>
      <c r="F452" s="36">
        <v>993.94999999999982</v>
      </c>
      <c r="G452" s="36">
        <v>968.69999999999959</v>
      </c>
      <c r="H452" s="36">
        <v>1070.0999999999997</v>
      </c>
      <c r="I452" s="36">
        <v>1095.3500000000001</v>
      </c>
      <c r="J452" s="36">
        <v>1120.7999999999997</v>
      </c>
      <c r="K452" s="31">
        <v>1069.9000000000001</v>
      </c>
      <c r="L452" s="31">
        <v>1019.2</v>
      </c>
      <c r="M452" s="31">
        <v>7.9406299999999996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1785.55</v>
      </c>
      <c r="D453" s="36">
        <v>1769.2833333333335</v>
      </c>
      <c r="E453" s="36">
        <v>1736.3166666666671</v>
      </c>
      <c r="F453" s="36">
        <v>1687.0833333333335</v>
      </c>
      <c r="G453" s="36">
        <v>1654.116666666667</v>
      </c>
      <c r="H453" s="36">
        <v>1818.5166666666671</v>
      </c>
      <c r="I453" s="36">
        <v>1851.4833333333338</v>
      </c>
      <c r="J453" s="36">
        <v>1900.7166666666672</v>
      </c>
      <c r="K453" s="31">
        <v>1802.25</v>
      </c>
      <c r="L453" s="31">
        <v>1720.05</v>
      </c>
      <c r="M453" s="31">
        <v>4.7606900000000003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4302.3500000000004</v>
      </c>
      <c r="D454" s="36">
        <v>4310.1166666666659</v>
      </c>
      <c r="E454" s="36">
        <v>4258.5333333333319</v>
      </c>
      <c r="F454" s="36">
        <v>4214.7166666666662</v>
      </c>
      <c r="G454" s="36">
        <v>4163.1333333333323</v>
      </c>
      <c r="H454" s="36">
        <v>4353.9333333333316</v>
      </c>
      <c r="I454" s="36">
        <v>4405.5166666666655</v>
      </c>
      <c r="J454" s="36">
        <v>4449.3333333333312</v>
      </c>
      <c r="K454" s="31">
        <v>4361.7</v>
      </c>
      <c r="L454" s="31">
        <v>4266.3</v>
      </c>
      <c r="M454" s="31">
        <v>23.652080000000002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1256.9000000000001</v>
      </c>
      <c r="D455" s="36">
        <v>1239.9166666666667</v>
      </c>
      <c r="E455" s="36">
        <v>1217.2333333333336</v>
      </c>
      <c r="F455" s="36">
        <v>1177.5666666666668</v>
      </c>
      <c r="G455" s="36">
        <v>1154.8833333333337</v>
      </c>
      <c r="H455" s="36">
        <v>1279.5833333333335</v>
      </c>
      <c r="I455" s="36">
        <v>1302.2666666666664</v>
      </c>
      <c r="J455" s="36">
        <v>1341.9333333333334</v>
      </c>
      <c r="K455" s="31">
        <v>1262.5999999999999</v>
      </c>
      <c r="L455" s="31">
        <v>1200.25</v>
      </c>
      <c r="M455" s="31">
        <v>51.402970000000003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6994.15</v>
      </c>
      <c r="D456" s="36">
        <v>6987.7666666666664</v>
      </c>
      <c r="E456" s="36">
        <v>6906.3833333333332</v>
      </c>
      <c r="F456" s="36">
        <v>6818.6166666666668</v>
      </c>
      <c r="G456" s="36">
        <v>6737.2333333333336</v>
      </c>
      <c r="H456" s="36">
        <v>7075.5333333333328</v>
      </c>
      <c r="I456" s="36">
        <v>7156.9166666666661</v>
      </c>
      <c r="J456" s="36">
        <v>7244.6833333333325</v>
      </c>
      <c r="K456" s="31">
        <v>7069.15</v>
      </c>
      <c r="L456" s="31">
        <v>6900</v>
      </c>
      <c r="M456" s="31">
        <v>1.1430400000000001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6204.4</v>
      </c>
      <c r="D457" s="36">
        <v>6193.9000000000005</v>
      </c>
      <c r="E457" s="36">
        <v>6110.5000000000009</v>
      </c>
      <c r="F457" s="36">
        <v>6016.6</v>
      </c>
      <c r="G457" s="36">
        <v>5933.2000000000007</v>
      </c>
      <c r="H457" s="36">
        <v>6287.8000000000011</v>
      </c>
      <c r="I457" s="36">
        <v>6371.2000000000007</v>
      </c>
      <c r="J457" s="36">
        <v>6465.1000000000013</v>
      </c>
      <c r="K457" s="31">
        <v>6277.3</v>
      </c>
      <c r="L457" s="31">
        <v>6100</v>
      </c>
      <c r="M457" s="31">
        <v>0.23116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684.75</v>
      </c>
      <c r="D458" s="36">
        <v>677.73333333333335</v>
      </c>
      <c r="E458" s="36">
        <v>665.4666666666667</v>
      </c>
      <c r="F458" s="36">
        <v>646.18333333333339</v>
      </c>
      <c r="G458" s="36">
        <v>633.91666666666674</v>
      </c>
      <c r="H458" s="36">
        <v>697.01666666666665</v>
      </c>
      <c r="I458" s="36">
        <v>709.2833333333333</v>
      </c>
      <c r="J458" s="36">
        <v>728.56666666666661</v>
      </c>
      <c r="K458" s="31">
        <v>690</v>
      </c>
      <c r="L458" s="31">
        <v>658.45</v>
      </c>
      <c r="M458" s="31">
        <v>20.839649999999999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1001.8</v>
      </c>
      <c r="D459" s="36">
        <v>992.54999999999984</v>
      </c>
      <c r="E459" s="36">
        <v>976.4499999999997</v>
      </c>
      <c r="F459" s="36">
        <v>951.09999999999991</v>
      </c>
      <c r="G459" s="36">
        <v>934.99999999999977</v>
      </c>
      <c r="H459" s="36">
        <v>1017.8999999999996</v>
      </c>
      <c r="I459" s="36">
        <v>1033.9999999999998</v>
      </c>
      <c r="J459" s="36">
        <v>1059.3499999999995</v>
      </c>
      <c r="K459" s="31">
        <v>1008.65</v>
      </c>
      <c r="L459" s="31">
        <v>967.2</v>
      </c>
      <c r="M459" s="31">
        <v>103.84177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416.45</v>
      </c>
      <c r="D460" s="36">
        <v>415.0333333333333</v>
      </c>
      <c r="E460" s="36">
        <v>401.41666666666663</v>
      </c>
      <c r="F460" s="36">
        <v>386.38333333333333</v>
      </c>
      <c r="G460" s="36">
        <v>372.76666666666665</v>
      </c>
      <c r="H460" s="36">
        <v>430.06666666666661</v>
      </c>
      <c r="I460" s="36">
        <v>443.68333333333328</v>
      </c>
      <c r="J460" s="36">
        <v>458.71666666666658</v>
      </c>
      <c r="K460" s="31">
        <v>428.65</v>
      </c>
      <c r="L460" s="31">
        <v>400</v>
      </c>
      <c r="M460" s="31">
        <v>179.8587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160.02000000000001</v>
      </c>
      <c r="D461" s="36">
        <v>158.99666666666667</v>
      </c>
      <c r="E461" s="36">
        <v>156.02333333333334</v>
      </c>
      <c r="F461" s="36">
        <v>152.02666666666667</v>
      </c>
      <c r="G461" s="36">
        <v>149.05333333333334</v>
      </c>
      <c r="H461" s="36">
        <v>162.99333333333334</v>
      </c>
      <c r="I461" s="36">
        <v>165.9666666666667</v>
      </c>
      <c r="J461" s="36">
        <v>169.96333333333334</v>
      </c>
      <c r="K461" s="31">
        <v>161.97</v>
      </c>
      <c r="L461" s="31">
        <v>155</v>
      </c>
      <c r="M461" s="31">
        <v>370.77411000000001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996.65</v>
      </c>
      <c r="D462" s="36">
        <v>995.55000000000007</v>
      </c>
      <c r="E462" s="36">
        <v>984.10000000000014</v>
      </c>
      <c r="F462" s="36">
        <v>971.55000000000007</v>
      </c>
      <c r="G462" s="36">
        <v>960.10000000000014</v>
      </c>
      <c r="H462" s="36">
        <v>1008.1000000000001</v>
      </c>
      <c r="I462" s="36">
        <v>1019.5500000000002</v>
      </c>
      <c r="J462" s="36">
        <v>1032.1000000000001</v>
      </c>
      <c r="K462" s="31">
        <v>1007</v>
      </c>
      <c r="L462" s="31">
        <v>983</v>
      </c>
      <c r="M462" s="31">
        <v>7.6146599999999998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99.83</v>
      </c>
      <c r="D463" s="36">
        <v>97.776666666666657</v>
      </c>
      <c r="E463" s="36">
        <v>87.053333333333313</v>
      </c>
      <c r="F463" s="36">
        <v>74.276666666666657</v>
      </c>
      <c r="G463" s="36">
        <v>63.553333333333313</v>
      </c>
      <c r="H463" s="36">
        <v>110.55333333333331</v>
      </c>
      <c r="I463" s="36">
        <v>121.27666666666664</v>
      </c>
      <c r="J463" s="36">
        <v>134.05333333333331</v>
      </c>
      <c r="K463" s="31">
        <v>108.5</v>
      </c>
      <c r="L463" s="31">
        <v>85</v>
      </c>
      <c r="M463" s="31">
        <v>1158.2603099999999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1493.4</v>
      </c>
      <c r="D464" s="36">
        <v>1485.3666666666668</v>
      </c>
      <c r="E464" s="36">
        <v>1468.0333333333335</v>
      </c>
      <c r="F464" s="36">
        <v>1442.6666666666667</v>
      </c>
      <c r="G464" s="36">
        <v>1425.3333333333335</v>
      </c>
      <c r="H464" s="36">
        <v>1510.7333333333336</v>
      </c>
      <c r="I464" s="36">
        <v>1528.0666666666666</v>
      </c>
      <c r="J464" s="36">
        <v>1553.4333333333336</v>
      </c>
      <c r="K464" s="31">
        <v>1502.7</v>
      </c>
      <c r="L464" s="31">
        <v>1460</v>
      </c>
      <c r="M464" s="31">
        <v>16.404920000000001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1271.4000000000001</v>
      </c>
      <c r="D465" s="36">
        <v>1281.5500000000002</v>
      </c>
      <c r="E465" s="36">
        <v>1211.1500000000003</v>
      </c>
      <c r="F465" s="36">
        <v>1150.9000000000001</v>
      </c>
      <c r="G465" s="36">
        <v>1080.5000000000002</v>
      </c>
      <c r="H465" s="36">
        <v>1341.8000000000004</v>
      </c>
      <c r="I465" s="36">
        <v>1412.2</v>
      </c>
      <c r="J465" s="36">
        <v>1472.4500000000005</v>
      </c>
      <c r="K465" s="31">
        <v>1351.95</v>
      </c>
      <c r="L465" s="31">
        <v>1221.3</v>
      </c>
      <c r="M465" s="31">
        <v>12.595940000000001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255.42</v>
      </c>
      <c r="D466" s="36">
        <v>255.45000000000002</v>
      </c>
      <c r="E466" s="36">
        <v>238.97000000000003</v>
      </c>
      <c r="F466" s="36">
        <v>222.52</v>
      </c>
      <c r="G466" s="36">
        <v>206.04000000000002</v>
      </c>
      <c r="H466" s="36">
        <v>271.90000000000003</v>
      </c>
      <c r="I466" s="36">
        <v>288.38</v>
      </c>
      <c r="J466" s="36">
        <v>304.83000000000004</v>
      </c>
      <c r="K466" s="31">
        <v>271.93</v>
      </c>
      <c r="L466" s="31">
        <v>239</v>
      </c>
      <c r="M466" s="31">
        <v>47.933529999999998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795.15</v>
      </c>
      <c r="D467" s="36">
        <v>786.5</v>
      </c>
      <c r="E467" s="36">
        <v>774.05</v>
      </c>
      <c r="F467" s="36">
        <v>752.94999999999993</v>
      </c>
      <c r="G467" s="36">
        <v>740.49999999999989</v>
      </c>
      <c r="H467" s="36">
        <v>807.6</v>
      </c>
      <c r="I467" s="36">
        <v>820.05000000000007</v>
      </c>
      <c r="J467" s="36">
        <v>841.15000000000009</v>
      </c>
      <c r="K467" s="31">
        <v>798.95</v>
      </c>
      <c r="L467" s="31">
        <v>765.4</v>
      </c>
      <c r="M467" s="31">
        <v>20.43929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4973.75</v>
      </c>
      <c r="D468" s="36">
        <v>4941.2</v>
      </c>
      <c r="E468" s="36">
        <v>4834.0999999999995</v>
      </c>
      <c r="F468" s="36">
        <v>4694.45</v>
      </c>
      <c r="G468" s="36">
        <v>4587.3499999999995</v>
      </c>
      <c r="H468" s="36">
        <v>5080.8499999999995</v>
      </c>
      <c r="I468" s="36">
        <v>5187.95</v>
      </c>
      <c r="J468" s="36">
        <v>5327.5999999999995</v>
      </c>
      <c r="K468" s="31">
        <v>5048.3</v>
      </c>
      <c r="L468" s="31">
        <v>4801.55</v>
      </c>
      <c r="M468" s="31">
        <v>0.74156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3874.05</v>
      </c>
      <c r="D469" s="36">
        <v>3862.65</v>
      </c>
      <c r="E469" s="36">
        <v>3764.8500000000004</v>
      </c>
      <c r="F469" s="36">
        <v>3655.65</v>
      </c>
      <c r="G469" s="36">
        <v>3557.8500000000004</v>
      </c>
      <c r="H469" s="36">
        <v>3971.8500000000004</v>
      </c>
      <c r="I469" s="36">
        <v>4069.6500000000005</v>
      </c>
      <c r="J469" s="36">
        <v>4178.8500000000004</v>
      </c>
      <c r="K469" s="31">
        <v>3960.45</v>
      </c>
      <c r="L469" s="31">
        <v>3753.45</v>
      </c>
      <c r="M469" s="31">
        <v>1.0733999999999999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1588.2</v>
      </c>
      <c r="D470" s="36">
        <v>1564.4000000000003</v>
      </c>
      <c r="E470" s="36">
        <v>1483.2000000000007</v>
      </c>
      <c r="F470" s="36">
        <v>1378.2000000000005</v>
      </c>
      <c r="G470" s="36">
        <v>1297.0000000000009</v>
      </c>
      <c r="H470" s="36">
        <v>1669.4000000000005</v>
      </c>
      <c r="I470" s="36">
        <v>1750.6</v>
      </c>
      <c r="J470" s="36">
        <v>1855.6000000000004</v>
      </c>
      <c r="K470" s="31">
        <v>1645.6</v>
      </c>
      <c r="L470" s="31">
        <v>1459.4</v>
      </c>
      <c r="M470" s="31">
        <v>15.968959999999999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3466.85</v>
      </c>
      <c r="D471" s="36">
        <v>3396.3333333333335</v>
      </c>
      <c r="E471" s="36">
        <v>3302.666666666667</v>
      </c>
      <c r="F471" s="36">
        <v>3138.4833333333336</v>
      </c>
      <c r="G471" s="36">
        <v>3044.8166666666671</v>
      </c>
      <c r="H471" s="36">
        <v>3560.5166666666669</v>
      </c>
      <c r="I471" s="36">
        <v>3654.1833333333338</v>
      </c>
      <c r="J471" s="36">
        <v>3818.3666666666668</v>
      </c>
      <c r="K471" s="31">
        <v>3490</v>
      </c>
      <c r="L471" s="31">
        <v>3232.15</v>
      </c>
      <c r="M471" s="31">
        <v>71.595070000000007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3138.7</v>
      </c>
      <c r="D472" s="36">
        <v>3103.0333333333333</v>
      </c>
      <c r="E472" s="36">
        <v>3029.5166666666664</v>
      </c>
      <c r="F472" s="36">
        <v>2920.333333333333</v>
      </c>
      <c r="G472" s="36">
        <v>2846.8166666666662</v>
      </c>
      <c r="H472" s="36">
        <v>3212.2166666666667</v>
      </c>
      <c r="I472" s="36">
        <v>3285.733333333334</v>
      </c>
      <c r="J472" s="36">
        <v>3394.916666666667</v>
      </c>
      <c r="K472" s="31">
        <v>3176.55</v>
      </c>
      <c r="L472" s="31">
        <v>2993.85</v>
      </c>
      <c r="M472" s="31">
        <v>5.8540999999999999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1493</v>
      </c>
      <c r="D473" s="36">
        <v>1519.4166666666667</v>
      </c>
      <c r="E473" s="36">
        <v>1429.6333333333334</v>
      </c>
      <c r="F473" s="36">
        <v>1366.2666666666667</v>
      </c>
      <c r="G473" s="36">
        <v>1276.4833333333333</v>
      </c>
      <c r="H473" s="36">
        <v>1582.7833333333335</v>
      </c>
      <c r="I473" s="36">
        <v>1672.5666666666668</v>
      </c>
      <c r="J473" s="36">
        <v>1735.9333333333336</v>
      </c>
      <c r="K473" s="31">
        <v>1609.2</v>
      </c>
      <c r="L473" s="31">
        <v>1456.05</v>
      </c>
      <c r="M473" s="31">
        <v>5.7786400000000002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5263.8</v>
      </c>
      <c r="D474" s="36">
        <v>5176.5666666666666</v>
      </c>
      <c r="E474" s="36">
        <v>5042.8833333333332</v>
      </c>
      <c r="F474" s="36">
        <v>4821.9666666666662</v>
      </c>
      <c r="G474" s="36">
        <v>4688.2833333333328</v>
      </c>
      <c r="H474" s="36">
        <v>5397.4833333333336</v>
      </c>
      <c r="I474" s="36">
        <v>5531.1666666666661</v>
      </c>
      <c r="J474" s="36">
        <v>5752.0833333333339</v>
      </c>
      <c r="K474" s="31">
        <v>5310.25</v>
      </c>
      <c r="L474" s="31">
        <v>4955.6499999999996</v>
      </c>
      <c r="M474" s="31">
        <v>7.63626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36.97</v>
      </c>
      <c r="D475" s="36">
        <v>36.92</v>
      </c>
      <c r="E475" s="36">
        <v>36.25</v>
      </c>
      <c r="F475" s="36">
        <v>35.53</v>
      </c>
      <c r="G475" s="36">
        <v>34.86</v>
      </c>
      <c r="H475" s="36">
        <v>37.64</v>
      </c>
      <c r="I475" s="36">
        <v>38.31</v>
      </c>
      <c r="J475" s="36">
        <v>39.03</v>
      </c>
      <c r="K475" s="31">
        <v>37.590000000000003</v>
      </c>
      <c r="L475" s="31">
        <v>36.200000000000003</v>
      </c>
      <c r="M475" s="31">
        <v>90.699380000000005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391.5</v>
      </c>
      <c r="D476" s="36">
        <v>391.09999999999997</v>
      </c>
      <c r="E476" s="36">
        <v>377.69999999999993</v>
      </c>
      <c r="F476" s="36">
        <v>363.9</v>
      </c>
      <c r="G476" s="36">
        <v>350.49999999999994</v>
      </c>
      <c r="H476" s="36">
        <v>404.89999999999992</v>
      </c>
      <c r="I476" s="36">
        <v>418.2999999999999</v>
      </c>
      <c r="J476" s="36">
        <v>432.09999999999991</v>
      </c>
      <c r="K476" s="31">
        <v>404.5</v>
      </c>
      <c r="L476" s="31">
        <v>377.3</v>
      </c>
      <c r="M476" s="31">
        <v>6.1100599999999998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590.54999999999995</v>
      </c>
      <c r="D477" s="36">
        <v>593.74999999999989</v>
      </c>
      <c r="E477" s="36">
        <v>576.8499999999998</v>
      </c>
      <c r="F477" s="36">
        <v>563.14999999999986</v>
      </c>
      <c r="G477" s="36">
        <v>546.24999999999977</v>
      </c>
      <c r="H477" s="36">
        <v>607.44999999999982</v>
      </c>
      <c r="I477" s="36">
        <v>624.34999999999991</v>
      </c>
      <c r="J477" s="31">
        <v>638.04999999999984</v>
      </c>
      <c r="K477" s="31">
        <v>610.65</v>
      </c>
      <c r="L477" s="31">
        <v>580.04999999999995</v>
      </c>
      <c r="M477" s="53">
        <v>4.2495700000000003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4013.6</v>
      </c>
      <c r="D478" s="36">
        <v>4049.1666666666665</v>
      </c>
      <c r="E478" s="36">
        <v>3906.4833333333327</v>
      </c>
      <c r="F478" s="36">
        <v>3799.3666666666663</v>
      </c>
      <c r="G478" s="36">
        <v>3656.6833333333325</v>
      </c>
      <c r="H478" s="36">
        <v>4156.2833333333328</v>
      </c>
      <c r="I478" s="36">
        <v>4298.9666666666662</v>
      </c>
      <c r="J478" s="31">
        <v>4406.083333333333</v>
      </c>
      <c r="K478" s="31">
        <v>4191.8500000000004</v>
      </c>
      <c r="L478" s="31">
        <v>3942.05</v>
      </c>
      <c r="M478" s="53">
        <v>1.6708000000000001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54.45</v>
      </c>
      <c r="D479" s="36">
        <v>54.366666666666667</v>
      </c>
      <c r="E479" s="36">
        <v>52.333333333333336</v>
      </c>
      <c r="F479" s="36">
        <v>50.216666666666669</v>
      </c>
      <c r="G479" s="36">
        <v>48.183333333333337</v>
      </c>
      <c r="H479" s="36">
        <v>56.483333333333334</v>
      </c>
      <c r="I479" s="36">
        <v>58.516666666666666</v>
      </c>
      <c r="J479" s="36">
        <v>60.633333333333333</v>
      </c>
      <c r="K479" s="31">
        <v>56.4</v>
      </c>
      <c r="L479" s="31">
        <v>52.25</v>
      </c>
      <c r="M479" s="31">
        <v>149.25418999999999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1011.35</v>
      </c>
      <c r="D480" s="36">
        <v>995.31666666666661</v>
      </c>
      <c r="E480" s="36">
        <v>972.63333333333321</v>
      </c>
      <c r="F480" s="36">
        <v>933.91666666666663</v>
      </c>
      <c r="G480" s="36">
        <v>911.23333333333323</v>
      </c>
      <c r="H480" s="36">
        <v>1034.0333333333333</v>
      </c>
      <c r="I480" s="36">
        <v>1056.7166666666667</v>
      </c>
      <c r="J480" s="31">
        <v>1095.4333333333332</v>
      </c>
      <c r="K480" s="31">
        <v>1018</v>
      </c>
      <c r="L480" s="31">
        <v>956.6</v>
      </c>
      <c r="M480" s="53">
        <v>7.4918699999999996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540.4</v>
      </c>
      <c r="D481" s="36">
        <v>538.68333333333328</v>
      </c>
      <c r="E481" s="36">
        <v>524.01666666666654</v>
      </c>
      <c r="F481" s="36">
        <v>507.63333333333321</v>
      </c>
      <c r="G481" s="36">
        <v>492.96666666666647</v>
      </c>
      <c r="H481" s="36">
        <v>555.06666666666661</v>
      </c>
      <c r="I481" s="36">
        <v>569.73333333333335</v>
      </c>
      <c r="J481" s="36">
        <v>586.11666666666667</v>
      </c>
      <c r="K481" s="31">
        <v>553.35</v>
      </c>
      <c r="L481" s="31">
        <v>522.29999999999995</v>
      </c>
      <c r="M481" s="31">
        <v>28.13862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970.15</v>
      </c>
      <c r="D482" s="36">
        <v>965.2166666666667</v>
      </c>
      <c r="E482" s="36">
        <v>945.53333333333342</v>
      </c>
      <c r="F482" s="36">
        <v>920.91666666666674</v>
      </c>
      <c r="G482" s="36">
        <v>901.23333333333346</v>
      </c>
      <c r="H482" s="36">
        <v>989.83333333333337</v>
      </c>
      <c r="I482" s="36">
        <v>1009.5166666666668</v>
      </c>
      <c r="J482" s="36">
        <v>1034.1333333333332</v>
      </c>
      <c r="K482" s="31">
        <v>984.9</v>
      </c>
      <c r="L482" s="31">
        <v>940.6</v>
      </c>
      <c r="M482" s="31">
        <v>1.60945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44.31</v>
      </c>
      <c r="D483" s="36">
        <v>44.033333333333331</v>
      </c>
      <c r="E483" s="36">
        <v>43.276666666666664</v>
      </c>
      <c r="F483" s="36">
        <v>42.243333333333332</v>
      </c>
      <c r="G483" s="36">
        <v>41.486666666666665</v>
      </c>
      <c r="H483" s="36">
        <v>45.066666666666663</v>
      </c>
      <c r="I483" s="36">
        <v>45.823333333333323</v>
      </c>
      <c r="J483" s="36">
        <v>46.856666666666662</v>
      </c>
      <c r="K483" s="31">
        <v>44.79</v>
      </c>
      <c r="L483" s="31">
        <v>43</v>
      </c>
      <c r="M483" s="31">
        <v>123.36811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11545.8</v>
      </c>
      <c r="D484" s="36">
        <v>11536.766666666665</v>
      </c>
      <c r="E484" s="36">
        <v>11338.13333333333</v>
      </c>
      <c r="F484" s="36">
        <v>11130.466666666665</v>
      </c>
      <c r="G484" s="36">
        <v>10931.83333333333</v>
      </c>
      <c r="H484" s="36">
        <v>11744.433333333329</v>
      </c>
      <c r="I484" s="36">
        <v>11943.066666666664</v>
      </c>
      <c r="J484" s="36">
        <v>12150.733333333328</v>
      </c>
      <c r="K484" s="31">
        <v>11735.4</v>
      </c>
      <c r="L484" s="31">
        <v>11329.1</v>
      </c>
      <c r="M484" s="31">
        <v>5.2515700000000001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134.72999999999999</v>
      </c>
      <c r="D485" s="36">
        <v>133.66999999999999</v>
      </c>
      <c r="E485" s="36">
        <v>130.15999999999997</v>
      </c>
      <c r="F485" s="36">
        <v>125.58999999999997</v>
      </c>
      <c r="G485" s="36">
        <v>122.07999999999996</v>
      </c>
      <c r="H485" s="36">
        <v>138.23999999999998</v>
      </c>
      <c r="I485" s="36">
        <v>141.75000000000003</v>
      </c>
      <c r="J485" s="36">
        <v>146.32</v>
      </c>
      <c r="K485" s="31">
        <v>137.18</v>
      </c>
      <c r="L485" s="31">
        <v>129.1</v>
      </c>
      <c r="M485" s="31">
        <v>125.29461999999999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2023.35</v>
      </c>
      <c r="D486" s="36">
        <v>2013.8500000000001</v>
      </c>
      <c r="E486" s="36">
        <v>1988.8000000000002</v>
      </c>
      <c r="F486" s="36">
        <v>1954.25</v>
      </c>
      <c r="G486" s="36">
        <v>1929.2</v>
      </c>
      <c r="H486" s="36">
        <v>2048.4000000000005</v>
      </c>
      <c r="I486" s="36">
        <v>2073.4499999999998</v>
      </c>
      <c r="J486" s="36">
        <v>2108.0000000000005</v>
      </c>
      <c r="K486" s="31">
        <v>2038.9</v>
      </c>
      <c r="L486" s="31">
        <v>1979.3</v>
      </c>
      <c r="M486" s="31">
        <v>3.7636099999999999</v>
      </c>
      <c r="N486" s="1"/>
      <c r="O486" s="1"/>
    </row>
    <row r="487" spans="1:15" ht="12.75" customHeight="1">
      <c r="A487" s="33">
        <v>477</v>
      </c>
      <c r="B487" s="53" t="s">
        <v>890</v>
      </c>
      <c r="C487" s="31">
        <v>1332</v>
      </c>
      <c r="D487" s="36">
        <v>1310.3999999999999</v>
      </c>
      <c r="E487" s="36">
        <v>1285.1499999999996</v>
      </c>
      <c r="F487" s="36">
        <v>1238.2999999999997</v>
      </c>
      <c r="G487" s="36">
        <v>1213.0499999999995</v>
      </c>
      <c r="H487" s="36">
        <v>1357.2499999999998</v>
      </c>
      <c r="I487" s="36">
        <v>1382.5000000000002</v>
      </c>
      <c r="J487" s="36">
        <v>1429.35</v>
      </c>
      <c r="K487" s="31">
        <v>1335.65</v>
      </c>
      <c r="L487" s="31">
        <v>1263.55</v>
      </c>
      <c r="M487" s="31">
        <v>10.930099999999999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361.6</v>
      </c>
      <c r="D488" s="36">
        <v>361.26666666666665</v>
      </c>
      <c r="E488" s="36">
        <v>350.58333333333331</v>
      </c>
      <c r="F488" s="36">
        <v>339.56666666666666</v>
      </c>
      <c r="G488" s="36">
        <v>328.88333333333333</v>
      </c>
      <c r="H488" s="36">
        <v>372.2833333333333</v>
      </c>
      <c r="I488" s="36">
        <v>382.9666666666667</v>
      </c>
      <c r="J488" s="36">
        <v>393.98333333333329</v>
      </c>
      <c r="K488" s="31">
        <v>371.95</v>
      </c>
      <c r="L488" s="31">
        <v>350.25</v>
      </c>
      <c r="M488" s="31">
        <v>12.25727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454.8</v>
      </c>
      <c r="D489" s="36">
        <v>455.08333333333331</v>
      </c>
      <c r="E489" s="36">
        <v>448.71666666666664</v>
      </c>
      <c r="F489" s="36">
        <v>442.63333333333333</v>
      </c>
      <c r="G489" s="36">
        <v>436.26666666666665</v>
      </c>
      <c r="H489" s="36">
        <v>461.16666666666663</v>
      </c>
      <c r="I489" s="36">
        <v>467.5333333333333</v>
      </c>
      <c r="J489" s="36">
        <v>473.61666666666662</v>
      </c>
      <c r="K489" s="31">
        <v>461.45</v>
      </c>
      <c r="L489" s="31">
        <v>449</v>
      </c>
      <c r="M489" s="31">
        <v>2.5560900000000002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466.2</v>
      </c>
      <c r="D490" s="36">
        <v>462.56666666666666</v>
      </c>
      <c r="E490" s="36">
        <v>455.13333333333333</v>
      </c>
      <c r="F490" s="36">
        <v>444.06666666666666</v>
      </c>
      <c r="G490" s="36">
        <v>436.63333333333333</v>
      </c>
      <c r="H490" s="36">
        <v>473.63333333333333</v>
      </c>
      <c r="I490" s="36">
        <v>481.06666666666661</v>
      </c>
      <c r="J490" s="36">
        <v>492.13333333333333</v>
      </c>
      <c r="K490" s="31">
        <v>470</v>
      </c>
      <c r="L490" s="31">
        <v>451.5</v>
      </c>
      <c r="M490" s="31">
        <v>5.0086000000000004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317.55</v>
      </c>
      <c r="D491" s="36">
        <v>313.86666666666662</v>
      </c>
      <c r="E491" s="36">
        <v>306.73333333333323</v>
      </c>
      <c r="F491" s="36">
        <v>295.91666666666663</v>
      </c>
      <c r="G491" s="36">
        <v>288.78333333333325</v>
      </c>
      <c r="H491" s="36">
        <v>324.68333333333322</v>
      </c>
      <c r="I491" s="36">
        <v>331.81666666666655</v>
      </c>
      <c r="J491" s="36">
        <v>342.63333333333321</v>
      </c>
      <c r="K491" s="31">
        <v>321</v>
      </c>
      <c r="L491" s="31">
        <v>303.05</v>
      </c>
      <c r="M491" s="31">
        <v>6.50631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522.04999999999995</v>
      </c>
      <c r="D492" s="36">
        <v>525.36666666666667</v>
      </c>
      <c r="E492" s="36">
        <v>505.73333333333335</v>
      </c>
      <c r="F492" s="36">
        <v>489.41666666666669</v>
      </c>
      <c r="G492" s="36">
        <v>469.78333333333336</v>
      </c>
      <c r="H492" s="36">
        <v>541.68333333333339</v>
      </c>
      <c r="I492" s="36">
        <v>561.31666666666683</v>
      </c>
      <c r="J492" s="36">
        <v>577.63333333333333</v>
      </c>
      <c r="K492" s="31">
        <v>545</v>
      </c>
      <c r="L492" s="31">
        <v>509.05</v>
      </c>
      <c r="M492" s="31">
        <v>2.42293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643.75</v>
      </c>
      <c r="D493" s="36">
        <v>631.79999999999995</v>
      </c>
      <c r="E493" s="36">
        <v>608.99999999999989</v>
      </c>
      <c r="F493" s="36">
        <v>574.24999999999989</v>
      </c>
      <c r="G493" s="36">
        <v>551.44999999999982</v>
      </c>
      <c r="H493" s="36">
        <v>666.55</v>
      </c>
      <c r="I493" s="36">
        <v>689.35000000000014</v>
      </c>
      <c r="J493" s="36">
        <v>724.1</v>
      </c>
      <c r="K493" s="31">
        <v>654.6</v>
      </c>
      <c r="L493" s="31">
        <v>597.04999999999995</v>
      </c>
      <c r="M493" s="31">
        <v>2.7607900000000001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1548.8</v>
      </c>
      <c r="D494" s="36">
        <v>1543.3</v>
      </c>
      <c r="E494" s="36">
        <v>1513.25</v>
      </c>
      <c r="F494" s="36">
        <v>1477.7</v>
      </c>
      <c r="G494" s="36">
        <v>1447.65</v>
      </c>
      <c r="H494" s="36">
        <v>1578.85</v>
      </c>
      <c r="I494" s="36">
        <v>1608.8999999999996</v>
      </c>
      <c r="J494" s="36">
        <v>1644.4499999999998</v>
      </c>
      <c r="K494" s="31">
        <v>1573.35</v>
      </c>
      <c r="L494" s="31">
        <v>1507.75</v>
      </c>
      <c r="M494" s="31">
        <v>14.477320000000001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1053.55</v>
      </c>
      <c r="D495" s="36">
        <v>1048.1833333333334</v>
      </c>
      <c r="E495" s="36">
        <v>1037.3666666666668</v>
      </c>
      <c r="F495" s="36">
        <v>1021.1833333333334</v>
      </c>
      <c r="G495" s="36">
        <v>1010.3666666666668</v>
      </c>
      <c r="H495" s="36">
        <v>1064.3666666666668</v>
      </c>
      <c r="I495" s="36">
        <v>1075.1833333333334</v>
      </c>
      <c r="J495" s="36">
        <v>1091.3666666666668</v>
      </c>
      <c r="K495" s="31">
        <v>1059</v>
      </c>
      <c r="L495" s="31">
        <v>1032</v>
      </c>
      <c r="M495" s="31">
        <v>0.63119000000000003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434.95</v>
      </c>
      <c r="D496" s="36">
        <v>431.63333333333327</v>
      </c>
      <c r="E496" s="36">
        <v>413.86666666666656</v>
      </c>
      <c r="F496" s="36">
        <v>392.7833333333333</v>
      </c>
      <c r="G496" s="36">
        <v>375.01666666666659</v>
      </c>
      <c r="H496" s="36">
        <v>452.71666666666653</v>
      </c>
      <c r="I496" s="36">
        <v>470.48333333333329</v>
      </c>
      <c r="J496" s="36">
        <v>491.56666666666649</v>
      </c>
      <c r="K496" s="31">
        <v>449.4</v>
      </c>
      <c r="L496" s="31">
        <v>410.55</v>
      </c>
      <c r="M496" s="31">
        <v>331.54991999999999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771.65</v>
      </c>
      <c r="D497" s="36">
        <v>768.51666666666677</v>
      </c>
      <c r="E497" s="36">
        <v>760.93333333333351</v>
      </c>
      <c r="F497" s="36">
        <v>750.2166666666667</v>
      </c>
      <c r="G497" s="36">
        <v>742.63333333333344</v>
      </c>
      <c r="H497" s="36">
        <v>779.23333333333358</v>
      </c>
      <c r="I497" s="36">
        <v>786.81666666666683</v>
      </c>
      <c r="J497" s="36">
        <v>797.53333333333364</v>
      </c>
      <c r="K497" s="31">
        <v>776.1</v>
      </c>
      <c r="L497" s="31">
        <v>757.8</v>
      </c>
      <c r="M497" s="31">
        <v>0.63714000000000004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15.28</v>
      </c>
      <c r="D498" s="36">
        <v>15.253333333333332</v>
      </c>
      <c r="E498" s="36">
        <v>14.596666666666664</v>
      </c>
      <c r="F498" s="36">
        <v>13.913333333333332</v>
      </c>
      <c r="G498" s="36">
        <v>13.256666666666664</v>
      </c>
      <c r="H498" s="36">
        <v>15.936666666666664</v>
      </c>
      <c r="I498" s="36">
        <v>16.593333333333334</v>
      </c>
      <c r="J498" s="36">
        <v>17.276666666666664</v>
      </c>
      <c r="K498" s="31">
        <v>15.91</v>
      </c>
      <c r="L498" s="31">
        <v>14.57</v>
      </c>
      <c r="M498" s="31">
        <v>11274.13061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1483.5</v>
      </c>
      <c r="D499" s="36">
        <v>1471.1000000000001</v>
      </c>
      <c r="E499" s="36">
        <v>1446.3000000000002</v>
      </c>
      <c r="F499" s="36">
        <v>1409.1000000000001</v>
      </c>
      <c r="G499" s="36">
        <v>1384.3000000000002</v>
      </c>
      <c r="H499" s="36">
        <v>1508.3000000000002</v>
      </c>
      <c r="I499" s="36">
        <v>1533.1</v>
      </c>
      <c r="J499" s="31">
        <v>1570.3000000000002</v>
      </c>
      <c r="K499" s="31">
        <v>1495.9</v>
      </c>
      <c r="L499" s="31">
        <v>1433.9</v>
      </c>
      <c r="M499" s="53">
        <v>6.3941100000000004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644.9</v>
      </c>
      <c r="D500" s="36">
        <v>642.4666666666667</v>
      </c>
      <c r="E500" s="36">
        <v>622.58333333333337</v>
      </c>
      <c r="F500" s="36">
        <v>600.26666666666665</v>
      </c>
      <c r="G500" s="36">
        <v>580.38333333333333</v>
      </c>
      <c r="H500" s="36">
        <v>664.78333333333342</v>
      </c>
      <c r="I500" s="36">
        <v>684.66666666666663</v>
      </c>
      <c r="J500" s="31">
        <v>706.98333333333346</v>
      </c>
      <c r="K500" s="31">
        <v>662.35</v>
      </c>
      <c r="L500" s="31">
        <v>620.15</v>
      </c>
      <c r="M500" s="53">
        <v>8.6523699999999995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173.63</v>
      </c>
      <c r="D501" s="36">
        <v>172.71333333333334</v>
      </c>
      <c r="E501" s="36">
        <v>166.01666666666668</v>
      </c>
      <c r="F501" s="36">
        <v>158.40333333333334</v>
      </c>
      <c r="G501" s="36">
        <v>151.70666666666668</v>
      </c>
      <c r="H501" s="36">
        <v>180.32666666666668</v>
      </c>
      <c r="I501" s="36">
        <v>187.02333333333334</v>
      </c>
      <c r="J501" s="36">
        <v>194.63666666666668</v>
      </c>
      <c r="K501" s="31">
        <v>179.41</v>
      </c>
      <c r="L501" s="31">
        <v>165.1</v>
      </c>
      <c r="M501" s="31">
        <v>53.585079999999998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836.15</v>
      </c>
      <c r="D502" s="36">
        <v>836.96666666666658</v>
      </c>
      <c r="E502" s="36">
        <v>825.23333333333312</v>
      </c>
      <c r="F502" s="36">
        <v>814.31666666666649</v>
      </c>
      <c r="G502" s="36">
        <v>802.58333333333303</v>
      </c>
      <c r="H502" s="36">
        <v>847.88333333333321</v>
      </c>
      <c r="I502" s="36">
        <v>859.61666666666656</v>
      </c>
      <c r="J502" s="36">
        <v>870.5333333333333</v>
      </c>
      <c r="K502" s="31">
        <v>848.7</v>
      </c>
      <c r="L502" s="31">
        <v>826.05</v>
      </c>
      <c r="M502" s="31">
        <v>0.25711000000000001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2047.35</v>
      </c>
      <c r="D503" s="36">
        <v>2039.9333333333332</v>
      </c>
      <c r="E503" s="36">
        <v>2017.4166666666665</v>
      </c>
      <c r="F503" s="36">
        <v>1987.4833333333333</v>
      </c>
      <c r="G503" s="36">
        <v>1964.9666666666667</v>
      </c>
      <c r="H503" s="36">
        <v>2069.8666666666663</v>
      </c>
      <c r="I503" s="36">
        <v>2092.3833333333332</v>
      </c>
      <c r="J503" s="31">
        <v>2122.3166666666662</v>
      </c>
      <c r="K503" s="31">
        <v>2062.4499999999998</v>
      </c>
      <c r="L503" s="31">
        <v>2010</v>
      </c>
      <c r="M503" s="53">
        <v>1.16025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500.55</v>
      </c>
      <c r="D504" s="36">
        <v>498.3</v>
      </c>
      <c r="E504" s="36">
        <v>488.6</v>
      </c>
      <c r="F504" s="36">
        <v>476.65000000000003</v>
      </c>
      <c r="G504" s="36">
        <v>466.95000000000005</v>
      </c>
      <c r="H504" s="36">
        <v>510.25</v>
      </c>
      <c r="I504" s="36">
        <v>519.94999999999993</v>
      </c>
      <c r="J504" s="36">
        <v>531.9</v>
      </c>
      <c r="K504" s="31">
        <v>508</v>
      </c>
      <c r="L504" s="31">
        <v>486.35</v>
      </c>
      <c r="M504" s="31">
        <v>129.23815999999999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24.96</v>
      </c>
      <c r="D505" s="200">
        <v>24.97</v>
      </c>
      <c r="E505" s="200">
        <v>24.24</v>
      </c>
      <c r="F505" s="200">
        <v>23.52</v>
      </c>
      <c r="G505" s="200">
        <v>22.79</v>
      </c>
      <c r="H505" s="200">
        <v>25.689999999999998</v>
      </c>
      <c r="I505" s="200">
        <v>26.42</v>
      </c>
      <c r="J505" s="200">
        <v>27.139999999999997</v>
      </c>
      <c r="K505" s="201">
        <v>25.7</v>
      </c>
      <c r="L505" s="201">
        <v>24.25</v>
      </c>
      <c r="M505" s="201">
        <v>1833.8421000000001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15405.15</v>
      </c>
      <c r="D506" s="276">
        <v>15351.4</v>
      </c>
      <c r="E506" s="276">
        <v>15003.8</v>
      </c>
      <c r="F506" s="276">
        <v>14602.449999999999</v>
      </c>
      <c r="G506" s="276">
        <v>14254.849999999999</v>
      </c>
      <c r="H506" s="276">
        <v>15752.75</v>
      </c>
      <c r="I506" s="276">
        <v>16100.350000000002</v>
      </c>
      <c r="J506" s="276">
        <v>16501.7</v>
      </c>
      <c r="K506" s="277">
        <v>15699</v>
      </c>
      <c r="L506" s="277">
        <v>14950.05</v>
      </c>
      <c r="M506" s="277">
        <v>6.8339999999999998E-2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134.72</v>
      </c>
      <c r="D507" s="215">
        <v>133.59666666666666</v>
      </c>
      <c r="E507" s="215">
        <v>130.89333333333332</v>
      </c>
      <c r="F507" s="215">
        <v>127.06666666666666</v>
      </c>
      <c r="G507" s="215">
        <v>124.36333333333332</v>
      </c>
      <c r="H507" s="215">
        <v>137.42333333333332</v>
      </c>
      <c r="I507" s="215">
        <v>140.12666666666664</v>
      </c>
      <c r="J507" s="215">
        <v>143.95333333333332</v>
      </c>
      <c r="K507" s="213">
        <v>136.30000000000001</v>
      </c>
      <c r="L507" s="213">
        <v>129.77000000000001</v>
      </c>
      <c r="M507" s="213">
        <v>158.15163999999999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758.95</v>
      </c>
      <c r="D508" s="278">
        <v>749.08333333333337</v>
      </c>
      <c r="E508" s="278">
        <v>711.01666666666677</v>
      </c>
      <c r="F508" s="278">
        <v>663.08333333333337</v>
      </c>
      <c r="G508" s="278">
        <v>625.01666666666677</v>
      </c>
      <c r="H508" s="278">
        <v>797.01666666666677</v>
      </c>
      <c r="I508" s="278">
        <v>835.08333333333337</v>
      </c>
      <c r="J508" s="278">
        <v>883.01666666666677</v>
      </c>
      <c r="K508" s="278">
        <v>787.15</v>
      </c>
      <c r="L508" s="278">
        <v>701.15</v>
      </c>
      <c r="M508" s="278">
        <v>39.888629999999999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217.91</v>
      </c>
      <c r="D509" s="280">
        <v>216.21</v>
      </c>
      <c r="E509" s="280">
        <v>208.70000000000002</v>
      </c>
      <c r="F509" s="280">
        <v>199.49</v>
      </c>
      <c r="G509" s="280">
        <v>191.98000000000002</v>
      </c>
      <c r="H509" s="280">
        <v>225.42000000000002</v>
      </c>
      <c r="I509" s="280">
        <v>232.93</v>
      </c>
      <c r="J509" s="280">
        <v>242.14000000000001</v>
      </c>
      <c r="K509" s="280">
        <v>223.72</v>
      </c>
      <c r="L509" s="280">
        <v>207</v>
      </c>
      <c r="M509" s="280">
        <v>365.89825000000002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1148.8499999999999</v>
      </c>
      <c r="D510" s="278">
        <v>1144.05</v>
      </c>
      <c r="E510" s="278">
        <v>1129.0999999999999</v>
      </c>
      <c r="F510" s="278">
        <v>1109.3499999999999</v>
      </c>
      <c r="G510" s="278">
        <v>1094.3999999999999</v>
      </c>
      <c r="H510" s="278">
        <v>1163.8</v>
      </c>
      <c r="I510" s="278">
        <v>1178.7500000000002</v>
      </c>
      <c r="J510" s="278">
        <v>1198.5</v>
      </c>
      <c r="K510" s="278">
        <v>1159</v>
      </c>
      <c r="L510" s="278">
        <v>1124.3</v>
      </c>
      <c r="M510" s="278">
        <v>9.9796300000000002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2382.0500000000002</v>
      </c>
      <c r="D511" s="281">
        <v>2392.6333333333332</v>
      </c>
      <c r="E511" s="281">
        <v>2340.4166666666665</v>
      </c>
      <c r="F511" s="281">
        <v>2298.7833333333333</v>
      </c>
      <c r="G511" s="281">
        <v>2246.5666666666666</v>
      </c>
      <c r="H511" s="281">
        <v>2434.2666666666664</v>
      </c>
      <c r="I511" s="281">
        <v>2486.4833333333336</v>
      </c>
      <c r="J511" s="281">
        <v>2528.1166666666663</v>
      </c>
      <c r="K511" s="281">
        <v>2444.85</v>
      </c>
      <c r="L511" s="281">
        <v>2351</v>
      </c>
      <c r="M511" s="281">
        <v>0.83667000000000002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2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1"/>
      <c r="B5" s="372"/>
      <c r="C5" s="371"/>
      <c r="D5" s="37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3" t="s">
        <v>520</v>
      </c>
      <c r="C7" s="373"/>
      <c r="D7" s="7">
        <f>Main!B10</f>
        <v>45497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45496</v>
      </c>
      <c r="B10" s="32">
        <v>544213</v>
      </c>
      <c r="C10" s="31" t="s">
        <v>1056</v>
      </c>
      <c r="D10" s="31" t="s">
        <v>1057</v>
      </c>
      <c r="E10" s="31" t="s">
        <v>530</v>
      </c>
      <c r="F10" s="84">
        <v>117600</v>
      </c>
      <c r="G10" s="32">
        <v>181.5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45496</v>
      </c>
      <c r="B11" s="32">
        <v>544213</v>
      </c>
      <c r="C11" s="31" t="s">
        <v>1056</v>
      </c>
      <c r="D11" s="31" t="s">
        <v>1092</v>
      </c>
      <c r="E11" s="31" t="s">
        <v>529</v>
      </c>
      <c r="F11" s="84">
        <v>118800</v>
      </c>
      <c r="G11" s="32">
        <v>181.33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45496</v>
      </c>
      <c r="B12" s="32">
        <v>542865</v>
      </c>
      <c r="C12" s="31" t="s">
        <v>1093</v>
      </c>
      <c r="D12" s="31" t="s">
        <v>1094</v>
      </c>
      <c r="E12" s="31" t="s">
        <v>530</v>
      </c>
      <c r="F12" s="84">
        <v>174822</v>
      </c>
      <c r="G12" s="32">
        <v>32.28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45496</v>
      </c>
      <c r="B13" s="32">
        <v>542865</v>
      </c>
      <c r="C13" s="31" t="s">
        <v>1093</v>
      </c>
      <c r="D13" s="31" t="s">
        <v>1095</v>
      </c>
      <c r="E13" s="31" t="s">
        <v>530</v>
      </c>
      <c r="F13" s="84">
        <v>60000</v>
      </c>
      <c r="G13" s="32">
        <v>31.37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45496</v>
      </c>
      <c r="B14" s="32">
        <v>542865</v>
      </c>
      <c r="C14" s="31" t="s">
        <v>1093</v>
      </c>
      <c r="D14" s="31" t="s">
        <v>1095</v>
      </c>
      <c r="E14" s="31" t="s">
        <v>529</v>
      </c>
      <c r="F14" s="84">
        <v>60000</v>
      </c>
      <c r="G14" s="32">
        <v>31.03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45496</v>
      </c>
      <c r="B15" s="32">
        <v>542865</v>
      </c>
      <c r="C15" s="31" t="s">
        <v>1093</v>
      </c>
      <c r="D15" s="31" t="s">
        <v>1096</v>
      </c>
      <c r="E15" s="31" t="s">
        <v>530</v>
      </c>
      <c r="F15" s="84">
        <v>61690</v>
      </c>
      <c r="G15" s="32">
        <v>31.03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45496</v>
      </c>
      <c r="B16" s="32">
        <v>542865</v>
      </c>
      <c r="C16" s="31" t="s">
        <v>1093</v>
      </c>
      <c r="D16" s="31" t="s">
        <v>1096</v>
      </c>
      <c r="E16" s="31" t="s">
        <v>529</v>
      </c>
      <c r="F16" s="84">
        <v>61690</v>
      </c>
      <c r="G16" s="32">
        <v>31.36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45496</v>
      </c>
      <c r="B17" s="32">
        <v>513401</v>
      </c>
      <c r="C17" s="31" t="s">
        <v>1058</v>
      </c>
      <c r="D17" s="31" t="s">
        <v>1059</v>
      </c>
      <c r="E17" s="31" t="s">
        <v>530</v>
      </c>
      <c r="F17" s="84">
        <v>108000</v>
      </c>
      <c r="G17" s="32">
        <v>51.33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45496</v>
      </c>
      <c r="B18" s="32">
        <v>504340</v>
      </c>
      <c r="C18" s="31" t="s">
        <v>1097</v>
      </c>
      <c r="D18" s="31" t="s">
        <v>1098</v>
      </c>
      <c r="E18" s="31" t="s">
        <v>529</v>
      </c>
      <c r="F18" s="84">
        <v>96000</v>
      </c>
      <c r="G18" s="32">
        <v>7.87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45496</v>
      </c>
      <c r="B19" s="32">
        <v>530407</v>
      </c>
      <c r="C19" s="31" t="s">
        <v>1099</v>
      </c>
      <c r="D19" s="31" t="s">
        <v>886</v>
      </c>
      <c r="E19" s="31" t="s">
        <v>530</v>
      </c>
      <c r="F19" s="84">
        <v>64611</v>
      </c>
      <c r="G19" s="32">
        <v>20.3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45496</v>
      </c>
      <c r="B20" s="32">
        <v>530407</v>
      </c>
      <c r="C20" s="31" t="s">
        <v>1099</v>
      </c>
      <c r="D20" s="31" t="s">
        <v>886</v>
      </c>
      <c r="E20" s="31" t="s">
        <v>529</v>
      </c>
      <c r="F20" s="84">
        <v>40000</v>
      </c>
      <c r="G20" s="32">
        <v>21.12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45496</v>
      </c>
      <c r="B21" s="32">
        <v>530407</v>
      </c>
      <c r="C21" s="31" t="s">
        <v>1099</v>
      </c>
      <c r="D21" s="31" t="s">
        <v>1100</v>
      </c>
      <c r="E21" s="31" t="s">
        <v>530</v>
      </c>
      <c r="F21" s="84">
        <v>72598</v>
      </c>
      <c r="G21" s="32">
        <v>21.12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45496</v>
      </c>
      <c r="B22" s="32">
        <v>530407</v>
      </c>
      <c r="C22" s="31" t="s">
        <v>1099</v>
      </c>
      <c r="D22" s="31" t="s">
        <v>1038</v>
      </c>
      <c r="E22" s="31" t="s">
        <v>530</v>
      </c>
      <c r="F22" s="84">
        <v>70000</v>
      </c>
      <c r="G22" s="32">
        <v>20.3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45496</v>
      </c>
      <c r="B23" s="32">
        <v>530407</v>
      </c>
      <c r="C23" s="31" t="s">
        <v>1099</v>
      </c>
      <c r="D23" s="31" t="s">
        <v>1038</v>
      </c>
      <c r="E23" s="31" t="s">
        <v>529</v>
      </c>
      <c r="F23" s="84">
        <v>15000</v>
      </c>
      <c r="G23" s="32">
        <v>21.12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45496</v>
      </c>
      <c r="B24" s="32">
        <v>540190</v>
      </c>
      <c r="C24" s="31" t="s">
        <v>995</v>
      </c>
      <c r="D24" s="31" t="s">
        <v>886</v>
      </c>
      <c r="E24" s="31" t="s">
        <v>530</v>
      </c>
      <c r="F24" s="84">
        <v>6733920</v>
      </c>
      <c r="G24" s="32">
        <v>3.44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45496</v>
      </c>
      <c r="B25" s="32">
        <v>540190</v>
      </c>
      <c r="C25" s="31" t="s">
        <v>995</v>
      </c>
      <c r="D25" s="31" t="s">
        <v>1020</v>
      </c>
      <c r="E25" s="31" t="s">
        <v>529</v>
      </c>
      <c r="F25" s="84">
        <v>3900000</v>
      </c>
      <c r="G25" s="32">
        <v>3.54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45496</v>
      </c>
      <c r="B26" s="32">
        <v>540190</v>
      </c>
      <c r="C26" s="31" t="s">
        <v>995</v>
      </c>
      <c r="D26" s="31" t="s">
        <v>1020</v>
      </c>
      <c r="E26" s="31" t="s">
        <v>530</v>
      </c>
      <c r="F26" s="84">
        <v>1000000</v>
      </c>
      <c r="G26" s="32">
        <v>3.67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45496</v>
      </c>
      <c r="B27" s="32">
        <v>540190</v>
      </c>
      <c r="C27" s="31" t="s">
        <v>995</v>
      </c>
      <c r="D27" s="31" t="s">
        <v>1021</v>
      </c>
      <c r="E27" s="31" t="s">
        <v>529</v>
      </c>
      <c r="F27" s="84">
        <v>4650000</v>
      </c>
      <c r="G27" s="32">
        <v>3.37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45496</v>
      </c>
      <c r="B28" s="32">
        <v>540190</v>
      </c>
      <c r="C28" s="31" t="s">
        <v>995</v>
      </c>
      <c r="D28" s="31" t="s">
        <v>1021</v>
      </c>
      <c r="E28" s="31" t="s">
        <v>530</v>
      </c>
      <c r="F28" s="84">
        <v>500000</v>
      </c>
      <c r="G28" s="32">
        <v>3.61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45496</v>
      </c>
      <c r="B29" s="32">
        <v>540190</v>
      </c>
      <c r="C29" s="31" t="s">
        <v>995</v>
      </c>
      <c r="D29" s="31" t="s">
        <v>1101</v>
      </c>
      <c r="E29" s="31" t="s">
        <v>530</v>
      </c>
      <c r="F29" s="84">
        <v>1243300</v>
      </c>
      <c r="G29" s="32">
        <v>3.45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45496</v>
      </c>
      <c r="B30" s="32">
        <v>532042</v>
      </c>
      <c r="C30" s="31" t="s">
        <v>1102</v>
      </c>
      <c r="D30" s="31" t="s">
        <v>1103</v>
      </c>
      <c r="E30" s="31" t="s">
        <v>529</v>
      </c>
      <c r="F30" s="84">
        <v>28030</v>
      </c>
      <c r="G30" s="32">
        <v>58.6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45496</v>
      </c>
      <c r="B31" s="32">
        <v>544199</v>
      </c>
      <c r="C31" s="31" t="s">
        <v>1060</v>
      </c>
      <c r="D31" s="31" t="s">
        <v>1075</v>
      </c>
      <c r="E31" s="31" t="s">
        <v>530</v>
      </c>
      <c r="F31" s="84">
        <v>148800</v>
      </c>
      <c r="G31" s="32">
        <v>255.78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45496</v>
      </c>
      <c r="B32" s="32">
        <v>544199</v>
      </c>
      <c r="C32" s="31" t="s">
        <v>1060</v>
      </c>
      <c r="D32" s="31" t="s">
        <v>1075</v>
      </c>
      <c r="E32" s="31" t="s">
        <v>529</v>
      </c>
      <c r="F32" s="84">
        <v>158400</v>
      </c>
      <c r="G32" s="32">
        <v>255.31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45496</v>
      </c>
      <c r="B33" s="32">
        <v>544199</v>
      </c>
      <c r="C33" s="31" t="s">
        <v>1060</v>
      </c>
      <c r="D33" s="31" t="s">
        <v>1021</v>
      </c>
      <c r="E33" s="31" t="s">
        <v>530</v>
      </c>
      <c r="F33" s="84">
        <v>243200</v>
      </c>
      <c r="G33" s="32">
        <v>254.5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45496</v>
      </c>
      <c r="B34" s="32">
        <v>544199</v>
      </c>
      <c r="C34" s="31" t="s">
        <v>1060</v>
      </c>
      <c r="D34" s="31" t="s">
        <v>1057</v>
      </c>
      <c r="E34" s="31" t="s">
        <v>530</v>
      </c>
      <c r="F34" s="84">
        <v>164800</v>
      </c>
      <c r="G34" s="32">
        <v>252.41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45496</v>
      </c>
      <c r="B35" s="32">
        <v>544199</v>
      </c>
      <c r="C35" s="31" t="s">
        <v>1060</v>
      </c>
      <c r="D35" s="31" t="s">
        <v>1021</v>
      </c>
      <c r="E35" s="31" t="s">
        <v>529</v>
      </c>
      <c r="F35" s="84">
        <v>243200</v>
      </c>
      <c r="G35" s="32">
        <v>252.65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45496</v>
      </c>
      <c r="B36" s="32">
        <v>544199</v>
      </c>
      <c r="C36" s="31" t="s">
        <v>1060</v>
      </c>
      <c r="D36" s="31" t="s">
        <v>1057</v>
      </c>
      <c r="E36" s="31" t="s">
        <v>529</v>
      </c>
      <c r="F36" s="84">
        <v>184000</v>
      </c>
      <c r="G36" s="32">
        <v>256.52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45496</v>
      </c>
      <c r="B37" s="32">
        <v>544199</v>
      </c>
      <c r="C37" s="31" t="s">
        <v>1060</v>
      </c>
      <c r="D37" s="31" t="s">
        <v>886</v>
      </c>
      <c r="E37" s="31" t="s">
        <v>529</v>
      </c>
      <c r="F37" s="84">
        <v>148800</v>
      </c>
      <c r="G37" s="32">
        <v>252.35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45496</v>
      </c>
      <c r="B38" s="32">
        <v>544199</v>
      </c>
      <c r="C38" s="31" t="s">
        <v>1060</v>
      </c>
      <c r="D38" s="31" t="s">
        <v>886</v>
      </c>
      <c r="E38" s="31" t="s">
        <v>530</v>
      </c>
      <c r="F38" s="84">
        <v>220800</v>
      </c>
      <c r="G38" s="32">
        <v>252.55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45496</v>
      </c>
      <c r="B39" s="32">
        <v>543538</v>
      </c>
      <c r="C39" s="31" t="s">
        <v>1061</v>
      </c>
      <c r="D39" s="31" t="s">
        <v>1104</v>
      </c>
      <c r="E39" s="31" t="s">
        <v>530</v>
      </c>
      <c r="F39" s="84">
        <v>35200</v>
      </c>
      <c r="G39" s="32">
        <v>174.68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45496</v>
      </c>
      <c r="B40" s="32">
        <v>540377</v>
      </c>
      <c r="C40" s="31" t="s">
        <v>1013</v>
      </c>
      <c r="D40" s="31" t="s">
        <v>1031</v>
      </c>
      <c r="E40" s="31" t="s">
        <v>530</v>
      </c>
      <c r="F40" s="84">
        <v>6913860</v>
      </c>
      <c r="G40" s="32">
        <v>1.2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45496</v>
      </c>
      <c r="B41" s="32">
        <v>539449</v>
      </c>
      <c r="C41" s="31" t="s">
        <v>1105</v>
      </c>
      <c r="D41" s="31" t="s">
        <v>1106</v>
      </c>
      <c r="E41" s="31" t="s">
        <v>529</v>
      </c>
      <c r="F41" s="84">
        <v>15000</v>
      </c>
      <c r="G41" s="32">
        <v>36.92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45496</v>
      </c>
      <c r="B42" s="32">
        <v>539449</v>
      </c>
      <c r="C42" s="31" t="s">
        <v>1105</v>
      </c>
      <c r="D42" s="31" t="s">
        <v>1107</v>
      </c>
      <c r="E42" s="31" t="s">
        <v>530</v>
      </c>
      <c r="F42" s="84">
        <v>100000</v>
      </c>
      <c r="G42" s="32">
        <v>36.92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45496</v>
      </c>
      <c r="B43" s="32">
        <v>539449</v>
      </c>
      <c r="C43" s="31" t="s">
        <v>1105</v>
      </c>
      <c r="D43" s="31" t="s">
        <v>1108</v>
      </c>
      <c r="E43" s="31" t="s">
        <v>530</v>
      </c>
      <c r="F43" s="84">
        <v>44431</v>
      </c>
      <c r="G43" s="32">
        <v>36.96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45496</v>
      </c>
      <c r="B44" s="32">
        <v>539449</v>
      </c>
      <c r="C44" s="31" t="s">
        <v>1105</v>
      </c>
      <c r="D44" s="31" t="s">
        <v>1109</v>
      </c>
      <c r="E44" s="31" t="s">
        <v>530</v>
      </c>
      <c r="F44" s="84">
        <v>193674</v>
      </c>
      <c r="G44" s="32">
        <v>36.93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45496</v>
      </c>
      <c r="B45" s="32">
        <v>539449</v>
      </c>
      <c r="C45" s="31" t="s">
        <v>1105</v>
      </c>
      <c r="D45" s="31" t="s">
        <v>886</v>
      </c>
      <c r="E45" s="31" t="s">
        <v>529</v>
      </c>
      <c r="F45" s="84">
        <v>24431</v>
      </c>
      <c r="G45" s="32">
        <v>37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45496</v>
      </c>
      <c r="B46" s="32">
        <v>539449</v>
      </c>
      <c r="C46" s="31" t="s">
        <v>1105</v>
      </c>
      <c r="D46" s="31" t="s">
        <v>1110</v>
      </c>
      <c r="E46" s="31" t="s">
        <v>529</v>
      </c>
      <c r="F46" s="84">
        <v>100000</v>
      </c>
      <c r="G46" s="32">
        <v>37.31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45496</v>
      </c>
      <c r="B47" s="32">
        <v>539449</v>
      </c>
      <c r="C47" s="31" t="s">
        <v>1105</v>
      </c>
      <c r="D47" s="31" t="s">
        <v>1111</v>
      </c>
      <c r="E47" s="31" t="s">
        <v>529</v>
      </c>
      <c r="F47" s="84">
        <v>100000</v>
      </c>
      <c r="G47" s="32">
        <v>36.92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45496</v>
      </c>
      <c r="B48" s="32">
        <v>539449</v>
      </c>
      <c r="C48" s="31" t="s">
        <v>1105</v>
      </c>
      <c r="D48" s="31" t="s">
        <v>1112</v>
      </c>
      <c r="E48" s="31" t="s">
        <v>529</v>
      </c>
      <c r="F48" s="84">
        <v>58000</v>
      </c>
      <c r="G48" s="32">
        <v>37.380000000000003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45496</v>
      </c>
      <c r="B49" s="32">
        <v>539449</v>
      </c>
      <c r="C49" s="31" t="s">
        <v>1105</v>
      </c>
      <c r="D49" s="31" t="s">
        <v>1113</v>
      </c>
      <c r="E49" s="31" t="s">
        <v>529</v>
      </c>
      <c r="F49" s="84">
        <v>59325</v>
      </c>
      <c r="G49" s="32">
        <v>37.590000000000003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45496</v>
      </c>
      <c r="B50" s="32">
        <v>536709</v>
      </c>
      <c r="C50" s="31" t="s">
        <v>1114</v>
      </c>
      <c r="D50" s="31" t="s">
        <v>1115</v>
      </c>
      <c r="E50" s="31" t="s">
        <v>530</v>
      </c>
      <c r="F50" s="84">
        <v>150000</v>
      </c>
      <c r="G50" s="32">
        <v>14.7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45496</v>
      </c>
      <c r="B51" s="32">
        <v>535730</v>
      </c>
      <c r="C51" s="31" t="s">
        <v>1022</v>
      </c>
      <c r="D51" s="31" t="s">
        <v>1116</v>
      </c>
      <c r="E51" s="31" t="s">
        <v>529</v>
      </c>
      <c r="F51" s="84">
        <v>2500000</v>
      </c>
      <c r="G51" s="32">
        <v>1.63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45496</v>
      </c>
      <c r="B52" s="32">
        <v>535730</v>
      </c>
      <c r="C52" s="31" t="s">
        <v>1022</v>
      </c>
      <c r="D52" s="31" t="s">
        <v>1117</v>
      </c>
      <c r="E52" s="31" t="s">
        <v>530</v>
      </c>
      <c r="F52" s="84">
        <v>2500000</v>
      </c>
      <c r="G52" s="32">
        <v>1.63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45496</v>
      </c>
      <c r="B53" s="32">
        <v>535730</v>
      </c>
      <c r="C53" s="31" t="s">
        <v>1022</v>
      </c>
      <c r="D53" s="31" t="s">
        <v>1039</v>
      </c>
      <c r="E53" s="31" t="s">
        <v>530</v>
      </c>
      <c r="F53" s="84">
        <v>12000000</v>
      </c>
      <c r="G53" s="32">
        <v>1.63</v>
      </c>
      <c r="H53" s="32" t="s">
        <v>325</v>
      </c>
    </row>
    <row r="54" spans="1:28" ht="15" customHeight="1">
      <c r="A54" s="83">
        <v>45496</v>
      </c>
      <c r="B54" s="32">
        <v>544188</v>
      </c>
      <c r="C54" s="31" t="s">
        <v>1118</v>
      </c>
      <c r="D54" s="31" t="s">
        <v>1119</v>
      </c>
      <c r="E54" s="31" t="s">
        <v>530</v>
      </c>
      <c r="F54" s="84">
        <v>44000</v>
      </c>
      <c r="G54" s="32">
        <v>39</v>
      </c>
      <c r="H54" s="32" t="s">
        <v>325</v>
      </c>
    </row>
    <row r="55" spans="1:28" ht="15" customHeight="1">
      <c r="A55" s="83">
        <v>45496</v>
      </c>
      <c r="B55" s="32">
        <v>544188</v>
      </c>
      <c r="C55" s="31" t="s">
        <v>1118</v>
      </c>
      <c r="D55" s="31" t="s">
        <v>1120</v>
      </c>
      <c r="E55" s="31" t="s">
        <v>529</v>
      </c>
      <c r="F55" s="84">
        <v>48000</v>
      </c>
      <c r="G55" s="32">
        <v>39</v>
      </c>
      <c r="H55" s="32" t="s">
        <v>325</v>
      </c>
    </row>
    <row r="56" spans="1:28" ht="15" customHeight="1">
      <c r="A56" s="83">
        <v>45496</v>
      </c>
      <c r="B56" s="32">
        <v>538895</v>
      </c>
      <c r="C56" s="31" t="s">
        <v>1121</v>
      </c>
      <c r="D56" s="31" t="s">
        <v>1122</v>
      </c>
      <c r="E56" s="31" t="s">
        <v>530</v>
      </c>
      <c r="F56" s="84">
        <v>51377</v>
      </c>
      <c r="G56" s="32">
        <v>23.99</v>
      </c>
      <c r="H56" s="32" t="s">
        <v>325</v>
      </c>
    </row>
    <row r="57" spans="1:28" ht="15" customHeight="1">
      <c r="A57" s="83">
        <v>45496</v>
      </c>
      <c r="B57" s="32">
        <v>530167</v>
      </c>
      <c r="C57" s="31" t="s">
        <v>1062</v>
      </c>
      <c r="D57" s="31" t="s">
        <v>1063</v>
      </c>
      <c r="E57" s="31" t="s">
        <v>530</v>
      </c>
      <c r="F57" s="84">
        <v>34854</v>
      </c>
      <c r="G57" s="32">
        <v>54.14</v>
      </c>
      <c r="H57" s="32" t="s">
        <v>325</v>
      </c>
    </row>
    <row r="58" spans="1:28" ht="15" customHeight="1">
      <c r="A58" s="83">
        <v>45496</v>
      </c>
      <c r="B58" s="32">
        <v>543207</v>
      </c>
      <c r="C58" s="31" t="s">
        <v>1064</v>
      </c>
      <c r="D58" s="31" t="s">
        <v>1123</v>
      </c>
      <c r="E58" s="31" t="s">
        <v>530</v>
      </c>
      <c r="F58" s="84">
        <v>132607</v>
      </c>
      <c r="G58" s="32">
        <v>11.67</v>
      </c>
      <c r="H58" s="32" t="s">
        <v>325</v>
      </c>
    </row>
    <row r="59" spans="1:28" ht="15" customHeight="1">
      <c r="A59" s="83">
        <v>45496</v>
      </c>
      <c r="B59" s="32">
        <v>543207</v>
      </c>
      <c r="C59" s="31" t="s">
        <v>1064</v>
      </c>
      <c r="D59" s="31" t="s">
        <v>1065</v>
      </c>
      <c r="E59" s="31" t="s">
        <v>529</v>
      </c>
      <c r="F59" s="84">
        <v>87329</v>
      </c>
      <c r="G59" s="32">
        <v>11.5</v>
      </c>
      <c r="H59" s="32" t="s">
        <v>325</v>
      </c>
    </row>
    <row r="60" spans="1:28" ht="15" customHeight="1">
      <c r="A60" s="83">
        <v>45496</v>
      </c>
      <c r="B60" s="32">
        <v>530557</v>
      </c>
      <c r="C60" s="31" t="s">
        <v>1066</v>
      </c>
      <c r="D60" s="31" t="s">
        <v>1020</v>
      </c>
      <c r="E60" s="31" t="s">
        <v>530</v>
      </c>
      <c r="F60" s="84">
        <v>7722454</v>
      </c>
      <c r="G60" s="32">
        <v>0.94</v>
      </c>
      <c r="H60" s="32" t="s">
        <v>325</v>
      </c>
    </row>
    <row r="61" spans="1:28" ht="15" customHeight="1">
      <c r="A61" s="83">
        <v>45496</v>
      </c>
      <c r="B61" s="32">
        <v>530557</v>
      </c>
      <c r="C61" s="31" t="s">
        <v>1066</v>
      </c>
      <c r="D61" s="31" t="s">
        <v>1020</v>
      </c>
      <c r="E61" s="31" t="s">
        <v>529</v>
      </c>
      <c r="F61" s="84">
        <v>300000</v>
      </c>
      <c r="G61" s="32">
        <v>0.95</v>
      </c>
      <c r="H61" s="32" t="s">
        <v>325</v>
      </c>
    </row>
    <row r="62" spans="1:28" ht="15" customHeight="1">
      <c r="A62" s="83">
        <v>45496</v>
      </c>
      <c r="B62" s="32">
        <v>530095</v>
      </c>
      <c r="C62" s="31" t="s">
        <v>1124</v>
      </c>
      <c r="D62" s="31" t="s">
        <v>1125</v>
      </c>
      <c r="E62" s="31" t="s">
        <v>530</v>
      </c>
      <c r="F62" s="84">
        <v>23923</v>
      </c>
      <c r="G62" s="32">
        <v>48.16</v>
      </c>
      <c r="H62" s="32" t="s">
        <v>325</v>
      </c>
    </row>
    <row r="63" spans="1:28" ht="15" customHeight="1">
      <c r="A63" s="83">
        <v>45496</v>
      </c>
      <c r="B63" s="32">
        <v>530095</v>
      </c>
      <c r="C63" s="31" t="s">
        <v>1124</v>
      </c>
      <c r="D63" s="31" t="s">
        <v>1126</v>
      </c>
      <c r="E63" s="31" t="s">
        <v>530</v>
      </c>
      <c r="F63" s="84">
        <v>67600</v>
      </c>
      <c r="G63" s="32">
        <v>47.91</v>
      </c>
      <c r="H63" s="32" t="s">
        <v>325</v>
      </c>
    </row>
    <row r="64" spans="1:28" ht="15" customHeight="1">
      <c r="A64" s="83">
        <v>45496</v>
      </c>
      <c r="B64" s="32">
        <v>530095</v>
      </c>
      <c r="C64" s="31" t="s">
        <v>1124</v>
      </c>
      <c r="D64" s="31" t="s">
        <v>1127</v>
      </c>
      <c r="E64" s="31" t="s">
        <v>530</v>
      </c>
      <c r="F64" s="84">
        <v>73763</v>
      </c>
      <c r="G64" s="32">
        <v>47.43</v>
      </c>
      <c r="H64" s="32" t="s">
        <v>325</v>
      </c>
    </row>
    <row r="65" spans="1:8" ht="15" customHeight="1">
      <c r="A65" s="83">
        <v>45496</v>
      </c>
      <c r="B65" s="32">
        <v>530095</v>
      </c>
      <c r="C65" s="31" t="s">
        <v>1124</v>
      </c>
      <c r="D65" s="31" t="s">
        <v>1128</v>
      </c>
      <c r="E65" s="31" t="s">
        <v>530</v>
      </c>
      <c r="F65" s="84">
        <v>58395</v>
      </c>
      <c r="G65" s="32">
        <v>47.38</v>
      </c>
      <c r="H65" s="32" t="s">
        <v>325</v>
      </c>
    </row>
    <row r="66" spans="1:8" ht="15" customHeight="1">
      <c r="A66" s="83">
        <v>45496</v>
      </c>
      <c r="B66" s="32">
        <v>530095</v>
      </c>
      <c r="C66" s="31" t="s">
        <v>1124</v>
      </c>
      <c r="D66" s="31" t="s">
        <v>1129</v>
      </c>
      <c r="E66" s="31" t="s">
        <v>530</v>
      </c>
      <c r="F66" s="84">
        <v>1486</v>
      </c>
      <c r="G66" s="32">
        <v>47.79</v>
      </c>
      <c r="H66" s="32" t="s">
        <v>325</v>
      </c>
    </row>
    <row r="67" spans="1:8" ht="15" customHeight="1">
      <c r="A67" s="83">
        <v>45496</v>
      </c>
      <c r="B67" s="32">
        <v>530095</v>
      </c>
      <c r="C67" s="31" t="s">
        <v>1124</v>
      </c>
      <c r="D67" s="31" t="s">
        <v>1129</v>
      </c>
      <c r="E67" s="31" t="s">
        <v>529</v>
      </c>
      <c r="F67" s="84">
        <v>158208</v>
      </c>
      <c r="G67" s="32">
        <v>47.8</v>
      </c>
      <c r="H67" s="32" t="s">
        <v>325</v>
      </c>
    </row>
    <row r="68" spans="1:8" ht="15" customHeight="1">
      <c r="A68" s="83">
        <v>45496</v>
      </c>
      <c r="B68" s="32">
        <v>530095</v>
      </c>
      <c r="C68" s="31" t="s">
        <v>1124</v>
      </c>
      <c r="D68" s="31" t="s">
        <v>1130</v>
      </c>
      <c r="E68" s="31" t="s">
        <v>530</v>
      </c>
      <c r="F68" s="84">
        <v>59151</v>
      </c>
      <c r="G68" s="32">
        <v>47.38</v>
      </c>
      <c r="H68" s="32" t="s">
        <v>325</v>
      </c>
    </row>
    <row r="69" spans="1:8" ht="15" customHeight="1">
      <c r="A69" s="83">
        <v>45496</v>
      </c>
      <c r="B69" s="32">
        <v>530095</v>
      </c>
      <c r="C69" s="31" t="s">
        <v>1124</v>
      </c>
      <c r="D69" s="31" t="s">
        <v>1131</v>
      </c>
      <c r="E69" s="31" t="s">
        <v>529</v>
      </c>
      <c r="F69" s="84">
        <v>40000</v>
      </c>
      <c r="G69" s="32">
        <v>52.36</v>
      </c>
      <c r="H69" s="32" t="s">
        <v>325</v>
      </c>
    </row>
    <row r="70" spans="1:8" ht="15" customHeight="1">
      <c r="A70" s="83">
        <v>45496</v>
      </c>
      <c r="B70" s="32">
        <v>530095</v>
      </c>
      <c r="C70" s="31" t="s">
        <v>1124</v>
      </c>
      <c r="D70" s="31" t="s">
        <v>1132</v>
      </c>
      <c r="E70" s="31" t="s">
        <v>529</v>
      </c>
      <c r="F70" s="84">
        <v>120000</v>
      </c>
      <c r="G70" s="32">
        <v>48.03</v>
      </c>
      <c r="H70" s="32" t="s">
        <v>325</v>
      </c>
    </row>
    <row r="71" spans="1:8" ht="15" customHeight="1">
      <c r="A71" s="83">
        <v>45496</v>
      </c>
      <c r="B71" s="32">
        <v>530095</v>
      </c>
      <c r="C71" s="31" t="s">
        <v>1124</v>
      </c>
      <c r="D71" s="31" t="s">
        <v>1132</v>
      </c>
      <c r="E71" s="31" t="s">
        <v>530</v>
      </c>
      <c r="F71" s="84">
        <v>120000</v>
      </c>
      <c r="G71" s="32">
        <v>52.36</v>
      </c>
      <c r="H71" s="32" t="s">
        <v>325</v>
      </c>
    </row>
    <row r="72" spans="1:8" ht="15" customHeight="1">
      <c r="A72" s="83">
        <v>45496</v>
      </c>
      <c r="B72" s="32">
        <v>531893</v>
      </c>
      <c r="C72" s="31" t="s">
        <v>1133</v>
      </c>
      <c r="D72" s="31" t="s">
        <v>1134</v>
      </c>
      <c r="E72" s="31" t="s">
        <v>530</v>
      </c>
      <c r="F72" s="84">
        <v>6198340</v>
      </c>
      <c r="G72" s="32">
        <v>0.66</v>
      </c>
      <c r="H72" s="32" t="s">
        <v>325</v>
      </c>
    </row>
    <row r="73" spans="1:8" ht="15" customHeight="1">
      <c r="A73" s="83">
        <v>45496</v>
      </c>
      <c r="B73" s="32">
        <v>531893</v>
      </c>
      <c r="C73" s="31" t="s">
        <v>1133</v>
      </c>
      <c r="D73" s="31" t="s">
        <v>1132</v>
      </c>
      <c r="E73" s="31" t="s">
        <v>530</v>
      </c>
      <c r="F73" s="84">
        <v>3819946</v>
      </c>
      <c r="G73" s="32">
        <v>0.67</v>
      </c>
      <c r="H73" s="32" t="s">
        <v>325</v>
      </c>
    </row>
    <row r="74" spans="1:8" ht="15" customHeight="1">
      <c r="A74" s="83">
        <v>45496</v>
      </c>
      <c r="B74" s="32">
        <v>544165</v>
      </c>
      <c r="C74" s="31" t="s">
        <v>1067</v>
      </c>
      <c r="D74" s="31" t="s">
        <v>1135</v>
      </c>
      <c r="E74" s="31" t="s">
        <v>529</v>
      </c>
      <c r="F74" s="84">
        <v>102000</v>
      </c>
      <c r="G74" s="32">
        <v>60.97</v>
      </c>
      <c r="H74" s="32" t="s">
        <v>325</v>
      </c>
    </row>
    <row r="75" spans="1:8" ht="15" customHeight="1">
      <c r="A75" s="83">
        <v>45496</v>
      </c>
      <c r="B75" s="32">
        <v>543924</v>
      </c>
      <c r="C75" s="31" t="s">
        <v>1040</v>
      </c>
      <c r="D75" s="31" t="s">
        <v>1100</v>
      </c>
      <c r="E75" s="31" t="s">
        <v>529</v>
      </c>
      <c r="F75" s="84">
        <v>10000</v>
      </c>
      <c r="G75" s="32">
        <v>72.47</v>
      </c>
      <c r="H75" s="32" t="s">
        <v>325</v>
      </c>
    </row>
    <row r="76" spans="1:8" ht="15" customHeight="1">
      <c r="A76" s="83">
        <v>45496</v>
      </c>
      <c r="B76" s="32">
        <v>543924</v>
      </c>
      <c r="C76" s="31" t="s">
        <v>1040</v>
      </c>
      <c r="D76" s="31" t="s">
        <v>1100</v>
      </c>
      <c r="E76" s="31" t="s">
        <v>530</v>
      </c>
      <c r="F76" s="84">
        <v>10000</v>
      </c>
      <c r="G76" s="32">
        <v>72.47</v>
      </c>
      <c r="H76" s="32" t="s">
        <v>325</v>
      </c>
    </row>
    <row r="77" spans="1:8" ht="15" customHeight="1">
      <c r="A77" s="83">
        <v>45496</v>
      </c>
      <c r="B77" s="32">
        <v>543924</v>
      </c>
      <c r="C77" s="31" t="s">
        <v>1040</v>
      </c>
      <c r="D77" s="31" t="s">
        <v>1068</v>
      </c>
      <c r="E77" s="31" t="s">
        <v>530</v>
      </c>
      <c r="F77" s="84">
        <v>10000</v>
      </c>
      <c r="G77" s="32">
        <v>72.47</v>
      </c>
      <c r="H77" s="32" t="s">
        <v>325</v>
      </c>
    </row>
    <row r="78" spans="1:8" ht="15" customHeight="1">
      <c r="A78" s="83">
        <v>45496</v>
      </c>
      <c r="B78" s="32">
        <v>539217</v>
      </c>
      <c r="C78" s="31" t="s">
        <v>1069</v>
      </c>
      <c r="D78" s="31" t="s">
        <v>1136</v>
      </c>
      <c r="E78" s="31" t="s">
        <v>529</v>
      </c>
      <c r="F78" s="84">
        <v>5500000</v>
      </c>
      <c r="G78" s="32">
        <v>2.27</v>
      </c>
      <c r="H78" s="32" t="s">
        <v>325</v>
      </c>
    </row>
    <row r="79" spans="1:8" ht="15" customHeight="1">
      <c r="A79" s="83">
        <v>45496</v>
      </c>
      <c r="B79" s="32">
        <v>539217</v>
      </c>
      <c r="C79" s="31" t="s">
        <v>1069</v>
      </c>
      <c r="D79" s="31" t="s">
        <v>1070</v>
      </c>
      <c r="E79" s="31" t="s">
        <v>530</v>
      </c>
      <c r="F79" s="84">
        <v>6412656</v>
      </c>
      <c r="G79" s="32">
        <v>2.27</v>
      </c>
      <c r="H79" s="32" t="s">
        <v>325</v>
      </c>
    </row>
    <row r="80" spans="1:8" ht="15" customHeight="1">
      <c r="A80" s="83">
        <v>45496</v>
      </c>
      <c r="B80" s="32">
        <v>540914</v>
      </c>
      <c r="C80" s="31" t="s">
        <v>1137</v>
      </c>
      <c r="D80" s="31" t="s">
        <v>1138</v>
      </c>
      <c r="E80" s="31" t="s">
        <v>529</v>
      </c>
      <c r="F80" s="84">
        <v>70780</v>
      </c>
      <c r="G80" s="32">
        <v>10.42</v>
      </c>
      <c r="H80" s="32" t="s">
        <v>325</v>
      </c>
    </row>
    <row r="81" spans="1:8" ht="15" customHeight="1">
      <c r="A81" s="83">
        <v>45496</v>
      </c>
      <c r="B81" s="32">
        <v>540914</v>
      </c>
      <c r="C81" s="31" t="s">
        <v>1137</v>
      </c>
      <c r="D81" s="31" t="s">
        <v>1139</v>
      </c>
      <c r="E81" s="31" t="s">
        <v>529</v>
      </c>
      <c r="F81" s="84">
        <v>84723</v>
      </c>
      <c r="G81" s="32">
        <v>10.23</v>
      </c>
      <c r="H81" s="32" t="s">
        <v>325</v>
      </c>
    </row>
    <row r="82" spans="1:8" ht="15" customHeight="1">
      <c r="A82" s="83">
        <v>45496</v>
      </c>
      <c r="B82" s="32">
        <v>540914</v>
      </c>
      <c r="C82" s="31" t="s">
        <v>1137</v>
      </c>
      <c r="D82" s="31" t="s">
        <v>1138</v>
      </c>
      <c r="E82" s="31" t="s">
        <v>530</v>
      </c>
      <c r="F82" s="84">
        <v>70780</v>
      </c>
      <c r="G82" s="32">
        <v>10.11</v>
      </c>
      <c r="H82" s="32" t="s">
        <v>325</v>
      </c>
    </row>
    <row r="83" spans="1:8" ht="15" customHeight="1">
      <c r="A83" s="83">
        <v>45496</v>
      </c>
      <c r="B83" s="32">
        <v>540914</v>
      </c>
      <c r="C83" s="31" t="s">
        <v>1137</v>
      </c>
      <c r="D83" s="31" t="s">
        <v>1139</v>
      </c>
      <c r="E83" s="31" t="s">
        <v>530</v>
      </c>
      <c r="F83" s="84">
        <v>70060</v>
      </c>
      <c r="G83" s="32">
        <v>10.36</v>
      </c>
      <c r="H83" s="32" t="s">
        <v>325</v>
      </c>
    </row>
    <row r="84" spans="1:8" ht="15" customHeight="1">
      <c r="A84" s="83">
        <v>45496</v>
      </c>
      <c r="B84" s="32">
        <v>543274</v>
      </c>
      <c r="C84" s="31" t="s">
        <v>1140</v>
      </c>
      <c r="D84" s="31" t="s">
        <v>1141</v>
      </c>
      <c r="E84" s="31" t="s">
        <v>529</v>
      </c>
      <c r="F84" s="84">
        <v>225000</v>
      </c>
      <c r="G84" s="32">
        <v>4.32</v>
      </c>
      <c r="H84" s="32" t="s">
        <v>325</v>
      </c>
    </row>
    <row r="85" spans="1:8" ht="15" customHeight="1">
      <c r="A85" s="83">
        <v>45496</v>
      </c>
      <c r="B85" s="32">
        <v>543274</v>
      </c>
      <c r="C85" s="31" t="s">
        <v>1140</v>
      </c>
      <c r="D85" s="31" t="s">
        <v>1142</v>
      </c>
      <c r="E85" s="31" t="s">
        <v>530</v>
      </c>
      <c r="F85" s="84">
        <v>139500</v>
      </c>
      <c r="G85" s="32">
        <v>4.3099999999999996</v>
      </c>
      <c r="H85" s="32" t="s">
        <v>325</v>
      </c>
    </row>
    <row r="86" spans="1:8" ht="15" customHeight="1">
      <c r="A86" s="83">
        <v>45496</v>
      </c>
      <c r="B86" s="32">
        <v>543745</v>
      </c>
      <c r="C86" s="31" t="s">
        <v>1014</v>
      </c>
      <c r="D86" s="31" t="s">
        <v>1143</v>
      </c>
      <c r="E86" s="31" t="s">
        <v>529</v>
      </c>
      <c r="F86" s="84">
        <v>2118000</v>
      </c>
      <c r="G86" s="32">
        <v>12.51</v>
      </c>
      <c r="H86" s="32" t="s">
        <v>325</v>
      </c>
    </row>
    <row r="87" spans="1:8" ht="15" customHeight="1">
      <c r="A87" s="83">
        <v>45496</v>
      </c>
      <c r="B87" s="32">
        <v>543745</v>
      </c>
      <c r="C87" s="31" t="s">
        <v>1014</v>
      </c>
      <c r="D87" s="31" t="s">
        <v>1144</v>
      </c>
      <c r="E87" s="31" t="s">
        <v>530</v>
      </c>
      <c r="F87" s="84">
        <v>2046000</v>
      </c>
      <c r="G87" s="32">
        <v>12.51</v>
      </c>
      <c r="H87" s="32" t="s">
        <v>325</v>
      </c>
    </row>
    <row r="88" spans="1:8" ht="15" customHeight="1">
      <c r="A88" s="83">
        <v>45496</v>
      </c>
      <c r="B88" s="32">
        <v>544214</v>
      </c>
      <c r="C88" s="31" t="s">
        <v>1071</v>
      </c>
      <c r="D88" s="31" t="s">
        <v>1145</v>
      </c>
      <c r="E88" s="31" t="s">
        <v>529</v>
      </c>
      <c r="F88" s="84">
        <v>100000</v>
      </c>
      <c r="G88" s="32">
        <v>75.81</v>
      </c>
      <c r="H88" s="32" t="s">
        <v>325</v>
      </c>
    </row>
    <row r="89" spans="1:8" ht="15" customHeight="1">
      <c r="A89" s="83">
        <v>45496</v>
      </c>
      <c r="B89" s="32">
        <v>544214</v>
      </c>
      <c r="C89" s="31" t="s">
        <v>1071</v>
      </c>
      <c r="D89" s="31" t="s">
        <v>1057</v>
      </c>
      <c r="E89" s="31" t="s">
        <v>529</v>
      </c>
      <c r="F89" s="84">
        <v>100000</v>
      </c>
      <c r="G89" s="32">
        <v>76.3</v>
      </c>
      <c r="H89" s="32" t="s">
        <v>325</v>
      </c>
    </row>
    <row r="90" spans="1:8" ht="15" customHeight="1">
      <c r="A90" s="83">
        <v>45496</v>
      </c>
      <c r="B90" s="32">
        <v>544214</v>
      </c>
      <c r="C90" s="31" t="s">
        <v>1071</v>
      </c>
      <c r="D90" s="31" t="s">
        <v>886</v>
      </c>
      <c r="E90" s="31" t="s">
        <v>530</v>
      </c>
      <c r="F90" s="84">
        <v>160000</v>
      </c>
      <c r="G90" s="32">
        <v>79.88</v>
      </c>
      <c r="H90" s="32" t="s">
        <v>325</v>
      </c>
    </row>
    <row r="91" spans="1:8" ht="15" customHeight="1">
      <c r="A91" s="83">
        <v>45496</v>
      </c>
      <c r="B91" s="32">
        <v>539040</v>
      </c>
      <c r="C91" s="31" t="s">
        <v>1032</v>
      </c>
      <c r="D91" s="31" t="s">
        <v>1146</v>
      </c>
      <c r="E91" s="31" t="s">
        <v>530</v>
      </c>
      <c r="F91" s="84">
        <v>297566</v>
      </c>
      <c r="G91" s="32">
        <v>21.93</v>
      </c>
      <c r="H91" s="32" t="s">
        <v>325</v>
      </c>
    </row>
    <row r="92" spans="1:8" ht="15" customHeight="1">
      <c r="A92" s="83">
        <v>45496</v>
      </c>
      <c r="B92" s="32">
        <v>539040</v>
      </c>
      <c r="C92" s="31" t="s">
        <v>1032</v>
      </c>
      <c r="D92" s="31" t="s">
        <v>1033</v>
      </c>
      <c r="E92" s="31" t="s">
        <v>530</v>
      </c>
      <c r="F92" s="84">
        <v>280000</v>
      </c>
      <c r="G92" s="32">
        <v>21.93</v>
      </c>
      <c r="H92" s="32" t="s">
        <v>325</v>
      </c>
    </row>
    <row r="93" spans="1:8" ht="15" customHeight="1">
      <c r="A93" s="83">
        <v>45496</v>
      </c>
      <c r="B93" s="32">
        <v>544002</v>
      </c>
      <c r="C93" s="31" t="s">
        <v>1147</v>
      </c>
      <c r="D93" s="31" t="s">
        <v>1148</v>
      </c>
      <c r="E93" s="31" t="s">
        <v>529</v>
      </c>
      <c r="F93" s="84">
        <v>20000</v>
      </c>
      <c r="G93" s="32">
        <v>41</v>
      </c>
      <c r="H93" s="32" t="s">
        <v>325</v>
      </c>
    </row>
    <row r="94" spans="1:8" ht="15" customHeight="1">
      <c r="A94" s="83">
        <v>45496</v>
      </c>
      <c r="B94" s="32">
        <v>509026</v>
      </c>
      <c r="C94" s="31" t="s">
        <v>1041</v>
      </c>
      <c r="D94" s="31" t="s">
        <v>1149</v>
      </c>
      <c r="E94" s="31" t="s">
        <v>529</v>
      </c>
      <c r="F94" s="84">
        <v>125000</v>
      </c>
      <c r="G94" s="32">
        <v>90</v>
      </c>
      <c r="H94" s="32" t="s">
        <v>325</v>
      </c>
    </row>
    <row r="95" spans="1:8" ht="15" customHeight="1">
      <c r="A95" s="83">
        <v>45496</v>
      </c>
      <c r="B95" s="32">
        <v>509026</v>
      </c>
      <c r="C95" s="31" t="s">
        <v>1041</v>
      </c>
      <c r="D95" s="31" t="s">
        <v>1042</v>
      </c>
      <c r="E95" s="31" t="s">
        <v>529</v>
      </c>
      <c r="F95" s="84">
        <v>124797</v>
      </c>
      <c r="G95" s="32">
        <v>90</v>
      </c>
      <c r="H95" s="32" t="s">
        <v>325</v>
      </c>
    </row>
    <row r="96" spans="1:8" ht="15" customHeight="1">
      <c r="A96" s="83">
        <v>45496</v>
      </c>
      <c r="B96" s="32">
        <v>509026</v>
      </c>
      <c r="C96" s="31" t="s">
        <v>1041</v>
      </c>
      <c r="D96" s="31" t="s">
        <v>1043</v>
      </c>
      <c r="E96" s="31" t="s">
        <v>530</v>
      </c>
      <c r="F96" s="84">
        <v>250000</v>
      </c>
      <c r="G96" s="32">
        <v>90</v>
      </c>
      <c r="H96" s="32" t="s">
        <v>325</v>
      </c>
    </row>
    <row r="97" spans="1:8" ht="15" customHeight="1">
      <c r="A97" s="83">
        <v>45496</v>
      </c>
      <c r="B97" s="32">
        <v>503675</v>
      </c>
      <c r="C97" s="31" t="s">
        <v>1150</v>
      </c>
      <c r="D97" s="31" t="s">
        <v>1151</v>
      </c>
      <c r="E97" s="31" t="s">
        <v>530</v>
      </c>
      <c r="F97" s="84">
        <v>268566</v>
      </c>
      <c r="G97" s="32">
        <v>1.27</v>
      </c>
      <c r="H97" s="32" t="s">
        <v>325</v>
      </c>
    </row>
    <row r="98" spans="1:8" ht="15" customHeight="1">
      <c r="A98" s="83">
        <v>45496</v>
      </c>
      <c r="B98" s="32">
        <v>538382</v>
      </c>
      <c r="C98" s="31" t="s">
        <v>1152</v>
      </c>
      <c r="D98" s="31" t="s">
        <v>1153</v>
      </c>
      <c r="E98" s="31" t="s">
        <v>530</v>
      </c>
      <c r="F98" s="84">
        <v>22408</v>
      </c>
      <c r="G98" s="32">
        <v>174.91</v>
      </c>
      <c r="H98" s="32" t="s">
        <v>325</v>
      </c>
    </row>
    <row r="99" spans="1:8" ht="15" customHeight="1">
      <c r="A99" s="83">
        <v>45496</v>
      </c>
      <c r="B99" s="32">
        <v>514378</v>
      </c>
      <c r="C99" s="31" t="s">
        <v>1154</v>
      </c>
      <c r="D99" s="31" t="s">
        <v>1155</v>
      </c>
      <c r="E99" s="31" t="s">
        <v>529</v>
      </c>
      <c r="F99" s="84">
        <v>20000</v>
      </c>
      <c r="G99" s="32">
        <v>52</v>
      </c>
      <c r="H99" s="32" t="s">
        <v>325</v>
      </c>
    </row>
    <row r="100" spans="1:8" ht="15" customHeight="1">
      <c r="A100" s="83">
        <v>45496</v>
      </c>
      <c r="B100" s="32" t="s">
        <v>1156</v>
      </c>
      <c r="C100" s="31" t="s">
        <v>1157</v>
      </c>
      <c r="D100" s="31" t="s">
        <v>1158</v>
      </c>
      <c r="E100" s="31" t="s">
        <v>529</v>
      </c>
      <c r="F100" s="84">
        <v>30000</v>
      </c>
      <c r="G100" s="32">
        <v>234.15</v>
      </c>
      <c r="H100" s="32" t="s">
        <v>844</v>
      </c>
    </row>
    <row r="101" spans="1:8" ht="15" customHeight="1">
      <c r="A101" s="83">
        <v>45496</v>
      </c>
      <c r="B101" s="32" t="s">
        <v>1156</v>
      </c>
      <c r="C101" s="31" t="s">
        <v>1157</v>
      </c>
      <c r="D101" s="31" t="s">
        <v>1159</v>
      </c>
      <c r="E101" s="31" t="s">
        <v>529</v>
      </c>
      <c r="F101" s="84">
        <v>70000</v>
      </c>
      <c r="G101" s="32">
        <v>229.61</v>
      </c>
      <c r="H101" s="32" t="s">
        <v>844</v>
      </c>
    </row>
    <row r="102" spans="1:8" ht="15" customHeight="1">
      <c r="A102" s="83">
        <v>45496</v>
      </c>
      <c r="B102" s="32" t="s">
        <v>1156</v>
      </c>
      <c r="C102" s="31" t="s">
        <v>1157</v>
      </c>
      <c r="D102" s="31" t="s">
        <v>980</v>
      </c>
      <c r="E102" s="31" t="s">
        <v>529</v>
      </c>
      <c r="F102" s="84">
        <v>46617</v>
      </c>
      <c r="G102" s="32">
        <v>225.38</v>
      </c>
      <c r="H102" s="32" t="s">
        <v>844</v>
      </c>
    </row>
    <row r="103" spans="1:8" ht="15" customHeight="1">
      <c r="A103" s="83">
        <v>45496</v>
      </c>
      <c r="B103" s="32" t="s">
        <v>1044</v>
      </c>
      <c r="C103" s="31" t="s">
        <v>1045</v>
      </c>
      <c r="D103" s="31" t="s">
        <v>888</v>
      </c>
      <c r="E103" s="31" t="s">
        <v>529</v>
      </c>
      <c r="F103" s="84">
        <v>171401</v>
      </c>
      <c r="G103" s="32">
        <v>259.04000000000002</v>
      </c>
      <c r="H103" s="32" t="s">
        <v>844</v>
      </c>
    </row>
    <row r="104" spans="1:8" ht="15" customHeight="1">
      <c r="A104" s="83">
        <v>45496</v>
      </c>
      <c r="B104" s="32" t="s">
        <v>1072</v>
      </c>
      <c r="C104" s="31" t="s">
        <v>1073</v>
      </c>
      <c r="D104" s="31" t="s">
        <v>888</v>
      </c>
      <c r="E104" s="31" t="s">
        <v>529</v>
      </c>
      <c r="F104" s="84">
        <v>215005</v>
      </c>
      <c r="G104" s="32">
        <v>677.67</v>
      </c>
      <c r="H104" s="32" t="s">
        <v>844</v>
      </c>
    </row>
    <row r="105" spans="1:8" ht="15" customHeight="1">
      <c r="A105" s="83">
        <v>45496</v>
      </c>
      <c r="B105" s="32" t="s">
        <v>1160</v>
      </c>
      <c r="C105" s="31" t="s">
        <v>1161</v>
      </c>
      <c r="D105" s="31" t="s">
        <v>888</v>
      </c>
      <c r="E105" s="31" t="s">
        <v>529</v>
      </c>
      <c r="F105" s="84">
        <v>2839577</v>
      </c>
      <c r="G105" s="32">
        <v>23.37</v>
      </c>
      <c r="H105" s="32" t="s">
        <v>844</v>
      </c>
    </row>
    <row r="106" spans="1:8" ht="15" customHeight="1">
      <c r="A106" s="83">
        <v>45496</v>
      </c>
      <c r="B106" s="32" t="s">
        <v>334</v>
      </c>
      <c r="C106" s="31" t="s">
        <v>1162</v>
      </c>
      <c r="D106" s="31" t="s">
        <v>888</v>
      </c>
      <c r="E106" s="31" t="s">
        <v>529</v>
      </c>
      <c r="F106" s="84">
        <v>689217</v>
      </c>
      <c r="G106" s="32">
        <v>517.80999999999995</v>
      </c>
      <c r="H106" s="32" t="s">
        <v>844</v>
      </c>
    </row>
    <row r="107" spans="1:8" ht="15" customHeight="1">
      <c r="A107" s="83">
        <v>45496</v>
      </c>
      <c r="B107" s="32" t="s">
        <v>334</v>
      </c>
      <c r="C107" s="31" t="s">
        <v>1162</v>
      </c>
      <c r="D107" s="31" t="s">
        <v>1163</v>
      </c>
      <c r="E107" s="31" t="s">
        <v>529</v>
      </c>
      <c r="F107" s="84">
        <v>731380</v>
      </c>
      <c r="G107" s="32">
        <v>518.95000000000005</v>
      </c>
      <c r="H107" s="32" t="s">
        <v>844</v>
      </c>
    </row>
    <row r="108" spans="1:8" ht="15" customHeight="1">
      <c r="A108" s="83">
        <v>45496</v>
      </c>
      <c r="B108" s="32" t="s">
        <v>1164</v>
      </c>
      <c r="C108" s="31" t="s">
        <v>1165</v>
      </c>
      <c r="D108" s="31" t="s">
        <v>1051</v>
      </c>
      <c r="E108" s="31" t="s">
        <v>529</v>
      </c>
      <c r="F108" s="84">
        <v>100000</v>
      </c>
      <c r="G108" s="32">
        <v>79.81</v>
      </c>
      <c r="H108" s="32" t="s">
        <v>844</v>
      </c>
    </row>
    <row r="109" spans="1:8" ht="15" customHeight="1">
      <c r="A109" s="83">
        <v>45496</v>
      </c>
      <c r="B109" s="32" t="s">
        <v>1166</v>
      </c>
      <c r="C109" s="31" t="s">
        <v>1167</v>
      </c>
      <c r="D109" s="31" t="s">
        <v>1168</v>
      </c>
      <c r="E109" s="31" t="s">
        <v>529</v>
      </c>
      <c r="F109" s="84">
        <v>285000</v>
      </c>
      <c r="G109" s="32">
        <v>61.6</v>
      </c>
      <c r="H109" s="32" t="s">
        <v>844</v>
      </c>
    </row>
    <row r="110" spans="1:8" ht="15" customHeight="1">
      <c r="A110" s="83">
        <v>45496</v>
      </c>
      <c r="B110" s="32" t="s">
        <v>1169</v>
      </c>
      <c r="C110" s="31" t="s">
        <v>1170</v>
      </c>
      <c r="D110" s="31" t="s">
        <v>1171</v>
      </c>
      <c r="E110" s="31" t="s">
        <v>529</v>
      </c>
      <c r="F110" s="84">
        <v>1779744</v>
      </c>
      <c r="G110" s="32">
        <v>5</v>
      </c>
      <c r="H110" s="32" t="s">
        <v>844</v>
      </c>
    </row>
    <row r="111" spans="1:8" ht="15" customHeight="1">
      <c r="A111" s="83">
        <v>45496</v>
      </c>
      <c r="B111" s="32" t="s">
        <v>1047</v>
      </c>
      <c r="C111" s="31" t="s">
        <v>1048</v>
      </c>
      <c r="D111" s="31" t="s">
        <v>1074</v>
      </c>
      <c r="E111" s="31" t="s">
        <v>529</v>
      </c>
      <c r="F111" s="84">
        <v>227460</v>
      </c>
      <c r="G111" s="32">
        <v>8.5399999999999991</v>
      </c>
      <c r="H111" s="32" t="s">
        <v>844</v>
      </c>
    </row>
    <row r="112" spans="1:8" ht="15" customHeight="1">
      <c r="A112" s="83">
        <v>45496</v>
      </c>
      <c r="B112" s="32" t="s">
        <v>1002</v>
      </c>
      <c r="C112" s="31" t="s">
        <v>1003</v>
      </c>
      <c r="D112" s="31" t="s">
        <v>1172</v>
      </c>
      <c r="E112" s="31" t="s">
        <v>529</v>
      </c>
      <c r="F112" s="84">
        <v>1640073</v>
      </c>
      <c r="G112" s="32">
        <v>82.35</v>
      </c>
      <c r="H112" s="32" t="s">
        <v>844</v>
      </c>
    </row>
    <row r="113" spans="1:8" ht="15" customHeight="1">
      <c r="A113" s="83">
        <v>45496</v>
      </c>
      <c r="B113" s="32" t="s">
        <v>1002</v>
      </c>
      <c r="C113" s="31" t="s">
        <v>1003</v>
      </c>
      <c r="D113" s="31" t="s">
        <v>1173</v>
      </c>
      <c r="E113" s="31" t="s">
        <v>529</v>
      </c>
      <c r="F113" s="84">
        <v>2164822</v>
      </c>
      <c r="G113" s="32">
        <v>83.86</v>
      </c>
      <c r="H113" s="32" t="s">
        <v>844</v>
      </c>
    </row>
    <row r="114" spans="1:8" ht="15" customHeight="1">
      <c r="A114" s="83">
        <v>45496</v>
      </c>
      <c r="B114" s="32" t="s">
        <v>1002</v>
      </c>
      <c r="C114" s="31" t="s">
        <v>1003</v>
      </c>
      <c r="D114" s="31" t="s">
        <v>1174</v>
      </c>
      <c r="E114" s="31" t="s">
        <v>529</v>
      </c>
      <c r="F114" s="84">
        <v>1556331</v>
      </c>
      <c r="G114" s="32">
        <v>79.83</v>
      </c>
      <c r="H114" s="32" t="s">
        <v>844</v>
      </c>
    </row>
    <row r="115" spans="1:8" ht="15" customHeight="1">
      <c r="A115" s="83">
        <v>45496</v>
      </c>
      <c r="B115" s="32" t="s">
        <v>1002</v>
      </c>
      <c r="C115" s="31" t="s">
        <v>1003</v>
      </c>
      <c r="D115" s="31" t="s">
        <v>981</v>
      </c>
      <c r="E115" s="31" t="s">
        <v>529</v>
      </c>
      <c r="F115" s="84">
        <v>1791452</v>
      </c>
      <c r="G115" s="32">
        <v>81.72</v>
      </c>
      <c r="H115" s="32" t="s">
        <v>844</v>
      </c>
    </row>
    <row r="116" spans="1:8" ht="15" customHeight="1">
      <c r="A116" s="83">
        <v>45496</v>
      </c>
      <c r="B116" s="32" t="s">
        <v>1002</v>
      </c>
      <c r="C116" s="31" t="s">
        <v>1003</v>
      </c>
      <c r="D116" s="31" t="s">
        <v>1023</v>
      </c>
      <c r="E116" s="31" t="s">
        <v>529</v>
      </c>
      <c r="F116" s="84">
        <v>3735744</v>
      </c>
      <c r="G116" s="32">
        <v>82.27</v>
      </c>
      <c r="H116" s="32" t="s">
        <v>844</v>
      </c>
    </row>
    <row r="117" spans="1:8" ht="15" customHeight="1">
      <c r="A117" s="83">
        <v>45496</v>
      </c>
      <c r="B117" s="32" t="s">
        <v>1002</v>
      </c>
      <c r="C117" s="31" t="s">
        <v>1003</v>
      </c>
      <c r="D117" s="31" t="s">
        <v>1175</v>
      </c>
      <c r="E117" s="31" t="s">
        <v>529</v>
      </c>
      <c r="F117" s="84">
        <v>1676233</v>
      </c>
      <c r="G117" s="32">
        <v>82.89</v>
      </c>
      <c r="H117" s="32" t="s">
        <v>844</v>
      </c>
    </row>
    <row r="118" spans="1:8" ht="15" customHeight="1">
      <c r="A118" s="83">
        <v>45496</v>
      </c>
      <c r="B118" s="32" t="s">
        <v>1002</v>
      </c>
      <c r="C118" s="31" t="s">
        <v>1003</v>
      </c>
      <c r="D118" s="31" t="s">
        <v>1034</v>
      </c>
      <c r="E118" s="31" t="s">
        <v>529</v>
      </c>
      <c r="F118" s="84">
        <v>1901357</v>
      </c>
      <c r="G118" s="32">
        <v>80.349999999999994</v>
      </c>
      <c r="H118" s="32" t="s">
        <v>844</v>
      </c>
    </row>
    <row r="119" spans="1:8" ht="15" customHeight="1">
      <c r="A119" s="83">
        <v>45496</v>
      </c>
      <c r="B119" s="32" t="s">
        <v>1002</v>
      </c>
      <c r="C119" s="31" t="s">
        <v>1003</v>
      </c>
      <c r="D119" s="31" t="s">
        <v>1046</v>
      </c>
      <c r="E119" s="31" t="s">
        <v>529</v>
      </c>
      <c r="F119" s="84">
        <v>5645758</v>
      </c>
      <c r="G119" s="32">
        <v>82.92</v>
      </c>
      <c r="H119" s="32" t="s">
        <v>844</v>
      </c>
    </row>
    <row r="120" spans="1:8" ht="15" customHeight="1">
      <c r="A120" s="83">
        <v>45496</v>
      </c>
      <c r="B120" s="32" t="s">
        <v>1002</v>
      </c>
      <c r="C120" s="31" t="s">
        <v>1003</v>
      </c>
      <c r="D120" s="31" t="s">
        <v>888</v>
      </c>
      <c r="E120" s="31" t="s">
        <v>529</v>
      </c>
      <c r="F120" s="84">
        <v>4695169</v>
      </c>
      <c r="G120" s="32">
        <v>81.38</v>
      </c>
      <c r="H120" s="32" t="s">
        <v>844</v>
      </c>
    </row>
    <row r="121" spans="1:8" ht="15" customHeight="1">
      <c r="A121" s="83">
        <v>45496</v>
      </c>
      <c r="B121" s="32" t="s">
        <v>1002</v>
      </c>
      <c r="C121" s="31" t="s">
        <v>1003</v>
      </c>
      <c r="D121" s="31" t="s">
        <v>980</v>
      </c>
      <c r="E121" s="31" t="s">
        <v>529</v>
      </c>
      <c r="F121" s="84">
        <v>4449008</v>
      </c>
      <c r="G121" s="32">
        <v>81.06</v>
      </c>
      <c r="H121" s="32" t="s">
        <v>844</v>
      </c>
    </row>
    <row r="122" spans="1:8" ht="15" customHeight="1">
      <c r="A122" s="83">
        <v>45496</v>
      </c>
      <c r="B122" s="32" t="s">
        <v>1049</v>
      </c>
      <c r="C122" s="31" t="s">
        <v>1050</v>
      </c>
      <c r="D122" s="31" t="s">
        <v>980</v>
      </c>
      <c r="E122" s="31" t="s">
        <v>529</v>
      </c>
      <c r="F122" s="84">
        <v>509981</v>
      </c>
      <c r="G122" s="32">
        <v>41.34</v>
      </c>
      <c r="H122" s="32" t="s">
        <v>844</v>
      </c>
    </row>
    <row r="123" spans="1:8" ht="15" customHeight="1">
      <c r="A123" s="83">
        <v>45496</v>
      </c>
      <c r="B123" s="32" t="s">
        <v>1076</v>
      </c>
      <c r="C123" s="31" t="s">
        <v>1077</v>
      </c>
      <c r="D123" s="31" t="s">
        <v>981</v>
      </c>
      <c r="E123" s="31" t="s">
        <v>529</v>
      </c>
      <c r="F123" s="84">
        <v>3541725</v>
      </c>
      <c r="G123" s="32">
        <v>159.13</v>
      </c>
      <c r="H123" s="32" t="s">
        <v>844</v>
      </c>
    </row>
    <row r="124" spans="1:8" ht="15" customHeight="1">
      <c r="A124" s="83">
        <v>45496</v>
      </c>
      <c r="B124" s="32" t="s">
        <v>1076</v>
      </c>
      <c r="C124" s="31" t="s">
        <v>1077</v>
      </c>
      <c r="D124" s="31" t="s">
        <v>888</v>
      </c>
      <c r="E124" s="31" t="s">
        <v>529</v>
      </c>
      <c r="F124" s="84">
        <v>4218335</v>
      </c>
      <c r="G124" s="32">
        <v>155.63999999999999</v>
      </c>
      <c r="H124" s="32" t="s">
        <v>844</v>
      </c>
    </row>
    <row r="125" spans="1:8" ht="15" customHeight="1">
      <c r="A125" s="83">
        <v>45496</v>
      </c>
      <c r="B125" s="32" t="s">
        <v>1078</v>
      </c>
      <c r="C125" s="31" t="s">
        <v>1079</v>
      </c>
      <c r="D125" s="31" t="s">
        <v>888</v>
      </c>
      <c r="E125" s="31" t="s">
        <v>529</v>
      </c>
      <c r="F125" s="84">
        <v>960737</v>
      </c>
      <c r="G125" s="32">
        <v>70.22</v>
      </c>
      <c r="H125" s="32" t="s">
        <v>844</v>
      </c>
    </row>
    <row r="126" spans="1:8" ht="15" customHeight="1">
      <c r="A126" s="83">
        <v>45496</v>
      </c>
      <c r="B126" s="32" t="s">
        <v>1176</v>
      </c>
      <c r="C126" s="31" t="s">
        <v>1177</v>
      </c>
      <c r="D126" s="31" t="s">
        <v>1178</v>
      </c>
      <c r="E126" s="31" t="s">
        <v>529</v>
      </c>
      <c r="F126" s="84">
        <v>65087</v>
      </c>
      <c r="G126" s="32">
        <v>1006.97</v>
      </c>
      <c r="H126" s="32" t="s">
        <v>844</v>
      </c>
    </row>
    <row r="127" spans="1:8" ht="15" customHeight="1">
      <c r="A127" s="83">
        <v>45496</v>
      </c>
      <c r="B127" s="32" t="s">
        <v>1176</v>
      </c>
      <c r="C127" s="31" t="s">
        <v>1177</v>
      </c>
      <c r="D127" s="31" t="s">
        <v>1179</v>
      </c>
      <c r="E127" s="31" t="s">
        <v>529</v>
      </c>
      <c r="F127" s="84">
        <v>87382</v>
      </c>
      <c r="G127" s="32">
        <v>1001.43</v>
      </c>
      <c r="H127" s="32" t="s">
        <v>844</v>
      </c>
    </row>
    <row r="128" spans="1:8" ht="15" customHeight="1">
      <c r="A128" s="83">
        <v>45496</v>
      </c>
      <c r="B128" s="32" t="s">
        <v>1176</v>
      </c>
      <c r="C128" s="31" t="s">
        <v>1177</v>
      </c>
      <c r="D128" s="31" t="s">
        <v>980</v>
      </c>
      <c r="E128" s="31" t="s">
        <v>529</v>
      </c>
      <c r="F128" s="84">
        <v>80279</v>
      </c>
      <c r="G128" s="32">
        <v>1025.9100000000001</v>
      </c>
      <c r="H128" s="32" t="s">
        <v>844</v>
      </c>
    </row>
    <row r="129" spans="1:8" ht="15" customHeight="1">
      <c r="A129" s="83">
        <v>45496</v>
      </c>
      <c r="B129" s="32" t="s">
        <v>876</v>
      </c>
      <c r="C129" s="31" t="s">
        <v>1180</v>
      </c>
      <c r="D129" s="31" t="s">
        <v>888</v>
      </c>
      <c r="E129" s="31" t="s">
        <v>529</v>
      </c>
      <c r="F129" s="84">
        <v>1732140</v>
      </c>
      <c r="G129" s="32">
        <v>509.67</v>
      </c>
      <c r="H129" s="32" t="s">
        <v>844</v>
      </c>
    </row>
    <row r="130" spans="1:8" ht="15" customHeight="1">
      <c r="A130" s="83">
        <v>45496</v>
      </c>
      <c r="B130" s="32" t="s">
        <v>464</v>
      </c>
      <c r="C130" s="31" t="s">
        <v>1080</v>
      </c>
      <c r="D130" s="31" t="s">
        <v>888</v>
      </c>
      <c r="E130" s="31" t="s">
        <v>529</v>
      </c>
      <c r="F130" s="84">
        <v>3256806</v>
      </c>
      <c r="G130" s="32">
        <v>228.12</v>
      </c>
      <c r="H130" s="32" t="s">
        <v>844</v>
      </c>
    </row>
    <row r="131" spans="1:8" ht="15" customHeight="1">
      <c r="A131" s="83">
        <v>45496</v>
      </c>
      <c r="B131" s="32" t="s">
        <v>1181</v>
      </c>
      <c r="C131" s="31" t="s">
        <v>1182</v>
      </c>
      <c r="D131" s="31" t="s">
        <v>888</v>
      </c>
      <c r="E131" s="31" t="s">
        <v>529</v>
      </c>
      <c r="F131" s="84">
        <v>2145620</v>
      </c>
      <c r="G131" s="32">
        <v>29.72</v>
      </c>
      <c r="H131" s="32" t="s">
        <v>844</v>
      </c>
    </row>
    <row r="132" spans="1:8" ht="15" customHeight="1">
      <c r="A132" s="83">
        <v>45496</v>
      </c>
      <c r="B132" s="32" t="s">
        <v>1181</v>
      </c>
      <c r="C132" s="31" t="s">
        <v>1182</v>
      </c>
      <c r="D132" s="31" t="s">
        <v>1183</v>
      </c>
      <c r="E132" s="31" t="s">
        <v>529</v>
      </c>
      <c r="F132" s="84">
        <v>2000000</v>
      </c>
      <c r="G132" s="32">
        <v>29.51</v>
      </c>
      <c r="H132" s="32" t="s">
        <v>844</v>
      </c>
    </row>
    <row r="133" spans="1:8" ht="15" customHeight="1">
      <c r="A133" s="83">
        <v>45496</v>
      </c>
      <c r="B133" s="32" t="s">
        <v>899</v>
      </c>
      <c r="C133" s="31" t="s">
        <v>900</v>
      </c>
      <c r="D133" s="31" t="s">
        <v>1081</v>
      </c>
      <c r="E133" s="31" t="s">
        <v>529</v>
      </c>
      <c r="F133" s="84">
        <v>638726</v>
      </c>
      <c r="G133" s="32">
        <v>47.99</v>
      </c>
      <c r="H133" s="32" t="s">
        <v>844</v>
      </c>
    </row>
    <row r="134" spans="1:8" ht="15" customHeight="1">
      <c r="A134" s="83">
        <v>45496</v>
      </c>
      <c r="B134" s="32" t="s">
        <v>899</v>
      </c>
      <c r="C134" s="31" t="s">
        <v>900</v>
      </c>
      <c r="D134" s="31" t="s">
        <v>1184</v>
      </c>
      <c r="E134" s="31" t="s">
        <v>529</v>
      </c>
      <c r="F134" s="84">
        <v>600000</v>
      </c>
      <c r="G134" s="32">
        <v>47.12</v>
      </c>
      <c r="H134" s="32" t="s">
        <v>844</v>
      </c>
    </row>
    <row r="135" spans="1:8" ht="15" customHeight="1">
      <c r="A135" s="83">
        <v>45496</v>
      </c>
      <c r="B135" s="32" t="s">
        <v>899</v>
      </c>
      <c r="C135" s="31" t="s">
        <v>900</v>
      </c>
      <c r="D135" s="31" t="s">
        <v>1185</v>
      </c>
      <c r="E135" s="31" t="s">
        <v>529</v>
      </c>
      <c r="F135" s="84">
        <v>6154678</v>
      </c>
      <c r="G135" s="32">
        <v>47.77</v>
      </c>
      <c r="H135" s="32" t="s">
        <v>844</v>
      </c>
    </row>
    <row r="136" spans="1:8" ht="15" customHeight="1">
      <c r="A136" s="83">
        <v>45496</v>
      </c>
      <c r="B136" s="32" t="s">
        <v>899</v>
      </c>
      <c r="C136" s="31" t="s">
        <v>900</v>
      </c>
      <c r="D136" s="31" t="s">
        <v>888</v>
      </c>
      <c r="E136" s="31" t="s">
        <v>529</v>
      </c>
      <c r="F136" s="84">
        <v>2253181</v>
      </c>
      <c r="G136" s="32">
        <v>47.09</v>
      </c>
      <c r="H136" s="32" t="s">
        <v>844</v>
      </c>
    </row>
    <row r="137" spans="1:8" ht="15" customHeight="1">
      <c r="A137" s="83">
        <v>45496</v>
      </c>
      <c r="B137" s="32" t="s">
        <v>1186</v>
      </c>
      <c r="C137" s="31" t="s">
        <v>1187</v>
      </c>
      <c r="D137" s="31" t="s">
        <v>1085</v>
      </c>
      <c r="E137" s="31" t="s">
        <v>529</v>
      </c>
      <c r="F137" s="84">
        <v>1450000</v>
      </c>
      <c r="G137" s="32">
        <v>64</v>
      </c>
      <c r="H137" s="32" t="s">
        <v>844</v>
      </c>
    </row>
    <row r="138" spans="1:8" ht="15" customHeight="1">
      <c r="A138" s="83">
        <v>45496</v>
      </c>
      <c r="B138" s="32" t="s">
        <v>1188</v>
      </c>
      <c r="C138" s="31" t="s">
        <v>1189</v>
      </c>
      <c r="D138" s="31" t="s">
        <v>1190</v>
      </c>
      <c r="E138" s="31" t="s">
        <v>529</v>
      </c>
      <c r="F138" s="84">
        <v>168000</v>
      </c>
      <c r="G138" s="32">
        <v>83.35</v>
      </c>
      <c r="H138" s="32" t="s">
        <v>844</v>
      </c>
    </row>
    <row r="139" spans="1:8" ht="15" customHeight="1">
      <c r="A139" s="83">
        <v>45496</v>
      </c>
      <c r="B139" s="32" t="s">
        <v>1156</v>
      </c>
      <c r="C139" s="31" t="s">
        <v>1157</v>
      </c>
      <c r="D139" s="31" t="s">
        <v>980</v>
      </c>
      <c r="E139" s="31" t="s">
        <v>530</v>
      </c>
      <c r="F139" s="84">
        <v>47129</v>
      </c>
      <c r="G139" s="32">
        <v>226.41</v>
      </c>
      <c r="H139" s="32" t="s">
        <v>844</v>
      </c>
    </row>
    <row r="140" spans="1:8" ht="15" customHeight="1">
      <c r="A140" s="83">
        <v>45496</v>
      </c>
      <c r="B140" s="32" t="s">
        <v>1044</v>
      </c>
      <c r="C140" s="31" t="s">
        <v>1045</v>
      </c>
      <c r="D140" s="31" t="s">
        <v>888</v>
      </c>
      <c r="E140" s="31" t="s">
        <v>530</v>
      </c>
      <c r="F140" s="84">
        <v>191553</v>
      </c>
      <c r="G140" s="32">
        <v>259.45999999999998</v>
      </c>
      <c r="H140" s="32" t="s">
        <v>844</v>
      </c>
    </row>
    <row r="141" spans="1:8" ht="15" customHeight="1">
      <c r="A141" s="83">
        <v>45496</v>
      </c>
      <c r="B141" s="32" t="s">
        <v>1072</v>
      </c>
      <c r="C141" s="31" t="s">
        <v>1073</v>
      </c>
      <c r="D141" s="31" t="s">
        <v>888</v>
      </c>
      <c r="E141" s="31" t="s">
        <v>530</v>
      </c>
      <c r="F141" s="84">
        <v>225375</v>
      </c>
      <c r="G141" s="32">
        <v>681.12</v>
      </c>
      <c r="H141" s="32" t="s">
        <v>844</v>
      </c>
    </row>
    <row r="142" spans="1:8" ht="15" customHeight="1">
      <c r="A142" s="83">
        <v>45496</v>
      </c>
      <c r="B142" s="32" t="s">
        <v>1160</v>
      </c>
      <c r="C142" s="31" t="s">
        <v>1161</v>
      </c>
      <c r="D142" s="31" t="s">
        <v>888</v>
      </c>
      <c r="E142" s="31" t="s">
        <v>530</v>
      </c>
      <c r="F142" s="84">
        <v>2615275</v>
      </c>
      <c r="G142" s="32">
        <v>23.38</v>
      </c>
      <c r="H142" s="32" t="s">
        <v>844</v>
      </c>
    </row>
    <row r="143" spans="1:8" ht="15" customHeight="1">
      <c r="A143" s="83">
        <v>45496</v>
      </c>
      <c r="B143" s="32" t="s">
        <v>334</v>
      </c>
      <c r="C143" s="31" t="s">
        <v>1162</v>
      </c>
      <c r="D143" s="31" t="s">
        <v>1163</v>
      </c>
      <c r="E143" s="31" t="s">
        <v>530</v>
      </c>
      <c r="F143" s="84">
        <v>730071</v>
      </c>
      <c r="G143" s="32">
        <v>519.20000000000005</v>
      </c>
      <c r="H143" s="32" t="s">
        <v>844</v>
      </c>
    </row>
    <row r="144" spans="1:8" ht="15" customHeight="1">
      <c r="A144" s="83">
        <v>45496</v>
      </c>
      <c r="B144" s="32" t="s">
        <v>334</v>
      </c>
      <c r="C144" s="31" t="s">
        <v>1162</v>
      </c>
      <c r="D144" s="31" t="s">
        <v>888</v>
      </c>
      <c r="E144" s="31" t="s">
        <v>530</v>
      </c>
      <c r="F144" s="84">
        <v>606455</v>
      </c>
      <c r="G144" s="32">
        <v>517.09</v>
      </c>
      <c r="H144" s="32" t="s">
        <v>844</v>
      </c>
    </row>
    <row r="145" spans="1:8" ht="15" customHeight="1">
      <c r="A145" s="83">
        <v>45496</v>
      </c>
      <c r="B145" s="32" t="s">
        <v>1164</v>
      </c>
      <c r="C145" s="31" t="s">
        <v>1165</v>
      </c>
      <c r="D145" s="31" t="s">
        <v>1051</v>
      </c>
      <c r="E145" s="31" t="s">
        <v>530</v>
      </c>
      <c r="F145" s="84">
        <v>100000</v>
      </c>
      <c r="G145" s="32">
        <v>79.680000000000007</v>
      </c>
      <c r="H145" s="32" t="s">
        <v>844</v>
      </c>
    </row>
    <row r="146" spans="1:8" ht="15" customHeight="1">
      <c r="A146" s="83">
        <v>45496</v>
      </c>
      <c r="B146" s="32" t="s">
        <v>366</v>
      </c>
      <c r="C146" s="31" t="s">
        <v>1191</v>
      </c>
      <c r="D146" s="31" t="s">
        <v>1192</v>
      </c>
      <c r="E146" s="31" t="s">
        <v>530</v>
      </c>
      <c r="F146" s="84">
        <v>2297777</v>
      </c>
      <c r="G146" s="32">
        <v>673</v>
      </c>
      <c r="H146" s="32" t="s">
        <v>844</v>
      </c>
    </row>
    <row r="147" spans="1:8" ht="15" customHeight="1">
      <c r="A147" s="83">
        <v>45496</v>
      </c>
      <c r="B147" s="32" t="s">
        <v>1166</v>
      </c>
      <c r="C147" s="31" t="s">
        <v>1167</v>
      </c>
      <c r="D147" s="31" t="s">
        <v>1193</v>
      </c>
      <c r="E147" s="31" t="s">
        <v>530</v>
      </c>
      <c r="F147" s="84">
        <v>189000</v>
      </c>
      <c r="G147" s="32">
        <v>61.9</v>
      </c>
      <c r="H147" s="32" t="s">
        <v>844</v>
      </c>
    </row>
    <row r="148" spans="1:8" ht="15" customHeight="1">
      <c r="A148" s="83">
        <v>45496</v>
      </c>
      <c r="B148" s="32" t="s">
        <v>1169</v>
      </c>
      <c r="C148" s="31" t="s">
        <v>1170</v>
      </c>
      <c r="D148" s="31" t="s">
        <v>1194</v>
      </c>
      <c r="E148" s="31" t="s">
        <v>530</v>
      </c>
      <c r="F148" s="84">
        <v>1670567</v>
      </c>
      <c r="G148" s="32">
        <v>5.01</v>
      </c>
      <c r="H148" s="32" t="s">
        <v>844</v>
      </c>
    </row>
    <row r="149" spans="1:8" ht="15" customHeight="1">
      <c r="A149" s="83">
        <v>45496</v>
      </c>
      <c r="B149" s="32" t="s">
        <v>1047</v>
      </c>
      <c r="C149" s="31" t="s">
        <v>1048</v>
      </c>
      <c r="D149" s="31" t="s">
        <v>1195</v>
      </c>
      <c r="E149" s="31" t="s">
        <v>530</v>
      </c>
      <c r="F149" s="84">
        <v>422250</v>
      </c>
      <c r="G149" s="32">
        <v>8.58</v>
      </c>
      <c r="H149" s="32" t="s">
        <v>844</v>
      </c>
    </row>
    <row r="150" spans="1:8" ht="15" customHeight="1">
      <c r="A150" s="83">
        <v>45496</v>
      </c>
      <c r="B150" s="32" t="s">
        <v>1047</v>
      </c>
      <c r="C150" s="31" t="s">
        <v>1048</v>
      </c>
      <c r="D150" s="31" t="s">
        <v>1074</v>
      </c>
      <c r="E150" s="31" t="s">
        <v>530</v>
      </c>
      <c r="F150" s="84">
        <v>741566</v>
      </c>
      <c r="G150" s="32">
        <v>8.56</v>
      </c>
      <c r="H150" s="32" t="s">
        <v>844</v>
      </c>
    </row>
    <row r="151" spans="1:8" ht="15" customHeight="1">
      <c r="A151" s="83">
        <v>45496</v>
      </c>
      <c r="B151" s="32" t="s">
        <v>1047</v>
      </c>
      <c r="C151" s="31" t="s">
        <v>1048</v>
      </c>
      <c r="D151" s="31" t="s">
        <v>1196</v>
      </c>
      <c r="E151" s="31" t="s">
        <v>530</v>
      </c>
      <c r="F151" s="84">
        <v>271064</v>
      </c>
      <c r="G151" s="32">
        <v>8.58</v>
      </c>
      <c r="H151" s="32" t="s">
        <v>844</v>
      </c>
    </row>
    <row r="152" spans="1:8" ht="15" customHeight="1">
      <c r="A152" s="83">
        <v>45496</v>
      </c>
      <c r="B152" s="32" t="s">
        <v>1002</v>
      </c>
      <c r="C152" s="31" t="s">
        <v>1003</v>
      </c>
      <c r="D152" s="31" t="s">
        <v>1172</v>
      </c>
      <c r="E152" s="31" t="s">
        <v>530</v>
      </c>
      <c r="F152" s="84">
        <v>1640073</v>
      </c>
      <c r="G152" s="32">
        <v>83.87</v>
      </c>
      <c r="H152" s="32" t="s">
        <v>844</v>
      </c>
    </row>
    <row r="153" spans="1:8" ht="15" customHeight="1">
      <c r="A153" s="83">
        <v>45496</v>
      </c>
      <c r="B153" s="32" t="s">
        <v>1002</v>
      </c>
      <c r="C153" s="31" t="s">
        <v>1003</v>
      </c>
      <c r="D153" s="31" t="s">
        <v>1173</v>
      </c>
      <c r="E153" s="31" t="s">
        <v>530</v>
      </c>
      <c r="F153" s="84">
        <v>1864822</v>
      </c>
      <c r="G153" s="32">
        <v>82.97</v>
      </c>
      <c r="H153" s="32" t="s">
        <v>844</v>
      </c>
    </row>
    <row r="154" spans="1:8" ht="15" customHeight="1">
      <c r="A154" s="83">
        <v>45496</v>
      </c>
      <c r="B154" s="32" t="s">
        <v>1002</v>
      </c>
      <c r="C154" s="31" t="s">
        <v>1003</v>
      </c>
      <c r="D154" s="31" t="s">
        <v>888</v>
      </c>
      <c r="E154" s="31" t="s">
        <v>530</v>
      </c>
      <c r="F154" s="84">
        <v>5953938</v>
      </c>
      <c r="G154" s="32">
        <v>81.78</v>
      </c>
      <c r="H154" s="32" t="s">
        <v>844</v>
      </c>
    </row>
    <row r="155" spans="1:8" ht="15" customHeight="1">
      <c r="A155" s="83">
        <v>45496</v>
      </c>
      <c r="B155" s="32" t="s">
        <v>1002</v>
      </c>
      <c r="C155" s="31" t="s">
        <v>1003</v>
      </c>
      <c r="D155" s="31" t="s">
        <v>1034</v>
      </c>
      <c r="E155" s="31" t="s">
        <v>530</v>
      </c>
      <c r="F155" s="84">
        <v>1901357</v>
      </c>
      <c r="G155" s="32">
        <v>80.37</v>
      </c>
      <c r="H155" s="32" t="s">
        <v>844</v>
      </c>
    </row>
    <row r="156" spans="1:8" ht="15" customHeight="1">
      <c r="A156" s="83">
        <v>45496</v>
      </c>
      <c r="B156" s="32" t="s">
        <v>1002</v>
      </c>
      <c r="C156" s="31" t="s">
        <v>1003</v>
      </c>
      <c r="D156" s="31" t="s">
        <v>1046</v>
      </c>
      <c r="E156" s="31" t="s">
        <v>530</v>
      </c>
      <c r="F156" s="84">
        <v>5745461</v>
      </c>
      <c r="G156" s="32">
        <v>83.56</v>
      </c>
      <c r="H156" s="32" t="s">
        <v>844</v>
      </c>
    </row>
    <row r="157" spans="1:8" ht="15" customHeight="1">
      <c r="A157" s="83">
        <v>45496</v>
      </c>
      <c r="B157" s="32" t="s">
        <v>1002</v>
      </c>
      <c r="C157" s="31" t="s">
        <v>1003</v>
      </c>
      <c r="D157" s="31" t="s">
        <v>1175</v>
      </c>
      <c r="E157" s="31" t="s">
        <v>530</v>
      </c>
      <c r="F157" s="84">
        <v>1722801</v>
      </c>
      <c r="G157" s="32">
        <v>82.58</v>
      </c>
      <c r="H157" s="32" t="s">
        <v>844</v>
      </c>
    </row>
    <row r="158" spans="1:8" ht="15" customHeight="1">
      <c r="A158" s="83">
        <v>45496</v>
      </c>
      <c r="B158" s="32" t="s">
        <v>1002</v>
      </c>
      <c r="C158" s="31" t="s">
        <v>1003</v>
      </c>
      <c r="D158" s="31" t="s">
        <v>1174</v>
      </c>
      <c r="E158" s="31" t="s">
        <v>530</v>
      </c>
      <c r="F158" s="84">
        <v>1301986</v>
      </c>
      <c r="G158" s="32">
        <v>81.849999999999994</v>
      </c>
      <c r="H158" s="32" t="s">
        <v>844</v>
      </c>
    </row>
    <row r="159" spans="1:8" ht="15" customHeight="1">
      <c r="A159" s="83">
        <v>45496</v>
      </c>
      <c r="B159" s="32" t="s">
        <v>1002</v>
      </c>
      <c r="C159" s="31" t="s">
        <v>1003</v>
      </c>
      <c r="D159" s="31" t="s">
        <v>1023</v>
      </c>
      <c r="E159" s="31" t="s">
        <v>530</v>
      </c>
      <c r="F159" s="84">
        <v>3743375</v>
      </c>
      <c r="G159" s="32">
        <v>82.46</v>
      </c>
      <c r="H159" s="32" t="s">
        <v>844</v>
      </c>
    </row>
    <row r="160" spans="1:8" ht="15" customHeight="1">
      <c r="A160" s="83">
        <v>45496</v>
      </c>
      <c r="B160" s="32" t="s">
        <v>1002</v>
      </c>
      <c r="C160" s="31" t="s">
        <v>1003</v>
      </c>
      <c r="D160" s="31" t="s">
        <v>980</v>
      </c>
      <c r="E160" s="31" t="s">
        <v>530</v>
      </c>
      <c r="F160" s="84">
        <v>4449860</v>
      </c>
      <c r="G160" s="32">
        <v>81.11</v>
      </c>
      <c r="H160" s="32" t="s">
        <v>844</v>
      </c>
    </row>
    <row r="161" spans="1:8" ht="15" customHeight="1">
      <c r="A161" s="83">
        <v>45496</v>
      </c>
      <c r="B161" s="32" t="s">
        <v>1002</v>
      </c>
      <c r="C161" s="31" t="s">
        <v>1003</v>
      </c>
      <c r="D161" s="31" t="s">
        <v>981</v>
      </c>
      <c r="E161" s="31" t="s">
        <v>530</v>
      </c>
      <c r="F161" s="84">
        <v>1782795</v>
      </c>
      <c r="G161" s="32">
        <v>81.89</v>
      </c>
      <c r="H161" s="32" t="s">
        <v>844</v>
      </c>
    </row>
    <row r="162" spans="1:8" ht="15" customHeight="1">
      <c r="A162" s="83">
        <v>45496</v>
      </c>
      <c r="B162" s="32" t="s">
        <v>1049</v>
      </c>
      <c r="C162" s="31" t="s">
        <v>1050</v>
      </c>
      <c r="D162" s="31" t="s">
        <v>980</v>
      </c>
      <c r="E162" s="31" t="s">
        <v>530</v>
      </c>
      <c r="F162" s="84">
        <v>509981</v>
      </c>
      <c r="G162" s="32">
        <v>41.41</v>
      </c>
      <c r="H162" s="32" t="s">
        <v>844</v>
      </c>
    </row>
    <row r="163" spans="1:8" ht="15" customHeight="1">
      <c r="A163" s="83">
        <v>45496</v>
      </c>
      <c r="B163" s="32" t="s">
        <v>1076</v>
      </c>
      <c r="C163" s="31" t="s">
        <v>1077</v>
      </c>
      <c r="D163" s="31" t="s">
        <v>888</v>
      </c>
      <c r="E163" s="31" t="s">
        <v>530</v>
      </c>
      <c r="F163" s="84">
        <v>4606616</v>
      </c>
      <c r="G163" s="32">
        <v>156.63</v>
      </c>
      <c r="H163" s="32" t="s">
        <v>844</v>
      </c>
    </row>
    <row r="164" spans="1:8" ht="15" customHeight="1">
      <c r="A164" s="83">
        <v>45496</v>
      </c>
      <c r="B164" s="32" t="s">
        <v>1076</v>
      </c>
      <c r="C164" s="31" t="s">
        <v>1077</v>
      </c>
      <c r="D164" s="31" t="s">
        <v>981</v>
      </c>
      <c r="E164" s="31" t="s">
        <v>530</v>
      </c>
      <c r="F164" s="84">
        <v>3541725</v>
      </c>
      <c r="G164" s="32">
        <v>159.19999999999999</v>
      </c>
      <c r="H164" s="32" t="s">
        <v>844</v>
      </c>
    </row>
    <row r="165" spans="1:8" ht="15" customHeight="1">
      <c r="A165" s="83">
        <v>45496</v>
      </c>
      <c r="B165" s="32" t="s">
        <v>1197</v>
      </c>
      <c r="C165" s="31" t="s">
        <v>1198</v>
      </c>
      <c r="D165" s="31" t="s">
        <v>1199</v>
      </c>
      <c r="E165" s="31" t="s">
        <v>530</v>
      </c>
      <c r="F165" s="84">
        <v>31200</v>
      </c>
      <c r="G165" s="32">
        <v>417.22</v>
      </c>
      <c r="H165" s="32" t="s">
        <v>844</v>
      </c>
    </row>
    <row r="166" spans="1:8" ht="15" customHeight="1">
      <c r="A166" s="83">
        <v>45496</v>
      </c>
      <c r="B166" s="32" t="s">
        <v>1078</v>
      </c>
      <c r="C166" s="31" t="s">
        <v>1079</v>
      </c>
      <c r="D166" s="31" t="s">
        <v>888</v>
      </c>
      <c r="E166" s="31" t="s">
        <v>530</v>
      </c>
      <c r="F166" s="84">
        <v>1025547</v>
      </c>
      <c r="G166" s="32">
        <v>70.86</v>
      </c>
      <c r="H166" s="32" t="s">
        <v>844</v>
      </c>
    </row>
    <row r="167" spans="1:8" ht="15" customHeight="1">
      <c r="A167" s="83">
        <v>45496</v>
      </c>
      <c r="B167" s="32" t="s">
        <v>1176</v>
      </c>
      <c r="C167" s="31" t="s">
        <v>1177</v>
      </c>
      <c r="D167" s="31" t="s">
        <v>1179</v>
      </c>
      <c r="E167" s="31" t="s">
        <v>530</v>
      </c>
      <c r="F167" s="84">
        <v>87382</v>
      </c>
      <c r="G167" s="32">
        <v>1007.93</v>
      </c>
      <c r="H167" s="32" t="s">
        <v>844</v>
      </c>
    </row>
    <row r="168" spans="1:8" ht="15" customHeight="1">
      <c r="A168" s="83">
        <v>45496</v>
      </c>
      <c r="B168" s="32" t="s">
        <v>1176</v>
      </c>
      <c r="C168" s="31" t="s">
        <v>1177</v>
      </c>
      <c r="D168" s="31" t="s">
        <v>1178</v>
      </c>
      <c r="E168" s="31" t="s">
        <v>530</v>
      </c>
      <c r="F168" s="84">
        <v>65087</v>
      </c>
      <c r="G168" s="32">
        <v>1000.95</v>
      </c>
      <c r="H168" s="32" t="s">
        <v>844</v>
      </c>
    </row>
    <row r="169" spans="1:8" ht="15" customHeight="1">
      <c r="A169" s="83">
        <v>45496</v>
      </c>
      <c r="B169" s="32" t="s">
        <v>1176</v>
      </c>
      <c r="C169" s="31" t="s">
        <v>1177</v>
      </c>
      <c r="D169" s="31" t="s">
        <v>980</v>
      </c>
      <c r="E169" s="31" t="s">
        <v>530</v>
      </c>
      <c r="F169" s="84">
        <v>80279</v>
      </c>
      <c r="G169" s="32">
        <v>1026.6600000000001</v>
      </c>
      <c r="H169" s="32" t="s">
        <v>844</v>
      </c>
    </row>
    <row r="170" spans="1:8" ht="15" customHeight="1">
      <c r="A170" s="83">
        <v>45496</v>
      </c>
      <c r="B170" s="32" t="s">
        <v>1082</v>
      </c>
      <c r="C170" s="31" t="s">
        <v>1083</v>
      </c>
      <c r="D170" s="31" t="s">
        <v>1084</v>
      </c>
      <c r="E170" s="31" t="s">
        <v>530</v>
      </c>
      <c r="F170" s="84">
        <v>99000</v>
      </c>
      <c r="G170" s="32">
        <v>296.82</v>
      </c>
      <c r="H170" s="32" t="s">
        <v>844</v>
      </c>
    </row>
    <row r="171" spans="1:8" ht="15" customHeight="1">
      <c r="A171" s="83">
        <v>45496</v>
      </c>
      <c r="B171" s="32" t="s">
        <v>876</v>
      </c>
      <c r="C171" s="31" t="s">
        <v>1180</v>
      </c>
      <c r="D171" s="31" t="s">
        <v>888</v>
      </c>
      <c r="E171" s="31" t="s">
        <v>530</v>
      </c>
      <c r="F171" s="84">
        <v>1584022</v>
      </c>
      <c r="G171" s="32">
        <v>516.05999999999995</v>
      </c>
      <c r="H171" s="32" t="s">
        <v>844</v>
      </c>
    </row>
    <row r="172" spans="1:8" ht="15" customHeight="1">
      <c r="A172" s="83">
        <v>45496</v>
      </c>
      <c r="B172" s="32" t="s">
        <v>464</v>
      </c>
      <c r="C172" s="31" t="s">
        <v>1080</v>
      </c>
      <c r="D172" s="31" t="s">
        <v>888</v>
      </c>
      <c r="E172" s="31" t="s">
        <v>530</v>
      </c>
      <c r="F172" s="84">
        <v>3505773</v>
      </c>
      <c r="G172" s="32">
        <v>229.55</v>
      </c>
      <c r="H172" s="32" t="s">
        <v>844</v>
      </c>
    </row>
    <row r="173" spans="1:8" ht="15" customHeight="1">
      <c r="A173" s="83">
        <v>45496</v>
      </c>
      <c r="B173" s="32" t="s">
        <v>1181</v>
      </c>
      <c r="C173" s="31" t="s">
        <v>1182</v>
      </c>
      <c r="D173" s="31" t="s">
        <v>888</v>
      </c>
      <c r="E173" s="31" t="s">
        <v>530</v>
      </c>
      <c r="F173" s="84">
        <v>1876355</v>
      </c>
      <c r="G173" s="32">
        <v>29.91</v>
      </c>
      <c r="H173" s="32" t="s">
        <v>844</v>
      </c>
    </row>
    <row r="174" spans="1:8" ht="15" customHeight="1">
      <c r="A174" s="83">
        <v>45496</v>
      </c>
      <c r="B174" s="32" t="s">
        <v>1200</v>
      </c>
      <c r="C174" s="31" t="s">
        <v>1201</v>
      </c>
      <c r="D174" s="31" t="s">
        <v>1202</v>
      </c>
      <c r="E174" s="31" t="s">
        <v>530</v>
      </c>
      <c r="F174" s="84">
        <v>140000</v>
      </c>
      <c r="G174" s="32">
        <v>66</v>
      </c>
      <c r="H174" s="32" t="s">
        <v>844</v>
      </c>
    </row>
    <row r="175" spans="1:8" ht="15" customHeight="1">
      <c r="A175" s="83">
        <v>45496</v>
      </c>
      <c r="B175" s="32" t="s">
        <v>1200</v>
      </c>
      <c r="C175" s="31" t="s">
        <v>1201</v>
      </c>
      <c r="D175" s="31" t="s">
        <v>1203</v>
      </c>
      <c r="E175" s="31" t="s">
        <v>530</v>
      </c>
      <c r="F175" s="84">
        <v>132000</v>
      </c>
      <c r="G175" s="32">
        <v>66</v>
      </c>
      <c r="H175" s="32" t="s">
        <v>844</v>
      </c>
    </row>
    <row r="176" spans="1:8" ht="15" customHeight="1">
      <c r="A176" s="83">
        <v>45496</v>
      </c>
      <c r="B176" s="32" t="s">
        <v>1200</v>
      </c>
      <c r="C176" s="31" t="s">
        <v>1201</v>
      </c>
      <c r="D176" s="31" t="s">
        <v>1204</v>
      </c>
      <c r="E176" s="31" t="s">
        <v>530</v>
      </c>
      <c r="F176" s="84">
        <v>104000</v>
      </c>
      <c r="G176" s="32">
        <v>66.010000000000005</v>
      </c>
      <c r="H176" s="32" t="s">
        <v>844</v>
      </c>
    </row>
    <row r="177" spans="1:8" ht="15" customHeight="1">
      <c r="A177" s="83">
        <v>45496</v>
      </c>
      <c r="B177" s="32" t="s">
        <v>899</v>
      </c>
      <c r="C177" s="31" t="s">
        <v>900</v>
      </c>
      <c r="D177" s="31" t="s">
        <v>1081</v>
      </c>
      <c r="E177" s="31" t="s">
        <v>530</v>
      </c>
      <c r="F177" s="84">
        <v>638976</v>
      </c>
      <c r="G177" s="32">
        <v>47.81</v>
      </c>
      <c r="H177" s="32" t="s">
        <v>844</v>
      </c>
    </row>
    <row r="178" spans="1:8" ht="15" customHeight="1">
      <c r="A178" s="83">
        <v>45496</v>
      </c>
      <c r="B178" s="32" t="s">
        <v>899</v>
      </c>
      <c r="C178" s="31" t="s">
        <v>900</v>
      </c>
      <c r="D178" s="31" t="s">
        <v>1185</v>
      </c>
      <c r="E178" s="31" t="s">
        <v>530</v>
      </c>
      <c r="F178" s="84">
        <v>5749656</v>
      </c>
      <c r="G178" s="32">
        <v>47.25</v>
      </c>
      <c r="H178" s="32" t="s">
        <v>844</v>
      </c>
    </row>
    <row r="179" spans="1:8" ht="15" customHeight="1">
      <c r="A179" s="83">
        <v>45496</v>
      </c>
      <c r="B179" s="32" t="s">
        <v>899</v>
      </c>
      <c r="C179" s="31" t="s">
        <v>900</v>
      </c>
      <c r="D179" s="31" t="s">
        <v>1184</v>
      </c>
      <c r="E179" s="31" t="s">
        <v>530</v>
      </c>
      <c r="F179" s="84">
        <v>600000</v>
      </c>
      <c r="G179" s="32">
        <v>47.12</v>
      </c>
      <c r="H179" s="32" t="s">
        <v>844</v>
      </c>
    </row>
    <row r="180" spans="1:8" ht="15" customHeight="1">
      <c r="A180" s="83">
        <v>45496</v>
      </c>
      <c r="B180" s="32" t="s">
        <v>899</v>
      </c>
      <c r="C180" s="31" t="s">
        <v>900</v>
      </c>
      <c r="D180" s="31" t="s">
        <v>888</v>
      </c>
      <c r="E180" s="31" t="s">
        <v>530</v>
      </c>
      <c r="F180" s="84">
        <v>2120899</v>
      </c>
      <c r="G180" s="32">
        <v>47.1</v>
      </c>
      <c r="H180" s="32" t="s">
        <v>844</v>
      </c>
    </row>
    <row r="181" spans="1:8" ht="15" customHeight="1">
      <c r="A181" s="83">
        <v>45496</v>
      </c>
      <c r="B181" s="32" t="s">
        <v>1186</v>
      </c>
      <c r="C181" s="31" t="s">
        <v>1187</v>
      </c>
      <c r="D181" s="31" t="s">
        <v>1205</v>
      </c>
      <c r="E181" s="31" t="s">
        <v>530</v>
      </c>
      <c r="F181" s="84">
        <v>490000</v>
      </c>
      <c r="G181" s="32">
        <v>61.45</v>
      </c>
      <c r="H181" s="32" t="s">
        <v>844</v>
      </c>
    </row>
    <row r="182" spans="1:8" ht="15" customHeight="1">
      <c r="A182" s="83">
        <v>45496</v>
      </c>
      <c r="B182" s="32" t="s">
        <v>1186</v>
      </c>
      <c r="C182" s="31" t="s">
        <v>1187</v>
      </c>
      <c r="D182" s="31" t="s">
        <v>1206</v>
      </c>
      <c r="E182" s="31" t="s">
        <v>530</v>
      </c>
      <c r="F182" s="84">
        <v>400000</v>
      </c>
      <c r="G182" s="32">
        <v>64</v>
      </c>
      <c r="H182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7"/>
  <sheetViews>
    <sheetView topLeftCell="A7" zoomScale="70" zoomScaleNormal="70" workbookViewId="0">
      <selection activeCell="M19" sqref="M19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994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45497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846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968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892</v>
      </c>
      <c r="J11" s="247" t="s">
        <v>978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846</v>
      </c>
      <c r="F12" s="248">
        <v>952</v>
      </c>
      <c r="G12" s="249">
        <v>887</v>
      </c>
      <c r="H12" s="248">
        <v>1015.5</v>
      </c>
      <c r="I12" s="248" t="s">
        <v>889</v>
      </c>
      <c r="J12" s="247" t="s">
        <v>1024</v>
      </c>
      <c r="K12" s="247">
        <f t="shared" ref="K12:K13" si="6">H12-F12</f>
        <v>63.5</v>
      </c>
      <c r="L12" s="261">
        <f t="shared" ref="L12" si="7">(F12*-0.3)/100</f>
        <v>-2.8559999999999999</v>
      </c>
      <c r="M12" s="262">
        <f t="shared" ref="M12:M13" si="8">(K12+L12)/F12</f>
        <v>6.3701680672268904E-2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353">
        <v>4</v>
      </c>
      <c r="B13" s="354">
        <v>45462</v>
      </c>
      <c r="C13" s="355"/>
      <c r="D13" s="356" t="s">
        <v>139</v>
      </c>
      <c r="E13" s="357" t="s">
        <v>846</v>
      </c>
      <c r="F13" s="290">
        <v>118</v>
      </c>
      <c r="G13" s="291">
        <v>112</v>
      </c>
      <c r="H13" s="290">
        <v>112.5</v>
      </c>
      <c r="I13" s="290" t="s">
        <v>1025</v>
      </c>
      <c r="J13" s="292" t="s">
        <v>1090</v>
      </c>
      <c r="K13" s="292">
        <f t="shared" si="6"/>
        <v>-5.5</v>
      </c>
      <c r="L13" s="358">
        <f>(F13*-0.3)/100</f>
        <v>-0.35399999999999998</v>
      </c>
      <c r="M13" s="359">
        <f t="shared" si="8"/>
        <v>-4.9610169491525427E-2</v>
      </c>
      <c r="N13" s="292" t="s">
        <v>557</v>
      </c>
      <c r="O13" s="360">
        <v>45496</v>
      </c>
      <c r="P13" s="361"/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893</v>
      </c>
      <c r="J14" s="247" t="s">
        <v>960</v>
      </c>
      <c r="K14" s="247">
        <f t="shared" ref="K14:K15" si="9">H14-F14</f>
        <v>24</v>
      </c>
      <c r="L14" s="261">
        <f t="shared" ref="L14" si="10">(F14*-0.3)/100</f>
        <v>-1.4040000000000001</v>
      </c>
      <c r="M14" s="262">
        <f t="shared" ref="M14:M15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353">
        <v>6</v>
      </c>
      <c r="B15" s="354">
        <v>45463</v>
      </c>
      <c r="C15" s="355"/>
      <c r="D15" s="356" t="s">
        <v>385</v>
      </c>
      <c r="E15" s="357" t="s">
        <v>545</v>
      </c>
      <c r="F15" s="290">
        <v>3370</v>
      </c>
      <c r="G15" s="291">
        <v>3180</v>
      </c>
      <c r="H15" s="290">
        <v>3180</v>
      </c>
      <c r="I15" s="290" t="s">
        <v>894</v>
      </c>
      <c r="J15" s="292" t="s">
        <v>1089</v>
      </c>
      <c r="K15" s="292">
        <f t="shared" si="9"/>
        <v>-190</v>
      </c>
      <c r="L15" s="358">
        <f>(F15*-0.3)/100</f>
        <v>-10.11</v>
      </c>
      <c r="M15" s="359">
        <f t="shared" si="11"/>
        <v>-5.937982195845698E-2</v>
      </c>
      <c r="N15" s="292" t="s">
        <v>557</v>
      </c>
      <c r="O15" s="360">
        <v>45496</v>
      </c>
      <c r="P15" s="361"/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895</v>
      </c>
      <c r="J16" s="247" t="s">
        <v>944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896</v>
      </c>
      <c r="G17" s="185">
        <v>795</v>
      </c>
      <c r="H17" s="183"/>
      <c r="I17" s="183" t="s">
        <v>897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812.4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901</v>
      </c>
      <c r="G18" s="185">
        <v>1480</v>
      </c>
      <c r="H18" s="183"/>
      <c r="I18" s="183" t="s">
        <v>902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1548.8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903</v>
      </c>
      <c r="G19" s="185">
        <v>8900</v>
      </c>
      <c r="H19" s="183"/>
      <c r="I19" s="183" t="s">
        <v>904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9382.5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905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906</v>
      </c>
      <c r="J20" s="247" t="s">
        <v>931</v>
      </c>
      <c r="K20" s="247">
        <f t="shared" ref="K20" si="15">H20-F20</f>
        <v>10.5</v>
      </c>
      <c r="L20" s="261">
        <f t="shared" ref="L20" si="16">(F20*-0.3)/100</f>
        <v>-0.4335</v>
      </c>
      <c r="M20" s="262">
        <f t="shared" ref="M20" si="17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909</v>
      </c>
      <c r="J21" s="247" t="s">
        <v>768</v>
      </c>
      <c r="K21" s="247">
        <f t="shared" ref="K21" si="18">H21-F21</f>
        <v>82.5</v>
      </c>
      <c r="L21" s="261">
        <f t="shared" ref="L21" si="19">(F21*-0.3)/100</f>
        <v>-4.68</v>
      </c>
      <c r="M21" s="262">
        <f t="shared" ref="M21" si="20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914</v>
      </c>
      <c r="J22" s="247" t="s">
        <v>930</v>
      </c>
      <c r="K22" s="247">
        <f t="shared" ref="K22" si="21">H22-F22</f>
        <v>29</v>
      </c>
      <c r="L22" s="261">
        <f t="shared" ref="L22" si="22">(F22*-0.3)/100</f>
        <v>-1.5209999999999999</v>
      </c>
      <c r="M22" s="262">
        <f t="shared" ref="M22" si="23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915</v>
      </c>
      <c r="G23" s="185">
        <v>2940</v>
      </c>
      <c r="H23" s="183"/>
      <c r="I23" s="183" t="s">
        <v>916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2975.8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924</v>
      </c>
      <c r="J24" s="247" t="s">
        <v>936</v>
      </c>
      <c r="K24" s="247">
        <f t="shared" ref="K24" si="24">H24-F24</f>
        <v>13.5</v>
      </c>
      <c r="L24" s="261">
        <f t="shared" ref="L24" si="25">(F24*-0.3)/100</f>
        <v>-0.64500000000000002</v>
      </c>
      <c r="M24" s="262">
        <f t="shared" ref="M24" si="26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925</v>
      </c>
      <c r="J25" s="247" t="s">
        <v>964</v>
      </c>
      <c r="K25" s="247">
        <f t="shared" ref="K25" si="27">H25-F25</f>
        <v>14.5</v>
      </c>
      <c r="L25" s="261">
        <f t="shared" ref="L25" si="28">(F25*-0.3)/100</f>
        <v>-0.77099999999999991</v>
      </c>
      <c r="M25" s="262">
        <f t="shared" ref="M25" si="29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942</v>
      </c>
      <c r="J26" s="247" t="s">
        <v>959</v>
      </c>
      <c r="K26" s="247">
        <f t="shared" ref="K26" si="30">H26-F26</f>
        <v>25.5</v>
      </c>
      <c r="L26" s="261">
        <f t="shared" ref="L26" si="31">(F26*-0.3)/100</f>
        <v>-1.4879999999999998</v>
      </c>
      <c r="M26" s="262">
        <f t="shared" ref="M26" si="32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846</v>
      </c>
      <c r="F27" s="248">
        <v>700</v>
      </c>
      <c r="G27" s="249">
        <v>666</v>
      </c>
      <c r="H27" s="248">
        <v>748.5</v>
      </c>
      <c r="I27" s="248" t="s">
        <v>941</v>
      </c>
      <c r="J27" s="247" t="s">
        <v>1026</v>
      </c>
      <c r="K27" s="247">
        <f t="shared" ref="K27" si="33">H27-F27</f>
        <v>48.5</v>
      </c>
      <c r="L27" s="261">
        <f t="shared" ref="L27" si="34">(F27*-0.3)/100</f>
        <v>-2.1</v>
      </c>
      <c r="M27" s="262">
        <f t="shared" ref="M27" si="35">(K27+L27)/F27</f>
        <v>6.6285714285714281E-2</v>
      </c>
      <c r="N27" s="247" t="s">
        <v>547</v>
      </c>
      <c r="O27" s="263">
        <v>45488</v>
      </c>
      <c r="P27" s="264"/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946</v>
      </c>
      <c r="J28" s="247" t="s">
        <v>997</v>
      </c>
      <c r="K28" s="247">
        <f t="shared" ref="K28:K29" si="36">H28-F28</f>
        <v>15</v>
      </c>
      <c r="L28" s="261">
        <f t="shared" ref="L28" si="37">(F28*-0.3)/100</f>
        <v>-0.66899999999999993</v>
      </c>
      <c r="M28" s="262">
        <f t="shared" ref="M28:M29" si="38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315">
        <v>20</v>
      </c>
      <c r="B29" s="265">
        <v>45478</v>
      </c>
      <c r="C29" s="316"/>
      <c r="D29" s="317" t="s">
        <v>890</v>
      </c>
      <c r="E29" s="318" t="s">
        <v>846</v>
      </c>
      <c r="F29" s="248">
        <v>1250</v>
      </c>
      <c r="G29" s="249">
        <v>1185</v>
      </c>
      <c r="H29" s="248">
        <v>1317</v>
      </c>
      <c r="I29" s="248" t="s">
        <v>953</v>
      </c>
      <c r="J29" s="247" t="s">
        <v>640</v>
      </c>
      <c r="K29" s="247">
        <f t="shared" si="36"/>
        <v>67</v>
      </c>
      <c r="L29" s="261">
        <f>(F29*-0.3)/100</f>
        <v>-3.75</v>
      </c>
      <c r="M29" s="262">
        <f t="shared" si="38"/>
        <v>5.0599999999999999E-2</v>
      </c>
      <c r="N29" s="247" t="s">
        <v>547</v>
      </c>
      <c r="O29" s="263">
        <v>45489</v>
      </c>
      <c r="P29" s="264"/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973</v>
      </c>
      <c r="J30" s="247" t="s">
        <v>977</v>
      </c>
      <c r="K30" s="247">
        <f t="shared" ref="K30" si="39">H30-F30</f>
        <v>18.5</v>
      </c>
      <c r="L30" s="261">
        <f>(F30*-0.03)/100</f>
        <v>-8.1000000000000003E-2</v>
      </c>
      <c r="M30" s="262">
        <f t="shared" ref="M30" si="40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315">
        <v>22</v>
      </c>
      <c r="B31" s="265">
        <v>45481</v>
      </c>
      <c r="C31" s="316"/>
      <c r="D31" s="317" t="s">
        <v>176</v>
      </c>
      <c r="E31" s="318" t="s">
        <v>545</v>
      </c>
      <c r="F31" s="248">
        <v>1660</v>
      </c>
      <c r="G31" s="249">
        <v>1530</v>
      </c>
      <c r="H31" s="248">
        <v>1735</v>
      </c>
      <c r="I31" s="248" t="s">
        <v>974</v>
      </c>
      <c r="J31" s="247" t="s">
        <v>1004</v>
      </c>
      <c r="K31" s="247">
        <f t="shared" ref="K31:K32" si="41">H31-F31</f>
        <v>75</v>
      </c>
      <c r="L31" s="261">
        <f>(F31*-0.03)/100</f>
        <v>-0.498</v>
      </c>
      <c r="M31" s="262">
        <f t="shared" ref="M31:M32" si="42">(K31+L31)/F31</f>
        <v>4.4880722891566263E-2</v>
      </c>
      <c r="N31" s="247" t="s">
        <v>547</v>
      </c>
      <c r="O31" s="263">
        <v>45488</v>
      </c>
      <c r="P31" s="264"/>
      <c r="Q31" s="228"/>
      <c r="R31" s="54" t="s">
        <v>847</v>
      </c>
    </row>
    <row r="32" spans="1:18" ht="15" customHeight="1">
      <c r="A32" s="353">
        <v>23</v>
      </c>
      <c r="B32" s="354">
        <v>45481</v>
      </c>
      <c r="C32" s="355"/>
      <c r="D32" s="356" t="s">
        <v>861</v>
      </c>
      <c r="E32" s="357" t="s">
        <v>545</v>
      </c>
      <c r="F32" s="290">
        <v>420</v>
      </c>
      <c r="G32" s="291">
        <v>398</v>
      </c>
      <c r="H32" s="290">
        <v>398</v>
      </c>
      <c r="I32" s="290" t="s">
        <v>976</v>
      </c>
      <c r="J32" s="292" t="s">
        <v>1037</v>
      </c>
      <c r="K32" s="292">
        <f t="shared" si="41"/>
        <v>-22</v>
      </c>
      <c r="L32" s="358">
        <f>(F32*-0.3)/100</f>
        <v>-1.26</v>
      </c>
      <c r="M32" s="359">
        <f t="shared" si="42"/>
        <v>-5.5380952380952385E-2</v>
      </c>
      <c r="N32" s="292" t="s">
        <v>557</v>
      </c>
      <c r="O32" s="360">
        <v>45492</v>
      </c>
      <c r="P32" s="361"/>
      <c r="Q32" s="228"/>
      <c r="R32" s="54" t="s">
        <v>847</v>
      </c>
    </row>
    <row r="33" spans="1:3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946</v>
      </c>
      <c r="J33" s="247" t="s">
        <v>1000</v>
      </c>
      <c r="K33" s="247">
        <f t="shared" ref="K33" si="43">H33-F33</f>
        <v>8</v>
      </c>
      <c r="L33" s="261">
        <f>(F33*-0.3)/100</f>
        <v>-0.67500000000000004</v>
      </c>
      <c r="M33" s="262">
        <f t="shared" ref="M33" si="44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3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973</v>
      </c>
      <c r="J34" s="247" t="s">
        <v>996</v>
      </c>
      <c r="K34" s="247">
        <f t="shared" ref="K34" si="45">H34-F34</f>
        <v>20</v>
      </c>
      <c r="L34" s="261">
        <f>(F34*-0.3)/100</f>
        <v>-0.80549999999999999</v>
      </c>
      <c r="M34" s="262">
        <f t="shared" ref="M34" si="46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38" ht="15" customHeight="1">
      <c r="A35" s="187">
        <v>26</v>
      </c>
      <c r="B35" s="184">
        <v>45483</v>
      </c>
      <c r="C35" s="188"/>
      <c r="D35" s="192" t="s">
        <v>477</v>
      </c>
      <c r="E35" s="189" t="s">
        <v>545</v>
      </c>
      <c r="F35" s="183" t="s">
        <v>982</v>
      </c>
      <c r="G35" s="185">
        <v>645</v>
      </c>
      <c r="H35" s="183"/>
      <c r="I35" s="183" t="s">
        <v>983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683.45</v>
      </c>
      <c r="Q35" s="228"/>
      <c r="R35" s="54" t="s">
        <v>847</v>
      </c>
    </row>
    <row r="36" spans="1:38" ht="15" customHeight="1">
      <c r="A36" s="353">
        <v>27</v>
      </c>
      <c r="B36" s="354">
        <v>45484</v>
      </c>
      <c r="C36" s="355"/>
      <c r="D36" s="356" t="s">
        <v>79</v>
      </c>
      <c r="E36" s="357" t="s">
        <v>545</v>
      </c>
      <c r="F36" s="290">
        <v>327.5</v>
      </c>
      <c r="G36" s="291">
        <v>310</v>
      </c>
      <c r="H36" s="290">
        <v>309</v>
      </c>
      <c r="I36" s="290" t="s">
        <v>998</v>
      </c>
      <c r="J36" s="292" t="s">
        <v>1029</v>
      </c>
      <c r="K36" s="292">
        <f t="shared" ref="K36" si="47">H36-F36</f>
        <v>-18.5</v>
      </c>
      <c r="L36" s="358">
        <f>(F36*-0.3)/100</f>
        <v>-0.98250000000000004</v>
      </c>
      <c r="M36" s="359">
        <f t="shared" ref="M36" si="48">(K36+L36)/F36</f>
        <v>-5.9488549618320619E-2</v>
      </c>
      <c r="N36" s="292" t="s">
        <v>557</v>
      </c>
      <c r="O36" s="360">
        <v>45491</v>
      </c>
      <c r="P36" s="361"/>
      <c r="Q36" s="228"/>
      <c r="R36" s="54" t="s">
        <v>848</v>
      </c>
    </row>
    <row r="37" spans="1:38" ht="15" customHeight="1">
      <c r="A37" s="187">
        <v>28</v>
      </c>
      <c r="B37" s="184">
        <v>45485</v>
      </c>
      <c r="C37" s="188"/>
      <c r="D37" s="192" t="s">
        <v>829</v>
      </c>
      <c r="E37" s="189" t="s">
        <v>545</v>
      </c>
      <c r="F37" s="183" t="s">
        <v>999</v>
      </c>
      <c r="G37" s="185">
        <v>790</v>
      </c>
      <c r="H37" s="183"/>
      <c r="I37" s="183" t="s">
        <v>897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852.85</v>
      </c>
      <c r="Q37" s="228"/>
    </row>
    <row r="38" spans="1:38" ht="15" customHeight="1">
      <c r="A38" s="315">
        <v>29</v>
      </c>
      <c r="B38" s="265">
        <v>45485</v>
      </c>
      <c r="C38" s="316"/>
      <c r="D38" s="317" t="s">
        <v>862</v>
      </c>
      <c r="E38" s="318" t="s">
        <v>545</v>
      </c>
      <c r="F38" s="248">
        <v>570</v>
      </c>
      <c r="G38" s="249">
        <v>535</v>
      </c>
      <c r="H38" s="248">
        <v>615</v>
      </c>
      <c r="I38" s="248" t="s">
        <v>1001</v>
      </c>
      <c r="J38" s="247" t="s">
        <v>1005</v>
      </c>
      <c r="K38" s="247">
        <f t="shared" ref="K38" si="49">H38-F38</f>
        <v>45</v>
      </c>
      <c r="L38" s="261">
        <f>(F38*-0.3)/100</f>
        <v>-1.71</v>
      </c>
      <c r="M38" s="262">
        <f t="shared" ref="M38" si="50">(K38+L38)/F38</f>
        <v>7.5947368421052625E-2</v>
      </c>
      <c r="N38" s="247" t="s">
        <v>547</v>
      </c>
      <c r="O38" s="263">
        <v>45488</v>
      </c>
      <c r="P38" s="264"/>
      <c r="Q38" s="228"/>
    </row>
    <row r="39" spans="1:38" ht="15" customHeight="1">
      <c r="A39" s="187">
        <v>30</v>
      </c>
      <c r="B39" s="184">
        <v>45488</v>
      </c>
      <c r="C39" s="188"/>
      <c r="D39" s="192" t="s">
        <v>237</v>
      </c>
      <c r="E39" s="189" t="s">
        <v>545</v>
      </c>
      <c r="F39" s="183" t="s">
        <v>1006</v>
      </c>
      <c r="G39" s="185">
        <v>1100</v>
      </c>
      <c r="H39" s="183"/>
      <c r="I39" s="183" t="s">
        <v>1007</v>
      </c>
      <c r="J39" s="185" t="s">
        <v>546</v>
      </c>
      <c r="K39" s="185"/>
      <c r="L39" s="186"/>
      <c r="M39" s="190"/>
      <c r="N39" s="185"/>
      <c r="O39" s="191"/>
      <c r="P39" s="186"/>
      <c r="Q39" s="228"/>
    </row>
    <row r="40" spans="1:38" ht="15" customHeight="1">
      <c r="A40" s="187">
        <v>31</v>
      </c>
      <c r="B40" s="184">
        <v>45488</v>
      </c>
      <c r="C40" s="188"/>
      <c r="D40" s="192" t="s">
        <v>500</v>
      </c>
      <c r="E40" s="189" t="s">
        <v>545</v>
      </c>
      <c r="F40" s="183" t="s">
        <v>1008</v>
      </c>
      <c r="G40" s="185">
        <v>3700</v>
      </c>
      <c r="H40" s="183"/>
      <c r="I40" s="183" t="s">
        <v>1009</v>
      </c>
      <c r="J40" s="185" t="s">
        <v>546</v>
      </c>
      <c r="K40" s="185"/>
      <c r="L40" s="186"/>
      <c r="M40" s="190"/>
      <c r="N40" s="185"/>
      <c r="O40" s="191"/>
      <c r="P40" s="186"/>
      <c r="Q40" s="228"/>
    </row>
    <row r="41" spans="1:38" ht="15" customHeight="1">
      <c r="A41" s="315">
        <v>32</v>
      </c>
      <c r="B41" s="265">
        <v>45489</v>
      </c>
      <c r="C41" s="316"/>
      <c r="D41" s="317" t="s">
        <v>86</v>
      </c>
      <c r="E41" s="318" t="s">
        <v>545</v>
      </c>
      <c r="F41" s="248">
        <v>709.5</v>
      </c>
      <c r="G41" s="249">
        <v>680</v>
      </c>
      <c r="H41" s="248">
        <v>726</v>
      </c>
      <c r="I41" s="248" t="s">
        <v>1017</v>
      </c>
      <c r="J41" s="247" t="s">
        <v>1091</v>
      </c>
      <c r="K41" s="247">
        <f t="shared" ref="K41" si="51">H41-F41</f>
        <v>16.5</v>
      </c>
      <c r="L41" s="261">
        <f>(F41*-0.3)/100</f>
        <v>-2.1284999999999998</v>
      </c>
      <c r="M41" s="262">
        <f t="shared" ref="M41" si="52">(K41+L41)/F41</f>
        <v>2.0255813953488373E-2</v>
      </c>
      <c r="N41" s="247" t="s">
        <v>547</v>
      </c>
      <c r="O41" s="263">
        <v>45496</v>
      </c>
      <c r="P41" s="264"/>
      <c r="Q41" s="228"/>
    </row>
    <row r="42" spans="1:38" ht="15" customHeight="1">
      <c r="A42" s="315">
        <v>33</v>
      </c>
      <c r="B42" s="265">
        <v>45491</v>
      </c>
      <c r="C42" s="316"/>
      <c r="D42" s="317" t="s">
        <v>439</v>
      </c>
      <c r="E42" s="318" t="s">
        <v>545</v>
      </c>
      <c r="F42" s="248">
        <v>176.5</v>
      </c>
      <c r="G42" s="249">
        <v>166</v>
      </c>
      <c r="H42" s="248">
        <v>185.75</v>
      </c>
      <c r="I42" s="248" t="s">
        <v>1028</v>
      </c>
      <c r="J42" s="247" t="s">
        <v>1055</v>
      </c>
      <c r="K42" s="247">
        <f t="shared" ref="K42" si="53">H42-F42</f>
        <v>9.25</v>
      </c>
      <c r="L42" s="261">
        <f>(F42*-0.3)/100</f>
        <v>-0.52949999999999997</v>
      </c>
      <c r="M42" s="262">
        <f t="shared" ref="M42" si="54">(K42+L42)/F42</f>
        <v>4.9407932011331444E-2</v>
      </c>
      <c r="N42" s="247" t="s">
        <v>547</v>
      </c>
      <c r="O42" s="263">
        <v>45495</v>
      </c>
      <c r="P42" s="264"/>
      <c r="Q42" s="228"/>
    </row>
    <row r="43" spans="1:38" ht="15" customHeight="1">
      <c r="A43" s="187">
        <v>34</v>
      </c>
      <c r="B43" s="184">
        <v>45492</v>
      </c>
      <c r="C43" s="188"/>
      <c r="D43" s="192" t="s">
        <v>67</v>
      </c>
      <c r="E43" s="189" t="s">
        <v>545</v>
      </c>
      <c r="F43" s="183" t="s">
        <v>1035</v>
      </c>
      <c r="G43" s="185">
        <v>1560</v>
      </c>
      <c r="H43" s="183"/>
      <c r="I43" s="183" t="s">
        <v>1036</v>
      </c>
      <c r="J43" s="185" t="s">
        <v>546</v>
      </c>
      <c r="K43" s="185"/>
      <c r="L43" s="186"/>
      <c r="M43" s="190"/>
      <c r="N43" s="185"/>
      <c r="O43" s="191"/>
      <c r="P43" s="186"/>
      <c r="Q43" s="228"/>
    </row>
    <row r="44" spans="1:38" ht="15" customHeight="1">
      <c r="A44" s="187">
        <v>35</v>
      </c>
      <c r="B44" s="184">
        <v>45495</v>
      </c>
      <c r="C44" s="188"/>
      <c r="D44" s="192" t="s">
        <v>498</v>
      </c>
      <c r="E44" s="189" t="s">
        <v>545</v>
      </c>
      <c r="F44" s="183" t="s">
        <v>1052</v>
      </c>
      <c r="G44" s="185">
        <v>251</v>
      </c>
      <c r="H44" s="183"/>
      <c r="I44" s="183" t="s">
        <v>973</v>
      </c>
      <c r="J44" s="185" t="s">
        <v>546</v>
      </c>
      <c r="K44" s="185"/>
      <c r="L44" s="186"/>
      <c r="M44" s="190"/>
      <c r="N44" s="185"/>
      <c r="O44" s="191"/>
      <c r="P44" s="186"/>
      <c r="Q44" s="228"/>
    </row>
    <row r="45" spans="1:38" ht="15" customHeight="1">
      <c r="A45" s="187"/>
      <c r="B45" s="184"/>
      <c r="C45" s="188"/>
      <c r="D45" s="192"/>
      <c r="E45" s="189"/>
      <c r="F45" s="183"/>
      <c r="G45" s="185"/>
      <c r="H45" s="183"/>
      <c r="I45" s="183"/>
      <c r="J45" s="185"/>
      <c r="K45" s="185"/>
      <c r="L45" s="186"/>
      <c r="M45" s="190"/>
      <c r="N45" s="185"/>
      <c r="O45" s="191"/>
      <c r="P45" s="186"/>
      <c r="Q45" s="228"/>
    </row>
    <row r="46" spans="1:38" ht="15" customHeight="1">
      <c r="A46" s="281"/>
      <c r="B46" s="281"/>
      <c r="C46" s="188"/>
      <c r="D46" s="192"/>
      <c r="E46" s="189"/>
      <c r="F46" s="183"/>
      <c r="G46" s="185"/>
      <c r="H46" s="183"/>
      <c r="I46" s="183"/>
      <c r="J46" s="185"/>
      <c r="K46" s="185"/>
      <c r="L46" s="186"/>
      <c r="M46" s="190"/>
      <c r="N46" s="185"/>
      <c r="O46" s="191"/>
      <c r="P46" s="186"/>
      <c r="Q46" s="228"/>
    </row>
    <row r="47" spans="1:38" ht="15" customHeight="1">
      <c r="G47" s="54"/>
      <c r="H47" s="54"/>
      <c r="I47" s="54"/>
      <c r="J47" s="54"/>
      <c r="K47" s="54"/>
      <c r="L47" s="54"/>
      <c r="M47" s="54"/>
      <c r="N47" s="54"/>
      <c r="O47" s="54"/>
      <c r="P47" s="54"/>
    </row>
    <row r="48" spans="1:38" ht="14.25" customHeight="1">
      <c r="A48" s="96"/>
      <c r="B48" s="97"/>
      <c r="C48" s="98"/>
      <c r="D48" s="99"/>
      <c r="E48" s="100"/>
      <c r="F48" s="100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102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03" t="s">
        <v>548</v>
      </c>
      <c r="B49" s="104"/>
      <c r="C49" s="105"/>
      <c r="E49" s="106"/>
      <c r="F49" s="106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" customHeight="1">
      <c r="A50" s="107" t="s">
        <v>549</v>
      </c>
      <c r="B50" s="103"/>
      <c r="C50" s="103"/>
      <c r="D50" s="103"/>
      <c r="E50" s="37"/>
      <c r="F50" s="108" t="s">
        <v>550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" customHeight="1">
      <c r="A51" s="103" t="s">
        <v>551</v>
      </c>
      <c r="B51" s="103"/>
      <c r="C51" s="103"/>
      <c r="D51" s="103" t="s">
        <v>552</v>
      </c>
      <c r="E51" s="6"/>
      <c r="F51" s="108" t="s">
        <v>553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" customHeight="1">
      <c r="A52" s="103"/>
      <c r="B52" s="103"/>
      <c r="C52" s="103"/>
      <c r="D52" s="103"/>
      <c r="E52" s="6"/>
      <c r="F52" s="6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" customHeight="1">
      <c r="A53" s="196"/>
      <c r="B53" s="196"/>
      <c r="C53" s="196"/>
      <c r="D53" s="196"/>
      <c r="E53" s="197"/>
      <c r="F53" s="197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4.25" customHeight="1">
      <c r="A54" s="103"/>
      <c r="B54" s="103"/>
      <c r="C54" s="103"/>
      <c r="D54" s="103"/>
      <c r="E54" s="6"/>
      <c r="F54" s="6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2.75" customHeight="1">
      <c r="A55" s="115" t="s">
        <v>558</v>
      </c>
      <c r="B55" s="115"/>
      <c r="C55" s="115"/>
      <c r="D55" s="115"/>
      <c r="E55" s="6"/>
      <c r="F55" s="6"/>
      <c r="G55" s="54"/>
      <c r="H55" s="54"/>
      <c r="I55" s="54"/>
      <c r="J55" s="54"/>
      <c r="K55" s="54"/>
      <c r="L55" s="54"/>
      <c r="M55" s="54"/>
      <c r="N55" s="54"/>
      <c r="O55" s="54"/>
      <c r="P55" s="54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38.25" customHeight="1">
      <c r="A56" s="93" t="s">
        <v>16</v>
      </c>
      <c r="B56" s="93" t="s">
        <v>521</v>
      </c>
      <c r="C56" s="93"/>
      <c r="D56" s="94" t="s">
        <v>532</v>
      </c>
      <c r="E56" s="93" t="s">
        <v>533</v>
      </c>
      <c r="F56" s="93" t="s">
        <v>534</v>
      </c>
      <c r="G56" s="93" t="s">
        <v>554</v>
      </c>
      <c r="H56" s="93" t="s">
        <v>536</v>
      </c>
      <c r="I56" s="193" t="s">
        <v>537</v>
      </c>
      <c r="J56" s="195" t="s">
        <v>538</v>
      </c>
      <c r="K56" s="194" t="s">
        <v>559</v>
      </c>
      <c r="L56" s="95" t="s">
        <v>540</v>
      </c>
      <c r="M56" s="116" t="s">
        <v>560</v>
      </c>
      <c r="N56" s="93" t="s">
        <v>561</v>
      </c>
      <c r="O56" s="92" t="s">
        <v>542</v>
      </c>
      <c r="P56" s="260" t="s">
        <v>543</v>
      </c>
      <c r="Q56" s="230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2.75" customHeight="1">
      <c r="A57" s="248">
        <v>1</v>
      </c>
      <c r="B57" s="287">
        <v>45472</v>
      </c>
      <c r="C57" s="288"/>
      <c r="D57" s="288" t="s">
        <v>907</v>
      </c>
      <c r="E57" s="248" t="s">
        <v>556</v>
      </c>
      <c r="F57" s="248">
        <v>3917.5</v>
      </c>
      <c r="G57" s="248">
        <v>3848</v>
      </c>
      <c r="H57" s="248">
        <v>3974</v>
      </c>
      <c r="I57" s="249" t="s">
        <v>908</v>
      </c>
      <c r="J57" s="304" t="s">
        <v>923</v>
      </c>
      <c r="K57" s="303">
        <f t="shared" ref="K57" si="55">H57-F57</f>
        <v>56.5</v>
      </c>
      <c r="L57" s="305">
        <f t="shared" ref="L57:L58" si="56">(H57*N57)*0.03%</f>
        <v>208.63499999999999</v>
      </c>
      <c r="M57" s="306">
        <f t="shared" ref="M57:M58" si="57">(K57*N57)-L57</f>
        <v>9678.8649999999998</v>
      </c>
      <c r="N57" s="303">
        <v>175</v>
      </c>
      <c r="O57" s="307" t="s">
        <v>547</v>
      </c>
      <c r="P57" s="308">
        <v>45474</v>
      </c>
      <c r="Q57" s="226"/>
      <c r="R57" s="54" t="s">
        <v>847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290">
        <v>2</v>
      </c>
      <c r="B58" s="295">
        <v>45474</v>
      </c>
      <c r="C58" s="289"/>
      <c r="D58" s="289" t="s">
        <v>912</v>
      </c>
      <c r="E58" s="290" t="s">
        <v>817</v>
      </c>
      <c r="F58" s="290">
        <v>24130</v>
      </c>
      <c r="G58" s="290">
        <v>24310</v>
      </c>
      <c r="H58" s="290">
        <v>24310</v>
      </c>
      <c r="I58" s="291" t="s">
        <v>913</v>
      </c>
      <c r="J58" s="309" t="s">
        <v>934</v>
      </c>
      <c r="K58" s="310">
        <f>F58-H58</f>
        <v>-180</v>
      </c>
      <c r="L58" s="311">
        <f t="shared" si="56"/>
        <v>182.32499999999999</v>
      </c>
      <c r="M58" s="312">
        <f t="shared" si="57"/>
        <v>-4682.3249999999998</v>
      </c>
      <c r="N58" s="310">
        <v>25</v>
      </c>
      <c r="O58" s="313" t="s">
        <v>557</v>
      </c>
      <c r="P58" s="314">
        <v>45476</v>
      </c>
      <c r="Q58" s="226"/>
      <c r="R58" s="54" t="s">
        <v>849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19">
        <v>3</v>
      </c>
      <c r="B59" s="320">
        <v>45474</v>
      </c>
      <c r="C59" s="321"/>
      <c r="D59" s="321" t="s">
        <v>920</v>
      </c>
      <c r="E59" s="319" t="s">
        <v>556</v>
      </c>
      <c r="F59" s="319">
        <v>716</v>
      </c>
      <c r="G59" s="319">
        <v>704</v>
      </c>
      <c r="H59" s="319">
        <v>716</v>
      </c>
      <c r="I59" s="322" t="s">
        <v>921</v>
      </c>
      <c r="J59" s="323" t="s">
        <v>935</v>
      </c>
      <c r="K59" s="324">
        <f t="shared" ref="K59" si="58">H59-F59</f>
        <v>0</v>
      </c>
      <c r="L59" s="325">
        <f t="shared" ref="L59" si="59">(H59*N59)*0.03%</f>
        <v>214.79999999999998</v>
      </c>
      <c r="M59" s="326">
        <f t="shared" ref="M59" si="60">(K59*N59)-L59</f>
        <v>-214.79999999999998</v>
      </c>
      <c r="N59" s="324">
        <v>1000</v>
      </c>
      <c r="O59" s="327" t="s">
        <v>557</v>
      </c>
      <c r="P59" s="328">
        <v>45476</v>
      </c>
      <c r="Q59" s="226"/>
      <c r="R59" s="54" t="s">
        <v>849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290">
        <v>4</v>
      </c>
      <c r="B60" s="295">
        <v>45474</v>
      </c>
      <c r="C60" s="289"/>
      <c r="D60" s="289" t="s">
        <v>898</v>
      </c>
      <c r="E60" s="290" t="s">
        <v>556</v>
      </c>
      <c r="F60" s="290">
        <v>2840</v>
      </c>
      <c r="G60" s="290">
        <v>2802</v>
      </c>
      <c r="H60" s="290">
        <v>2802</v>
      </c>
      <c r="I60" s="291" t="s">
        <v>922</v>
      </c>
      <c r="J60" s="309" t="s">
        <v>926</v>
      </c>
      <c r="K60" s="310">
        <f t="shared" ref="K60:K61" si="61">H60-F60</f>
        <v>-38</v>
      </c>
      <c r="L60" s="311">
        <f t="shared" ref="L60:L61" si="62">(H60*N60)*0.03%</f>
        <v>252.17999999999998</v>
      </c>
      <c r="M60" s="312">
        <f t="shared" ref="M60:M61" si="63">(K60*N60)-L60</f>
        <v>-11652.18</v>
      </c>
      <c r="N60" s="310">
        <v>300</v>
      </c>
      <c r="O60" s="313" t="s">
        <v>557</v>
      </c>
      <c r="P60" s="314">
        <v>45475</v>
      </c>
      <c r="Q60" s="226"/>
      <c r="R60" s="54" t="s">
        <v>849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248">
        <v>5</v>
      </c>
      <c r="B61" s="287">
        <v>45478</v>
      </c>
      <c r="C61" s="288"/>
      <c r="D61" s="288" t="s">
        <v>949</v>
      </c>
      <c r="E61" s="248" t="s">
        <v>556</v>
      </c>
      <c r="F61" s="248">
        <v>1512</v>
      </c>
      <c r="G61" s="248">
        <v>1495</v>
      </c>
      <c r="H61" s="248">
        <v>1526</v>
      </c>
      <c r="I61" s="329" t="s">
        <v>950</v>
      </c>
      <c r="J61" s="304" t="s">
        <v>962</v>
      </c>
      <c r="K61" s="303">
        <f t="shared" si="61"/>
        <v>14</v>
      </c>
      <c r="L61" s="305">
        <f t="shared" si="62"/>
        <v>297.57</v>
      </c>
      <c r="M61" s="306">
        <f t="shared" si="63"/>
        <v>8802.43</v>
      </c>
      <c r="N61" s="303">
        <v>650</v>
      </c>
      <c r="O61" s="307" t="s">
        <v>547</v>
      </c>
      <c r="P61" s="308">
        <v>45481</v>
      </c>
      <c r="Q61" s="226"/>
      <c r="R61" s="54" t="s">
        <v>847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248">
        <v>6</v>
      </c>
      <c r="B62" s="287">
        <v>45478</v>
      </c>
      <c r="C62" s="288"/>
      <c r="D62" s="288" t="s">
        <v>951</v>
      </c>
      <c r="E62" s="248" t="s">
        <v>556</v>
      </c>
      <c r="F62" s="248">
        <v>2398</v>
      </c>
      <c r="G62" s="248">
        <v>2370</v>
      </c>
      <c r="H62" s="248">
        <v>2422.5</v>
      </c>
      <c r="I62" s="249" t="s">
        <v>952</v>
      </c>
      <c r="J62" s="304" t="s">
        <v>968</v>
      </c>
      <c r="K62" s="303">
        <f t="shared" ref="K62:K63" si="64">H62-F62</f>
        <v>24.5</v>
      </c>
      <c r="L62" s="305">
        <f t="shared" ref="L62:L63" si="65">(H62*N62)*0.03%</f>
        <v>272.53125</v>
      </c>
      <c r="M62" s="306">
        <f t="shared" ref="M62:M63" si="66">(K62*N62)-L62</f>
        <v>8914.96875</v>
      </c>
      <c r="N62" s="303">
        <v>375</v>
      </c>
      <c r="O62" s="307" t="s">
        <v>547</v>
      </c>
      <c r="P62" s="308">
        <v>45481</v>
      </c>
      <c r="Q62" s="226"/>
      <c r="R62" s="54" t="s">
        <v>849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290">
        <v>7</v>
      </c>
      <c r="B63" s="295">
        <v>45481</v>
      </c>
      <c r="C63" s="289"/>
      <c r="D63" s="289" t="s">
        <v>965</v>
      </c>
      <c r="E63" s="290" t="s">
        <v>556</v>
      </c>
      <c r="F63" s="290">
        <v>4555</v>
      </c>
      <c r="G63" s="290">
        <v>4495</v>
      </c>
      <c r="H63" s="290">
        <v>4502.5</v>
      </c>
      <c r="I63" s="290" t="s">
        <v>966</v>
      </c>
      <c r="J63" s="309" t="s">
        <v>969</v>
      </c>
      <c r="K63" s="310">
        <f t="shared" si="64"/>
        <v>-52.5</v>
      </c>
      <c r="L63" s="311">
        <f t="shared" si="65"/>
        <v>270.14999999999998</v>
      </c>
      <c r="M63" s="312">
        <f t="shared" si="66"/>
        <v>-10770.15</v>
      </c>
      <c r="N63" s="310">
        <v>200</v>
      </c>
      <c r="O63" s="313" t="s">
        <v>557</v>
      </c>
      <c r="P63" s="314">
        <v>45481</v>
      </c>
      <c r="Q63" s="226"/>
      <c r="R63" s="54" t="s">
        <v>849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290">
        <v>8</v>
      </c>
      <c r="B64" s="295">
        <v>45481</v>
      </c>
      <c r="C64" s="289"/>
      <c r="D64" s="289" t="s">
        <v>949</v>
      </c>
      <c r="E64" s="290" t="s">
        <v>556</v>
      </c>
      <c r="F64" s="290">
        <v>1511</v>
      </c>
      <c r="G64" s="290">
        <v>1496</v>
      </c>
      <c r="H64" s="290">
        <v>1496</v>
      </c>
      <c r="I64" s="290" t="s">
        <v>967</v>
      </c>
      <c r="J64" s="309" t="s">
        <v>975</v>
      </c>
      <c r="K64" s="310">
        <f t="shared" ref="K64" si="67">H64-F64</f>
        <v>-15</v>
      </c>
      <c r="L64" s="311">
        <f t="shared" ref="L64" si="68">(H64*N64)*0.03%</f>
        <v>291.71999999999997</v>
      </c>
      <c r="M64" s="312">
        <f t="shared" ref="M64" si="69">(K64*N64)-L64</f>
        <v>-10041.719999999999</v>
      </c>
      <c r="N64" s="310">
        <v>650</v>
      </c>
      <c r="O64" s="313" t="s">
        <v>557</v>
      </c>
      <c r="P64" s="314">
        <v>45481</v>
      </c>
      <c r="Q64" s="226"/>
      <c r="R64" s="54" t="s">
        <v>847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35">
        <v>9</v>
      </c>
      <c r="B65" s="336">
        <v>45481</v>
      </c>
      <c r="C65" s="337"/>
      <c r="D65" s="337" t="s">
        <v>970</v>
      </c>
      <c r="E65" s="335" t="s">
        <v>556</v>
      </c>
      <c r="F65" s="335">
        <v>2377</v>
      </c>
      <c r="G65" s="335">
        <v>2349</v>
      </c>
      <c r="H65" s="335">
        <v>2349</v>
      </c>
      <c r="I65" s="335" t="s">
        <v>971</v>
      </c>
      <c r="J65" s="338" t="s">
        <v>972</v>
      </c>
      <c r="K65" s="339">
        <f t="shared" ref="K65:K66" si="70">H65-F65</f>
        <v>-28</v>
      </c>
      <c r="L65" s="340">
        <f t="shared" ref="L65:L66" si="71">(H65*N65)*0.03%</f>
        <v>258.62489999999997</v>
      </c>
      <c r="M65" s="341">
        <f t="shared" ref="M65:M66" si="72">(K65*N65)-L65</f>
        <v>-10534.624900000001</v>
      </c>
      <c r="N65" s="339">
        <v>367</v>
      </c>
      <c r="O65" s="342" t="s">
        <v>557</v>
      </c>
      <c r="P65" s="343">
        <v>45481</v>
      </c>
      <c r="Q65" s="226"/>
      <c r="R65" s="54" t="s">
        <v>849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248">
        <v>10</v>
      </c>
      <c r="B66" s="287">
        <v>45483</v>
      </c>
      <c r="C66" s="288"/>
      <c r="D66" s="288" t="s">
        <v>984</v>
      </c>
      <c r="E66" s="248" t="s">
        <v>556</v>
      </c>
      <c r="F66" s="248">
        <v>2601</v>
      </c>
      <c r="G66" s="248">
        <v>2568</v>
      </c>
      <c r="H66" s="248">
        <v>2630</v>
      </c>
      <c r="I66" s="248" t="s">
        <v>985</v>
      </c>
      <c r="J66" s="284" t="s">
        <v>930</v>
      </c>
      <c r="K66" s="247">
        <f t="shared" si="70"/>
        <v>29</v>
      </c>
      <c r="L66" s="285">
        <f t="shared" si="71"/>
        <v>236.7</v>
      </c>
      <c r="M66" s="286">
        <f t="shared" si="72"/>
        <v>8463.2999999999993</v>
      </c>
      <c r="N66" s="247">
        <v>300</v>
      </c>
      <c r="O66" s="284" t="s">
        <v>547</v>
      </c>
      <c r="P66" s="287">
        <v>45485</v>
      </c>
      <c r="Q66" s="226"/>
      <c r="R66" s="54" t="s">
        <v>848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44">
        <v>11</v>
      </c>
      <c r="B67" s="345">
        <v>45483</v>
      </c>
      <c r="C67" s="346"/>
      <c r="D67" s="346" t="s">
        <v>988</v>
      </c>
      <c r="E67" s="344" t="s">
        <v>556</v>
      </c>
      <c r="F67" s="344">
        <v>448.5</v>
      </c>
      <c r="G67" s="344">
        <v>442</v>
      </c>
      <c r="H67" s="344">
        <v>453.5</v>
      </c>
      <c r="I67" s="344" t="s">
        <v>989</v>
      </c>
      <c r="J67" s="304" t="s">
        <v>990</v>
      </c>
      <c r="K67" s="347">
        <f t="shared" ref="K67" si="73">H67-F67</f>
        <v>5</v>
      </c>
      <c r="L67" s="348">
        <f t="shared" ref="L67" si="74">(H67*N67)*0.03%</f>
        <v>217.67999999999998</v>
      </c>
      <c r="M67" s="349">
        <f t="shared" ref="M67" si="75">(K67*N67)-L67</f>
        <v>7782.32</v>
      </c>
      <c r="N67" s="347">
        <v>1600</v>
      </c>
      <c r="O67" s="350" t="s">
        <v>547</v>
      </c>
      <c r="P67" s="351">
        <v>45483</v>
      </c>
      <c r="Q67" s="226"/>
      <c r="R67" s="54" t="s">
        <v>847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248">
        <v>12</v>
      </c>
      <c r="B68" s="287">
        <v>45483</v>
      </c>
      <c r="C68" s="288"/>
      <c r="D68" s="288" t="s">
        <v>912</v>
      </c>
      <c r="E68" s="248" t="s">
        <v>556</v>
      </c>
      <c r="F68" s="248">
        <v>24260</v>
      </c>
      <c r="G68" s="248">
        <v>24170</v>
      </c>
      <c r="H68" s="248">
        <v>24330</v>
      </c>
      <c r="I68" s="248" t="s">
        <v>987</v>
      </c>
      <c r="J68" s="304" t="s">
        <v>728</v>
      </c>
      <c r="K68" s="303">
        <f t="shared" ref="K68:K69" si="76">H68-F68</f>
        <v>70</v>
      </c>
      <c r="L68" s="305">
        <f t="shared" ref="L68:L69" si="77">(H68*N68)*0.03%</f>
        <v>182.47499999999999</v>
      </c>
      <c r="M68" s="306">
        <f t="shared" ref="M68:M69" si="78">(K68*N68)-L68</f>
        <v>1567.5250000000001</v>
      </c>
      <c r="N68" s="303">
        <v>25</v>
      </c>
      <c r="O68" s="307" t="s">
        <v>547</v>
      </c>
      <c r="P68" s="308">
        <v>45483</v>
      </c>
      <c r="Q68" s="226"/>
      <c r="R68" s="54" t="s">
        <v>847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290">
        <v>13</v>
      </c>
      <c r="B69" s="295">
        <v>45483</v>
      </c>
      <c r="C69" s="289"/>
      <c r="D69" s="289" t="s">
        <v>1018</v>
      </c>
      <c r="E69" s="290" t="s">
        <v>556</v>
      </c>
      <c r="F69" s="290">
        <v>40625</v>
      </c>
      <c r="G69" s="290">
        <v>39900</v>
      </c>
      <c r="H69" s="290">
        <v>39875</v>
      </c>
      <c r="I69" s="291" t="s">
        <v>1019</v>
      </c>
      <c r="J69" s="338" t="s">
        <v>1030</v>
      </c>
      <c r="K69" s="339">
        <f t="shared" si="76"/>
        <v>-750</v>
      </c>
      <c r="L69" s="340">
        <f t="shared" si="77"/>
        <v>179.43749999999997</v>
      </c>
      <c r="M69" s="341">
        <f t="shared" si="78"/>
        <v>-11429.4375</v>
      </c>
      <c r="N69" s="339">
        <v>15</v>
      </c>
      <c r="O69" s="342" t="s">
        <v>557</v>
      </c>
      <c r="P69" s="343">
        <v>45491</v>
      </c>
      <c r="Q69" s="226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183"/>
      <c r="B70" s="231"/>
      <c r="C70" s="227"/>
      <c r="D70" s="227"/>
      <c r="E70" s="183"/>
      <c r="F70" s="183"/>
      <c r="G70" s="183"/>
      <c r="H70" s="183"/>
      <c r="I70" s="185"/>
      <c r="J70" s="185"/>
      <c r="K70" s="183"/>
      <c r="L70" s="186"/>
      <c r="M70" s="273"/>
      <c r="N70" s="183"/>
      <c r="O70" s="185"/>
      <c r="P70" s="231"/>
      <c r="Q70" s="226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183"/>
      <c r="B71" s="231"/>
      <c r="C71" s="227"/>
      <c r="D71" s="227"/>
      <c r="E71" s="183"/>
      <c r="F71" s="183"/>
      <c r="G71" s="183"/>
      <c r="H71" s="183"/>
      <c r="I71" s="185"/>
      <c r="J71" s="185"/>
      <c r="K71" s="183"/>
      <c r="L71" s="186"/>
      <c r="M71" s="273"/>
      <c r="N71" s="183"/>
      <c r="O71" s="185"/>
      <c r="P71" s="231"/>
      <c r="Q71" s="226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s="268" customFormat="1" ht="12.75" customHeight="1">
      <c r="A72" s="183"/>
      <c r="B72" s="231"/>
      <c r="C72" s="227"/>
      <c r="D72" s="227"/>
      <c r="E72" s="183"/>
      <c r="F72" s="183"/>
      <c r="G72" s="183"/>
      <c r="H72" s="183"/>
      <c r="I72" s="185"/>
      <c r="J72" s="185"/>
      <c r="K72" s="183"/>
      <c r="L72" s="186"/>
      <c r="M72" s="273"/>
      <c r="N72" s="183"/>
      <c r="O72" s="185"/>
      <c r="P72" s="231"/>
      <c r="Q72" s="22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6"/>
      <c r="AJ72" s="267"/>
      <c r="AK72" s="267"/>
      <c r="AL72" s="267"/>
    </row>
    <row r="73" spans="1:38" s="268" customFormat="1" ht="15" customHeight="1">
      <c r="A73" s="267"/>
      <c r="B73" s="226"/>
      <c r="C73" s="269"/>
      <c r="D73" s="269"/>
      <c r="E73" s="267"/>
      <c r="F73" s="267"/>
      <c r="G73" s="267"/>
      <c r="H73" s="267"/>
      <c r="I73" s="270"/>
      <c r="J73" s="270"/>
      <c r="K73" s="267"/>
      <c r="L73" s="271"/>
      <c r="M73" s="272"/>
      <c r="N73" s="267"/>
      <c r="O73" s="270"/>
      <c r="P73" s="22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  <c r="AG73" s="266"/>
      <c r="AH73" s="266"/>
      <c r="AI73" s="266"/>
    </row>
    <row r="74" spans="1:38" ht="12.75" customHeight="1">
      <c r="A74" s="118"/>
      <c r="B74" s="120"/>
      <c r="C74" s="117"/>
      <c r="D74" s="117"/>
      <c r="E74" s="118"/>
      <c r="F74" s="118"/>
      <c r="G74" s="118"/>
      <c r="H74" s="121"/>
      <c r="I74" s="121"/>
      <c r="J74" s="121"/>
      <c r="K74" s="117"/>
      <c r="L74" s="118"/>
      <c r="M74" s="118"/>
      <c r="N74" s="118"/>
      <c r="O74" s="121"/>
      <c r="P74" s="121"/>
      <c r="Q74" s="121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>
      <c r="A75" s="122" t="s">
        <v>562</v>
      </c>
      <c r="B75" s="122"/>
      <c r="C75" s="122"/>
      <c r="D75" s="122"/>
      <c r="E75" s="123"/>
      <c r="F75" s="101"/>
      <c r="G75" s="101"/>
      <c r="H75" s="101"/>
      <c r="I75" s="101"/>
      <c r="J75" s="1"/>
      <c r="K75" s="6"/>
      <c r="L75" s="6"/>
      <c r="M75" s="6"/>
      <c r="N75" s="1"/>
      <c r="O75" s="1"/>
      <c r="P75" s="37"/>
      <c r="Q75" s="37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37"/>
      <c r="AK75" s="37"/>
      <c r="AL75" s="37"/>
    </row>
    <row r="76" spans="1:38" ht="38.25">
      <c r="A76" s="93" t="s">
        <v>16</v>
      </c>
      <c r="B76" s="93" t="s">
        <v>521</v>
      </c>
      <c r="C76" s="93"/>
      <c r="D76" s="94" t="s">
        <v>532</v>
      </c>
      <c r="E76" s="93" t="s">
        <v>533</v>
      </c>
      <c r="F76" s="93" t="s">
        <v>534</v>
      </c>
      <c r="G76" s="93" t="s">
        <v>554</v>
      </c>
      <c r="H76" s="93" t="s">
        <v>536</v>
      </c>
      <c r="I76" s="93" t="s">
        <v>537</v>
      </c>
      <c r="J76" s="92" t="s">
        <v>538</v>
      </c>
      <c r="K76" s="92" t="s">
        <v>563</v>
      </c>
      <c r="L76" s="95" t="s">
        <v>540</v>
      </c>
      <c r="M76" s="116" t="s">
        <v>560</v>
      </c>
      <c r="N76" s="93" t="s">
        <v>561</v>
      </c>
      <c r="O76" s="93" t="s">
        <v>542</v>
      </c>
      <c r="P76" s="94" t="s">
        <v>543</v>
      </c>
      <c r="Q76" s="229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37"/>
      <c r="AK76" s="37"/>
      <c r="AL76" s="37"/>
    </row>
    <row r="77" spans="1:38" ht="12.75" customHeight="1">
      <c r="A77" s="248">
        <v>1</v>
      </c>
      <c r="B77" s="287">
        <v>45471</v>
      </c>
      <c r="C77" s="288"/>
      <c r="D77" s="288" t="s">
        <v>911</v>
      </c>
      <c r="E77" s="248" t="s">
        <v>817</v>
      </c>
      <c r="F77" s="248">
        <v>96</v>
      </c>
      <c r="G77" s="248">
        <v>130</v>
      </c>
      <c r="H77" s="248">
        <v>74</v>
      </c>
      <c r="I77" s="249" t="s">
        <v>910</v>
      </c>
      <c r="J77" s="284" t="s">
        <v>932</v>
      </c>
      <c r="K77" s="247">
        <f>F77-H77</f>
        <v>22</v>
      </c>
      <c r="L77" s="285">
        <v>50</v>
      </c>
      <c r="M77" s="286">
        <f t="shared" ref="M77" si="79">(K77*N77)-L77</f>
        <v>500</v>
      </c>
      <c r="N77" s="247">
        <v>25</v>
      </c>
      <c r="O77" s="284" t="s">
        <v>547</v>
      </c>
      <c r="P77" s="287">
        <v>45475</v>
      </c>
      <c r="Q77" s="226"/>
      <c r="R77" s="54" t="s">
        <v>849</v>
      </c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90">
        <v>2</v>
      </c>
      <c r="B78" s="295">
        <v>45474</v>
      </c>
      <c r="C78" s="289"/>
      <c r="D78" s="289" t="s">
        <v>917</v>
      </c>
      <c r="E78" s="290" t="s">
        <v>556</v>
      </c>
      <c r="F78" s="290">
        <v>220</v>
      </c>
      <c r="G78" s="290">
        <v>140</v>
      </c>
      <c r="H78" s="290">
        <v>165</v>
      </c>
      <c r="I78" s="291" t="s">
        <v>918</v>
      </c>
      <c r="J78" s="296" t="s">
        <v>919</v>
      </c>
      <c r="K78" s="292">
        <f t="shared" ref="K78" si="80">H78-F78</f>
        <v>-55</v>
      </c>
      <c r="L78" s="293">
        <v>50</v>
      </c>
      <c r="M78" s="294">
        <f t="shared" ref="M78" si="81">(K78*N78)-L78</f>
        <v>-875</v>
      </c>
      <c r="N78" s="292">
        <v>15</v>
      </c>
      <c r="O78" s="296" t="s">
        <v>557</v>
      </c>
      <c r="P78" s="295">
        <v>45474</v>
      </c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90">
        <v>3</v>
      </c>
      <c r="B79" s="295">
        <v>45475</v>
      </c>
      <c r="C79" s="289"/>
      <c r="D79" s="289" t="s">
        <v>929</v>
      </c>
      <c r="E79" s="290" t="s">
        <v>556</v>
      </c>
      <c r="F79" s="290">
        <v>30</v>
      </c>
      <c r="G79" s="290">
        <v>0</v>
      </c>
      <c r="H79" s="290">
        <v>15.5</v>
      </c>
      <c r="I79" s="291" t="s">
        <v>887</v>
      </c>
      <c r="J79" s="296" t="s">
        <v>933</v>
      </c>
      <c r="K79" s="292">
        <f t="shared" ref="K79" si="82">H79-F79</f>
        <v>-14.5</v>
      </c>
      <c r="L79" s="293">
        <v>50</v>
      </c>
      <c r="M79" s="294">
        <f t="shared" ref="M79:M80" si="83">(K79*N79)-L79</f>
        <v>-630</v>
      </c>
      <c r="N79" s="292">
        <v>40</v>
      </c>
      <c r="O79" s="296" t="s">
        <v>557</v>
      </c>
      <c r="P79" s="295">
        <v>45475</v>
      </c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48">
        <v>4</v>
      </c>
      <c r="B80" s="287">
        <v>45476</v>
      </c>
      <c r="C80" s="288"/>
      <c r="D80" s="288" t="s">
        <v>911</v>
      </c>
      <c r="E80" s="248" t="s">
        <v>817</v>
      </c>
      <c r="F80" s="248">
        <v>103</v>
      </c>
      <c r="G80" s="248">
        <v>135</v>
      </c>
      <c r="H80" s="248">
        <v>71.5</v>
      </c>
      <c r="I80" s="249" t="s">
        <v>910</v>
      </c>
      <c r="J80" s="284" t="s">
        <v>945</v>
      </c>
      <c r="K80" s="247">
        <f>F80-H80</f>
        <v>31.5</v>
      </c>
      <c r="L80" s="285">
        <v>50</v>
      </c>
      <c r="M80" s="286">
        <f t="shared" si="83"/>
        <v>737.5</v>
      </c>
      <c r="N80" s="247">
        <v>25</v>
      </c>
      <c r="O80" s="284" t="s">
        <v>547</v>
      </c>
      <c r="P80" s="287">
        <v>45478</v>
      </c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48">
        <v>5</v>
      </c>
      <c r="B81" s="287">
        <v>45476</v>
      </c>
      <c r="C81" s="288"/>
      <c r="D81" s="288" t="s">
        <v>937</v>
      </c>
      <c r="E81" s="248" t="s">
        <v>556</v>
      </c>
      <c r="F81" s="248">
        <v>145</v>
      </c>
      <c r="G81" s="248">
        <v>30</v>
      </c>
      <c r="H81" s="248">
        <v>235</v>
      </c>
      <c r="I81" s="249" t="s">
        <v>938</v>
      </c>
      <c r="J81" s="284" t="s">
        <v>939</v>
      </c>
      <c r="K81" s="247">
        <f>H81-F81</f>
        <v>90</v>
      </c>
      <c r="L81" s="285">
        <v>50</v>
      </c>
      <c r="M81" s="286">
        <f t="shared" ref="M81" si="84">(K81*N81)-L81</f>
        <v>1300</v>
      </c>
      <c r="N81" s="247">
        <v>15</v>
      </c>
      <c r="O81" s="284" t="s">
        <v>547</v>
      </c>
      <c r="P81" s="287">
        <v>45476</v>
      </c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48">
        <v>6</v>
      </c>
      <c r="B82" s="287">
        <v>45476</v>
      </c>
      <c r="C82" s="288"/>
      <c r="D82" s="288" t="s">
        <v>937</v>
      </c>
      <c r="E82" s="248" t="s">
        <v>556</v>
      </c>
      <c r="F82" s="248">
        <v>80</v>
      </c>
      <c r="G82" s="248">
        <v>0</v>
      </c>
      <c r="H82" s="248">
        <v>135</v>
      </c>
      <c r="I82" s="249" t="s">
        <v>940</v>
      </c>
      <c r="J82" s="284" t="s">
        <v>682</v>
      </c>
      <c r="K82" s="247">
        <f>H82-F82</f>
        <v>55</v>
      </c>
      <c r="L82" s="285">
        <v>50</v>
      </c>
      <c r="M82" s="286">
        <f t="shared" ref="M82" si="85">(K82*N82)-L82</f>
        <v>775</v>
      </c>
      <c r="N82" s="247">
        <v>15</v>
      </c>
      <c r="O82" s="284" t="s">
        <v>547</v>
      </c>
      <c r="P82" s="287">
        <v>45476</v>
      </c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48">
        <v>7</v>
      </c>
      <c r="B83" s="287">
        <v>45478</v>
      </c>
      <c r="C83" s="288"/>
      <c r="D83" s="288" t="s">
        <v>947</v>
      </c>
      <c r="E83" s="248" t="s">
        <v>556</v>
      </c>
      <c r="F83" s="248">
        <v>142</v>
      </c>
      <c r="G83" s="248">
        <v>90</v>
      </c>
      <c r="H83" s="248">
        <v>172</v>
      </c>
      <c r="I83" s="249" t="s">
        <v>948</v>
      </c>
      <c r="J83" s="284" t="s">
        <v>765</v>
      </c>
      <c r="K83" s="247">
        <f>H83-F83</f>
        <v>30</v>
      </c>
      <c r="L83" s="285">
        <v>50</v>
      </c>
      <c r="M83" s="286">
        <f t="shared" ref="M83" si="86">(K83*N83)-L83</f>
        <v>700</v>
      </c>
      <c r="N83" s="247">
        <v>25</v>
      </c>
      <c r="O83" s="284" t="s">
        <v>547</v>
      </c>
      <c r="P83" s="287">
        <v>45478</v>
      </c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48">
        <v>8</v>
      </c>
      <c r="B84" s="287">
        <v>45478</v>
      </c>
      <c r="C84" s="288"/>
      <c r="D84" s="288" t="s">
        <v>954</v>
      </c>
      <c r="E84" s="248" t="s">
        <v>556</v>
      </c>
      <c r="F84" s="248">
        <v>137.5</v>
      </c>
      <c r="G84" s="248">
        <v>85</v>
      </c>
      <c r="H84" s="248">
        <v>160</v>
      </c>
      <c r="I84" s="249" t="s">
        <v>948</v>
      </c>
      <c r="J84" s="284" t="s">
        <v>955</v>
      </c>
      <c r="K84" s="247">
        <f>H84-F84</f>
        <v>22.5</v>
      </c>
      <c r="L84" s="285">
        <v>50</v>
      </c>
      <c r="M84" s="286">
        <f t="shared" ref="M84:M85" si="87">(K84*N84)-L84</f>
        <v>512.5</v>
      </c>
      <c r="N84" s="247">
        <v>25</v>
      </c>
      <c r="O84" s="284" t="s">
        <v>547</v>
      </c>
      <c r="P84" s="287">
        <v>45478</v>
      </c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90">
        <v>9</v>
      </c>
      <c r="B85" s="295">
        <v>45478</v>
      </c>
      <c r="C85" s="289"/>
      <c r="D85" s="289" t="s">
        <v>956</v>
      </c>
      <c r="E85" s="290" t="s">
        <v>817</v>
      </c>
      <c r="F85" s="290">
        <v>103</v>
      </c>
      <c r="G85" s="290">
        <v>135</v>
      </c>
      <c r="H85" s="290">
        <v>135</v>
      </c>
      <c r="I85" s="291" t="s">
        <v>910</v>
      </c>
      <c r="J85" s="296" t="s">
        <v>979</v>
      </c>
      <c r="K85" s="292">
        <f>F85-H85</f>
        <v>-32</v>
      </c>
      <c r="L85" s="293">
        <v>50</v>
      </c>
      <c r="M85" s="294">
        <f t="shared" si="87"/>
        <v>-850</v>
      </c>
      <c r="N85" s="292">
        <v>25</v>
      </c>
      <c r="O85" s="296" t="s">
        <v>557</v>
      </c>
      <c r="P85" s="295">
        <v>45482</v>
      </c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90">
        <v>10</v>
      </c>
      <c r="B86" s="295">
        <v>45478</v>
      </c>
      <c r="C86" s="289"/>
      <c r="D86" s="289" t="s">
        <v>957</v>
      </c>
      <c r="E86" s="290" t="s">
        <v>556</v>
      </c>
      <c r="F86" s="290">
        <v>260</v>
      </c>
      <c r="G86" s="290">
        <v>160</v>
      </c>
      <c r="H86" s="290">
        <v>160</v>
      </c>
      <c r="I86" s="291" t="s">
        <v>958</v>
      </c>
      <c r="J86" s="296" t="s">
        <v>961</v>
      </c>
      <c r="K86" s="292">
        <f t="shared" ref="K86" si="88">H86-F86</f>
        <v>-100</v>
      </c>
      <c r="L86" s="293">
        <v>50</v>
      </c>
      <c r="M86" s="294">
        <f t="shared" ref="M86:M87" si="89">(K86*N86)-L86</f>
        <v>-1550</v>
      </c>
      <c r="N86" s="292">
        <v>15</v>
      </c>
      <c r="O86" s="296" t="s">
        <v>557</v>
      </c>
      <c r="P86" s="295">
        <v>45481</v>
      </c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48">
        <v>11</v>
      </c>
      <c r="B87" s="287">
        <v>45483</v>
      </c>
      <c r="C87" s="288"/>
      <c r="D87" s="288" t="s">
        <v>947</v>
      </c>
      <c r="E87" s="248" t="s">
        <v>556</v>
      </c>
      <c r="F87" s="248">
        <v>81</v>
      </c>
      <c r="G87" s="248">
        <v>40</v>
      </c>
      <c r="H87" s="248">
        <v>99.5</v>
      </c>
      <c r="I87" s="249" t="s">
        <v>986</v>
      </c>
      <c r="J87" s="284" t="s">
        <v>977</v>
      </c>
      <c r="K87" s="247">
        <f>H87-F87</f>
        <v>18.5</v>
      </c>
      <c r="L87" s="285">
        <v>50</v>
      </c>
      <c r="M87" s="286">
        <f t="shared" si="89"/>
        <v>412.5</v>
      </c>
      <c r="N87" s="247">
        <v>25</v>
      </c>
      <c r="O87" s="284" t="s">
        <v>547</v>
      </c>
      <c r="P87" s="287">
        <v>45483</v>
      </c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90">
        <v>12</v>
      </c>
      <c r="B88" s="295">
        <v>45483</v>
      </c>
      <c r="C88" s="289"/>
      <c r="D88" s="289" t="s">
        <v>991</v>
      </c>
      <c r="E88" s="290" t="s">
        <v>556</v>
      </c>
      <c r="F88" s="290">
        <v>72.5</v>
      </c>
      <c r="G88" s="290">
        <v>0</v>
      </c>
      <c r="H88" s="290">
        <v>10</v>
      </c>
      <c r="I88" s="291" t="s">
        <v>992</v>
      </c>
      <c r="J88" s="296" t="s">
        <v>993</v>
      </c>
      <c r="K88" s="292">
        <f t="shared" ref="K88" si="90">H88-F88</f>
        <v>-62.5</v>
      </c>
      <c r="L88" s="293">
        <v>50</v>
      </c>
      <c r="M88" s="294">
        <f t="shared" ref="M88:M89" si="91">(K88*N88)-L88</f>
        <v>-987.5</v>
      </c>
      <c r="N88" s="292">
        <v>15</v>
      </c>
      <c r="O88" s="296" t="s">
        <v>557</v>
      </c>
      <c r="P88" s="295">
        <v>45483</v>
      </c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90">
        <v>13</v>
      </c>
      <c r="B89" s="295">
        <v>45489</v>
      </c>
      <c r="C89" s="289"/>
      <c r="D89" s="289" t="s">
        <v>1015</v>
      </c>
      <c r="E89" s="290" t="s">
        <v>556</v>
      </c>
      <c r="F89" s="290">
        <v>52.5</v>
      </c>
      <c r="G89" s="290">
        <v>0</v>
      </c>
      <c r="H89" s="290">
        <v>18</v>
      </c>
      <c r="I89" s="291" t="s">
        <v>1016</v>
      </c>
      <c r="J89" s="296" t="s">
        <v>1027</v>
      </c>
      <c r="K89" s="292">
        <f>H89-F89</f>
        <v>-34.5</v>
      </c>
      <c r="L89" s="293">
        <v>50</v>
      </c>
      <c r="M89" s="294">
        <f t="shared" si="91"/>
        <v>-912.5</v>
      </c>
      <c r="N89" s="292">
        <v>25</v>
      </c>
      <c r="O89" s="296" t="s">
        <v>557</v>
      </c>
      <c r="P89" s="295">
        <v>45491</v>
      </c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76">
        <v>14</v>
      </c>
      <c r="B90" s="374">
        <v>45495</v>
      </c>
      <c r="C90" s="288"/>
      <c r="D90" s="288" t="s">
        <v>1053</v>
      </c>
      <c r="E90" s="248" t="s">
        <v>556</v>
      </c>
      <c r="F90" s="248">
        <v>170</v>
      </c>
      <c r="G90" s="248"/>
      <c r="H90" s="248">
        <v>285</v>
      </c>
      <c r="I90" s="249"/>
      <c r="J90" s="378" t="s">
        <v>1086</v>
      </c>
      <c r="K90" s="247">
        <f>H90-F90</f>
        <v>115</v>
      </c>
      <c r="L90" s="285">
        <v>50</v>
      </c>
      <c r="M90" s="380">
        <v>1700</v>
      </c>
      <c r="N90" s="247">
        <v>25</v>
      </c>
      <c r="O90" s="378" t="s">
        <v>547</v>
      </c>
      <c r="P90" s="374">
        <v>45496</v>
      </c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377"/>
      <c r="B91" s="375"/>
      <c r="C91" s="288"/>
      <c r="D91" s="288" t="s">
        <v>1054</v>
      </c>
      <c r="E91" s="248" t="s">
        <v>817</v>
      </c>
      <c r="F91" s="248">
        <v>62</v>
      </c>
      <c r="G91" s="248"/>
      <c r="H91" s="248">
        <v>105</v>
      </c>
      <c r="I91" s="249"/>
      <c r="J91" s="379"/>
      <c r="K91" s="247">
        <f>F91-H91</f>
        <v>-43</v>
      </c>
      <c r="L91" s="285">
        <v>50</v>
      </c>
      <c r="M91" s="381"/>
      <c r="N91" s="247">
        <v>25</v>
      </c>
      <c r="O91" s="379"/>
      <c r="P91" s="375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90">
        <v>15</v>
      </c>
      <c r="B92" s="295">
        <v>45496</v>
      </c>
      <c r="C92" s="289"/>
      <c r="D92" s="289" t="s">
        <v>1087</v>
      </c>
      <c r="E92" s="290" t="s">
        <v>556</v>
      </c>
      <c r="F92" s="290">
        <v>200</v>
      </c>
      <c r="G92" s="290">
        <v>90</v>
      </c>
      <c r="H92" s="290">
        <v>90</v>
      </c>
      <c r="I92" s="291"/>
      <c r="J92" s="296" t="s">
        <v>1088</v>
      </c>
      <c r="K92" s="292">
        <f t="shared" ref="K92" si="92">H92-F92</f>
        <v>-110</v>
      </c>
      <c r="L92" s="293">
        <v>50</v>
      </c>
      <c r="M92" s="294">
        <f t="shared" ref="M92" si="93">(K92*N92)-L92</f>
        <v>-2800</v>
      </c>
      <c r="N92" s="292">
        <v>25</v>
      </c>
      <c r="O92" s="296" t="s">
        <v>557</v>
      </c>
      <c r="P92" s="295">
        <v>45496</v>
      </c>
      <c r="Q92" s="226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297"/>
      <c r="B93" s="298"/>
      <c r="C93" s="299"/>
      <c r="D93" s="299"/>
      <c r="E93" s="297"/>
      <c r="F93" s="297"/>
      <c r="G93" s="297"/>
      <c r="H93" s="297"/>
      <c r="I93" s="300"/>
      <c r="J93" s="300"/>
      <c r="K93" s="297"/>
      <c r="L93" s="301"/>
      <c r="M93" s="302"/>
      <c r="N93" s="297"/>
      <c r="O93" s="300"/>
      <c r="P93" s="298"/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s="243" customFormat="1" ht="12.75" customHeight="1">
      <c r="A94" s="297"/>
      <c r="B94" s="298"/>
      <c r="C94" s="299"/>
      <c r="D94" s="299"/>
      <c r="E94" s="297"/>
      <c r="F94" s="297"/>
      <c r="G94" s="297"/>
      <c r="H94" s="297"/>
      <c r="I94" s="300"/>
      <c r="J94" s="300"/>
      <c r="K94" s="297"/>
      <c r="L94" s="301"/>
      <c r="M94" s="302"/>
      <c r="N94" s="297"/>
      <c r="O94" s="300"/>
      <c r="P94" s="298"/>
      <c r="Q94" s="239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242"/>
      <c r="AH94" s="240"/>
      <c r="AI94" s="240"/>
      <c r="AJ94" s="241"/>
      <c r="AK94" s="241"/>
      <c r="AL94" s="241"/>
    </row>
    <row r="95" spans="1:38" ht="38.25" customHeight="1">
      <c r="A95" s="91" t="s">
        <v>568</v>
      </c>
      <c r="B95" s="124"/>
      <c r="C95" s="124"/>
      <c r="D95" s="125"/>
      <c r="E95" s="109"/>
      <c r="F95" s="6"/>
      <c r="G95" s="6"/>
      <c r="H95" s="110"/>
      <c r="I95" s="126"/>
      <c r="J95" s="1"/>
      <c r="K95" s="6"/>
      <c r="L95" s="6"/>
      <c r="M95" s="6"/>
      <c r="N95" s="1"/>
      <c r="O95" s="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"/>
      <c r="AH95" s="1"/>
      <c r="AI95" s="1"/>
      <c r="AJ95" s="6"/>
      <c r="AK95" s="1"/>
    </row>
    <row r="96" spans="1:38" ht="38.25">
      <c r="A96" s="92" t="s">
        <v>16</v>
      </c>
      <c r="B96" s="93" t="s">
        <v>521</v>
      </c>
      <c r="C96" s="93"/>
      <c r="D96" s="94" t="s">
        <v>532</v>
      </c>
      <c r="E96" s="93" t="s">
        <v>533</v>
      </c>
      <c r="F96" s="93" t="s">
        <v>534</v>
      </c>
      <c r="G96" s="93" t="s">
        <v>535</v>
      </c>
      <c r="H96" s="93" t="s">
        <v>536</v>
      </c>
      <c r="I96" s="93" t="s">
        <v>537</v>
      </c>
      <c r="J96" s="92" t="s">
        <v>538</v>
      </c>
      <c r="K96" s="113" t="s">
        <v>555</v>
      </c>
      <c r="L96" s="114" t="s">
        <v>540</v>
      </c>
      <c r="M96" s="95" t="s">
        <v>541</v>
      </c>
      <c r="N96" s="93" t="s">
        <v>542</v>
      </c>
      <c r="O96" s="94" t="s">
        <v>543</v>
      </c>
      <c r="P96" s="193" t="s">
        <v>544</v>
      </c>
      <c r="Q96" s="195" t="s">
        <v>812</v>
      </c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37"/>
      <c r="AH96" s="37"/>
      <c r="AI96" s="37"/>
      <c r="AJ96" s="37"/>
      <c r="AK96" s="37"/>
      <c r="AL96" s="37"/>
    </row>
    <row r="97" spans="1:32" ht="12.75" customHeight="1">
      <c r="A97" s="183">
        <v>1</v>
      </c>
      <c r="B97" s="184">
        <v>45356</v>
      </c>
      <c r="C97" s="227"/>
      <c r="D97" s="227" t="s">
        <v>295</v>
      </c>
      <c r="E97" s="183" t="s">
        <v>846</v>
      </c>
      <c r="F97" s="183">
        <v>38.94</v>
      </c>
      <c r="G97" s="183">
        <v>34.64</v>
      </c>
      <c r="H97" s="183"/>
      <c r="I97" s="183" t="s">
        <v>885</v>
      </c>
      <c r="J97" s="183" t="s">
        <v>546</v>
      </c>
      <c r="K97" s="183"/>
      <c r="L97" s="245"/>
      <c r="M97" s="246"/>
      <c r="N97" s="183"/>
      <c r="O97" s="231"/>
      <c r="P97" s="186">
        <f>VLOOKUP(D97,'MidCap Intra'!$B$11:$C$571,2,0)</f>
        <v>36.97</v>
      </c>
      <c r="Q97" s="244"/>
      <c r="R97" s="54" t="s">
        <v>847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</row>
    <row r="98" spans="1:32" ht="12.75" customHeight="1">
      <c r="A98" s="248">
        <v>2</v>
      </c>
      <c r="B98" s="265">
        <v>45477</v>
      </c>
      <c r="C98" s="288"/>
      <c r="D98" s="288" t="s">
        <v>862</v>
      </c>
      <c r="E98" s="248" t="s">
        <v>545</v>
      </c>
      <c r="F98" s="248">
        <v>540</v>
      </c>
      <c r="G98" s="248">
        <v>489</v>
      </c>
      <c r="H98" s="248">
        <v>604</v>
      </c>
      <c r="I98" s="248" t="s">
        <v>943</v>
      </c>
      <c r="J98" s="247" t="s">
        <v>963</v>
      </c>
      <c r="K98" s="247">
        <f t="shared" ref="K98" si="94">H98-F98</f>
        <v>64</v>
      </c>
      <c r="L98" s="261">
        <f t="shared" ref="L98" si="95">(F98*-0.3)/100</f>
        <v>-1.62</v>
      </c>
      <c r="M98" s="262">
        <f t="shared" ref="M98" si="96">(K98+L98)/F98</f>
        <v>0.11551851851851852</v>
      </c>
      <c r="N98" s="247" t="s">
        <v>547</v>
      </c>
      <c r="O98" s="263">
        <v>45481</v>
      </c>
      <c r="P98" s="264"/>
      <c r="Q98" s="244"/>
      <c r="R98" s="54" t="s">
        <v>847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</row>
    <row r="99" spans="1:32" ht="12.75" customHeight="1">
      <c r="A99" s="183"/>
      <c r="B99" s="184"/>
      <c r="C99" s="227"/>
      <c r="D99" s="227"/>
      <c r="E99" s="183"/>
      <c r="F99" s="183"/>
      <c r="G99" s="183"/>
      <c r="H99" s="183"/>
      <c r="I99" s="183"/>
      <c r="J99" s="183"/>
      <c r="K99" s="183"/>
      <c r="L99" s="245"/>
      <c r="M99" s="246"/>
      <c r="N99" s="183"/>
      <c r="O99" s="231"/>
      <c r="P99" s="186"/>
      <c r="Q99" s="244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</row>
    <row r="100" spans="1:32" ht="12.75" customHeight="1">
      <c r="A100" s="183"/>
      <c r="B100" s="184"/>
      <c r="C100" s="227"/>
      <c r="D100" s="227"/>
      <c r="E100" s="183"/>
      <c r="F100" s="183"/>
      <c r="G100" s="183"/>
      <c r="H100" s="183"/>
      <c r="I100" s="183"/>
      <c r="J100" s="183"/>
      <c r="K100" s="183"/>
      <c r="L100" s="245"/>
      <c r="M100" s="246"/>
      <c r="N100" s="183"/>
      <c r="O100" s="231"/>
      <c r="P100" s="184"/>
      <c r="Q100" s="244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</row>
    <row r="101" spans="1:32" ht="12.75" customHeight="1">
      <c r="A101" s="103" t="s">
        <v>548</v>
      </c>
      <c r="B101" s="103"/>
      <c r="C101" s="103"/>
      <c r="D101" s="54"/>
      <c r="E101" s="37"/>
      <c r="F101" s="108" t="s">
        <v>550</v>
      </c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</row>
    <row r="102" spans="1:32" ht="12.75" customHeight="1">
      <c r="A102" s="107" t="s">
        <v>549</v>
      </c>
      <c r="B102" s="103"/>
      <c r="C102" s="103"/>
      <c r="D102" s="54"/>
      <c r="E102" s="37"/>
      <c r="F102" s="108" t="s">
        <v>553</v>
      </c>
      <c r="G102" s="54"/>
      <c r="H102" s="54" t="s">
        <v>570</v>
      </c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</row>
    <row r="103" spans="1:32" ht="12.75" customHeight="1">
      <c r="A103" s="54"/>
      <c r="B103" s="54"/>
      <c r="C103" s="103"/>
      <c r="D103" s="54"/>
      <c r="E103" s="37"/>
      <c r="F103" s="108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</row>
    <row r="104" spans="1:32" ht="12.75" customHeight="1">
      <c r="A104" s="54"/>
      <c r="B104" s="54"/>
      <c r="C104" s="103"/>
      <c r="D104" s="54"/>
      <c r="E104" s="37"/>
      <c r="F104" s="108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2" ht="12.75" customHeight="1">
      <c r="A105" s="54"/>
      <c r="B105" s="54"/>
      <c r="C105" s="103"/>
      <c r="D105" s="54"/>
      <c r="E105" s="37"/>
      <c r="F105" s="108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2" ht="12.75" customHeight="1">
      <c r="A106" s="54"/>
      <c r="B106" s="54"/>
      <c r="C106" s="103"/>
      <c r="D106" s="54"/>
      <c r="E106" s="37"/>
      <c r="F106" s="108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2" ht="12.75" customHeight="1">
      <c r="A107" s="54"/>
      <c r="B107" s="54"/>
      <c r="C107" s="103"/>
      <c r="D107" s="54"/>
      <c r="E107" s="37"/>
      <c r="F107" s="108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2" ht="12.75" customHeight="1">
      <c r="A108" s="54"/>
      <c r="B108" s="54"/>
      <c r="C108" s="103"/>
      <c r="D108" s="54"/>
      <c r="E108" s="37"/>
      <c r="F108" s="108"/>
      <c r="G108" s="54"/>
      <c r="H108" s="37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2" ht="12.75" customHeight="1">
      <c r="A109" s="54"/>
      <c r="B109" s="54"/>
      <c r="C109" s="103"/>
      <c r="D109" s="54"/>
      <c r="E109" s="37"/>
      <c r="F109" s="108"/>
      <c r="G109" s="54"/>
      <c r="H109" s="37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2" ht="12.75" customHeight="1">
      <c r="A110" s="54"/>
      <c r="B110" s="54"/>
      <c r="C110" s="97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2" ht="38.25" customHeight="1">
      <c r="A111" s="37"/>
      <c r="B111" s="127" t="s">
        <v>571</v>
      </c>
      <c r="C111" s="127"/>
      <c r="D111" s="54"/>
      <c r="E111" s="127"/>
      <c r="F111" s="6"/>
      <c r="G111" s="6"/>
      <c r="H111" s="111"/>
      <c r="I111" s="6"/>
      <c r="J111" s="111"/>
      <c r="K111" s="112"/>
      <c r="L111" s="6"/>
      <c r="M111" s="6"/>
      <c r="N111" s="1"/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2" ht="12.75" customHeight="1">
      <c r="A112" s="92" t="s">
        <v>16</v>
      </c>
      <c r="B112" s="93" t="s">
        <v>521</v>
      </c>
      <c r="C112" s="93"/>
      <c r="D112" s="94" t="s">
        <v>532</v>
      </c>
      <c r="E112" s="93" t="s">
        <v>533</v>
      </c>
      <c r="F112" s="93" t="s">
        <v>534</v>
      </c>
      <c r="G112" s="93" t="s">
        <v>572</v>
      </c>
      <c r="H112" s="93" t="s">
        <v>573</v>
      </c>
      <c r="I112" s="93" t="s">
        <v>537</v>
      </c>
      <c r="J112" s="128" t="s">
        <v>538</v>
      </c>
      <c r="K112" s="93" t="s">
        <v>539</v>
      </c>
      <c r="L112" s="93" t="s">
        <v>574</v>
      </c>
      <c r="M112" s="93" t="s">
        <v>542</v>
      </c>
      <c r="N112" s="94" t="s">
        <v>543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1</v>
      </c>
      <c r="B113" s="130">
        <v>41579</v>
      </c>
      <c r="C113" s="130"/>
      <c r="D113" s="131" t="s">
        <v>575</v>
      </c>
      <c r="E113" s="132" t="s">
        <v>545</v>
      </c>
      <c r="F113" s="133">
        <v>82</v>
      </c>
      <c r="G113" s="132" t="s">
        <v>576</v>
      </c>
      <c r="H113" s="132">
        <v>100</v>
      </c>
      <c r="I113" s="134">
        <v>100</v>
      </c>
      <c r="J113" s="135" t="s">
        <v>577</v>
      </c>
      <c r="K113" s="136">
        <f t="shared" ref="K113:K144" si="97">H113-F113</f>
        <v>18</v>
      </c>
      <c r="L113" s="137">
        <f t="shared" ref="L113:L144" si="98">K113/F113</f>
        <v>0.21951219512195122</v>
      </c>
      <c r="M113" s="132" t="s">
        <v>547</v>
      </c>
      <c r="N113" s="138">
        <v>42657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2</v>
      </c>
      <c r="B114" s="130">
        <v>41794</v>
      </c>
      <c r="C114" s="130"/>
      <c r="D114" s="131" t="s">
        <v>578</v>
      </c>
      <c r="E114" s="132" t="s">
        <v>556</v>
      </c>
      <c r="F114" s="133">
        <v>257</v>
      </c>
      <c r="G114" s="132" t="s">
        <v>576</v>
      </c>
      <c r="H114" s="132">
        <v>300</v>
      </c>
      <c r="I114" s="134">
        <v>300</v>
      </c>
      <c r="J114" s="135" t="s">
        <v>577</v>
      </c>
      <c r="K114" s="136">
        <f t="shared" si="97"/>
        <v>43</v>
      </c>
      <c r="L114" s="137">
        <f t="shared" si="98"/>
        <v>0.16731517509727625</v>
      </c>
      <c r="M114" s="132" t="s">
        <v>547</v>
      </c>
      <c r="N114" s="138">
        <v>41822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3</v>
      </c>
      <c r="B115" s="130">
        <v>41828</v>
      </c>
      <c r="C115" s="130"/>
      <c r="D115" s="131" t="s">
        <v>579</v>
      </c>
      <c r="E115" s="132" t="s">
        <v>556</v>
      </c>
      <c r="F115" s="133">
        <v>393</v>
      </c>
      <c r="G115" s="132" t="s">
        <v>576</v>
      </c>
      <c r="H115" s="132">
        <v>468</v>
      </c>
      <c r="I115" s="134">
        <v>468</v>
      </c>
      <c r="J115" s="135" t="s">
        <v>577</v>
      </c>
      <c r="K115" s="136">
        <f t="shared" si="97"/>
        <v>75</v>
      </c>
      <c r="L115" s="137">
        <f t="shared" si="98"/>
        <v>0.19083969465648856</v>
      </c>
      <c r="M115" s="132" t="s">
        <v>547</v>
      </c>
      <c r="N115" s="138">
        <v>41863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4</v>
      </c>
      <c r="B116" s="130">
        <v>41857</v>
      </c>
      <c r="C116" s="130"/>
      <c r="D116" s="131" t="s">
        <v>580</v>
      </c>
      <c r="E116" s="132" t="s">
        <v>556</v>
      </c>
      <c r="F116" s="133">
        <v>205</v>
      </c>
      <c r="G116" s="132" t="s">
        <v>576</v>
      </c>
      <c r="H116" s="132">
        <v>275</v>
      </c>
      <c r="I116" s="134">
        <v>250</v>
      </c>
      <c r="J116" s="135" t="s">
        <v>577</v>
      </c>
      <c r="K116" s="136">
        <f t="shared" si="97"/>
        <v>70</v>
      </c>
      <c r="L116" s="137">
        <f t="shared" si="98"/>
        <v>0.34146341463414637</v>
      </c>
      <c r="M116" s="132" t="s">
        <v>547</v>
      </c>
      <c r="N116" s="138">
        <v>41962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5</v>
      </c>
      <c r="B117" s="130">
        <v>41886</v>
      </c>
      <c r="C117" s="130"/>
      <c r="D117" s="131" t="s">
        <v>581</v>
      </c>
      <c r="E117" s="132" t="s">
        <v>556</v>
      </c>
      <c r="F117" s="133">
        <v>162</v>
      </c>
      <c r="G117" s="132" t="s">
        <v>576</v>
      </c>
      <c r="H117" s="132">
        <v>190</v>
      </c>
      <c r="I117" s="134">
        <v>190</v>
      </c>
      <c r="J117" s="135" t="s">
        <v>577</v>
      </c>
      <c r="K117" s="136">
        <f t="shared" si="97"/>
        <v>28</v>
      </c>
      <c r="L117" s="137">
        <f t="shared" si="98"/>
        <v>0.1728395061728395</v>
      </c>
      <c r="M117" s="132" t="s">
        <v>547</v>
      </c>
      <c r="N117" s="138">
        <v>42006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6</v>
      </c>
      <c r="B118" s="130">
        <v>41886</v>
      </c>
      <c r="C118" s="130"/>
      <c r="D118" s="131" t="s">
        <v>582</v>
      </c>
      <c r="E118" s="132" t="s">
        <v>556</v>
      </c>
      <c r="F118" s="133">
        <v>75</v>
      </c>
      <c r="G118" s="132" t="s">
        <v>576</v>
      </c>
      <c r="H118" s="132">
        <v>91.5</v>
      </c>
      <c r="I118" s="134" t="s">
        <v>569</v>
      </c>
      <c r="J118" s="135" t="s">
        <v>583</v>
      </c>
      <c r="K118" s="136">
        <f t="shared" si="97"/>
        <v>16.5</v>
      </c>
      <c r="L118" s="137">
        <f t="shared" si="98"/>
        <v>0.22</v>
      </c>
      <c r="M118" s="132" t="s">
        <v>547</v>
      </c>
      <c r="N118" s="138">
        <v>41954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7</v>
      </c>
      <c r="B119" s="130">
        <v>41913</v>
      </c>
      <c r="C119" s="130"/>
      <c r="D119" s="131" t="s">
        <v>584</v>
      </c>
      <c r="E119" s="132" t="s">
        <v>556</v>
      </c>
      <c r="F119" s="133">
        <v>850</v>
      </c>
      <c r="G119" s="132" t="s">
        <v>576</v>
      </c>
      <c r="H119" s="132">
        <v>982.5</v>
      </c>
      <c r="I119" s="134">
        <v>1050</v>
      </c>
      <c r="J119" s="135" t="s">
        <v>585</v>
      </c>
      <c r="K119" s="136">
        <f t="shared" si="97"/>
        <v>132.5</v>
      </c>
      <c r="L119" s="137">
        <f t="shared" si="98"/>
        <v>0.15588235294117647</v>
      </c>
      <c r="M119" s="132" t="s">
        <v>547</v>
      </c>
      <c r="N119" s="138">
        <v>42039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8</v>
      </c>
      <c r="B120" s="130">
        <v>41913</v>
      </c>
      <c r="C120" s="130"/>
      <c r="D120" s="131" t="s">
        <v>586</v>
      </c>
      <c r="E120" s="132" t="s">
        <v>556</v>
      </c>
      <c r="F120" s="133">
        <v>475</v>
      </c>
      <c r="G120" s="132" t="s">
        <v>576</v>
      </c>
      <c r="H120" s="132">
        <v>515</v>
      </c>
      <c r="I120" s="134">
        <v>600</v>
      </c>
      <c r="J120" s="135" t="s">
        <v>587</v>
      </c>
      <c r="K120" s="136">
        <f t="shared" si="97"/>
        <v>40</v>
      </c>
      <c r="L120" s="137">
        <f t="shared" si="98"/>
        <v>8.4210526315789472E-2</v>
      </c>
      <c r="M120" s="132" t="s">
        <v>547</v>
      </c>
      <c r="N120" s="138">
        <v>41939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9</v>
      </c>
      <c r="B121" s="130">
        <v>41913</v>
      </c>
      <c r="C121" s="130"/>
      <c r="D121" s="131" t="s">
        <v>588</v>
      </c>
      <c r="E121" s="132" t="s">
        <v>556</v>
      </c>
      <c r="F121" s="133">
        <v>86</v>
      </c>
      <c r="G121" s="132" t="s">
        <v>576</v>
      </c>
      <c r="H121" s="132">
        <v>99</v>
      </c>
      <c r="I121" s="134">
        <v>140</v>
      </c>
      <c r="J121" s="135" t="s">
        <v>589</v>
      </c>
      <c r="K121" s="136">
        <f t="shared" si="97"/>
        <v>13</v>
      </c>
      <c r="L121" s="137">
        <f t="shared" si="98"/>
        <v>0.15116279069767441</v>
      </c>
      <c r="M121" s="132" t="s">
        <v>547</v>
      </c>
      <c r="N121" s="138">
        <v>41939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10</v>
      </c>
      <c r="B122" s="130">
        <v>41926</v>
      </c>
      <c r="C122" s="130"/>
      <c r="D122" s="131" t="s">
        <v>590</v>
      </c>
      <c r="E122" s="132" t="s">
        <v>556</v>
      </c>
      <c r="F122" s="133">
        <v>496.6</v>
      </c>
      <c r="G122" s="132" t="s">
        <v>576</v>
      </c>
      <c r="H122" s="132">
        <v>621</v>
      </c>
      <c r="I122" s="134">
        <v>580</v>
      </c>
      <c r="J122" s="135" t="s">
        <v>577</v>
      </c>
      <c r="K122" s="136">
        <f t="shared" si="97"/>
        <v>124.39999999999998</v>
      </c>
      <c r="L122" s="137">
        <f t="shared" si="98"/>
        <v>0.25050342327829234</v>
      </c>
      <c r="M122" s="132" t="s">
        <v>547</v>
      </c>
      <c r="N122" s="138">
        <v>42605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11</v>
      </c>
      <c r="B123" s="130">
        <v>41926</v>
      </c>
      <c r="C123" s="130"/>
      <c r="D123" s="131" t="s">
        <v>591</v>
      </c>
      <c r="E123" s="132" t="s">
        <v>556</v>
      </c>
      <c r="F123" s="133">
        <v>2481.9</v>
      </c>
      <c r="G123" s="132" t="s">
        <v>576</v>
      </c>
      <c r="H123" s="132">
        <v>2840</v>
      </c>
      <c r="I123" s="134">
        <v>2870</v>
      </c>
      <c r="J123" s="135" t="s">
        <v>592</v>
      </c>
      <c r="K123" s="136">
        <f t="shared" si="97"/>
        <v>358.09999999999991</v>
      </c>
      <c r="L123" s="137">
        <f t="shared" si="98"/>
        <v>0.14428462065353154</v>
      </c>
      <c r="M123" s="132" t="s">
        <v>547</v>
      </c>
      <c r="N123" s="138">
        <v>42017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12</v>
      </c>
      <c r="B124" s="130">
        <v>41928</v>
      </c>
      <c r="C124" s="130"/>
      <c r="D124" s="131" t="s">
        <v>593</v>
      </c>
      <c r="E124" s="132" t="s">
        <v>556</v>
      </c>
      <c r="F124" s="133">
        <v>84.5</v>
      </c>
      <c r="G124" s="132" t="s">
        <v>576</v>
      </c>
      <c r="H124" s="132">
        <v>93</v>
      </c>
      <c r="I124" s="134">
        <v>110</v>
      </c>
      <c r="J124" s="135" t="s">
        <v>594</v>
      </c>
      <c r="K124" s="136">
        <f t="shared" si="97"/>
        <v>8.5</v>
      </c>
      <c r="L124" s="137">
        <f t="shared" si="98"/>
        <v>0.10059171597633136</v>
      </c>
      <c r="M124" s="132" t="s">
        <v>547</v>
      </c>
      <c r="N124" s="138">
        <v>41939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13</v>
      </c>
      <c r="B125" s="130">
        <v>41928</v>
      </c>
      <c r="C125" s="130"/>
      <c r="D125" s="131" t="s">
        <v>595</v>
      </c>
      <c r="E125" s="132" t="s">
        <v>556</v>
      </c>
      <c r="F125" s="133">
        <v>401</v>
      </c>
      <c r="G125" s="132" t="s">
        <v>576</v>
      </c>
      <c r="H125" s="132">
        <v>428</v>
      </c>
      <c r="I125" s="134">
        <v>450</v>
      </c>
      <c r="J125" s="135" t="s">
        <v>596</v>
      </c>
      <c r="K125" s="136">
        <f t="shared" si="97"/>
        <v>27</v>
      </c>
      <c r="L125" s="137">
        <f t="shared" si="98"/>
        <v>6.7331670822942641E-2</v>
      </c>
      <c r="M125" s="132" t="s">
        <v>547</v>
      </c>
      <c r="N125" s="138">
        <v>42020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14</v>
      </c>
      <c r="B126" s="130">
        <v>41928</v>
      </c>
      <c r="C126" s="130"/>
      <c r="D126" s="131" t="s">
        <v>597</v>
      </c>
      <c r="E126" s="132" t="s">
        <v>556</v>
      </c>
      <c r="F126" s="133">
        <v>101</v>
      </c>
      <c r="G126" s="132" t="s">
        <v>576</v>
      </c>
      <c r="H126" s="132">
        <v>112</v>
      </c>
      <c r="I126" s="134">
        <v>120</v>
      </c>
      <c r="J126" s="135" t="s">
        <v>598</v>
      </c>
      <c r="K126" s="136">
        <f t="shared" si="97"/>
        <v>11</v>
      </c>
      <c r="L126" s="137">
        <f t="shared" si="98"/>
        <v>0.10891089108910891</v>
      </c>
      <c r="M126" s="132" t="s">
        <v>547</v>
      </c>
      <c r="N126" s="138">
        <v>41939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15</v>
      </c>
      <c r="B127" s="130">
        <v>41954</v>
      </c>
      <c r="C127" s="130"/>
      <c r="D127" s="131" t="s">
        <v>599</v>
      </c>
      <c r="E127" s="132" t="s">
        <v>556</v>
      </c>
      <c r="F127" s="133">
        <v>59</v>
      </c>
      <c r="G127" s="132" t="s">
        <v>576</v>
      </c>
      <c r="H127" s="132">
        <v>76</v>
      </c>
      <c r="I127" s="134">
        <v>76</v>
      </c>
      <c r="J127" s="135" t="s">
        <v>577</v>
      </c>
      <c r="K127" s="136">
        <f t="shared" si="97"/>
        <v>17</v>
      </c>
      <c r="L127" s="137">
        <f t="shared" si="98"/>
        <v>0.28813559322033899</v>
      </c>
      <c r="M127" s="132" t="s">
        <v>547</v>
      </c>
      <c r="N127" s="138">
        <v>43032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16</v>
      </c>
      <c r="B128" s="130">
        <v>41954</v>
      </c>
      <c r="C128" s="130"/>
      <c r="D128" s="131" t="s">
        <v>588</v>
      </c>
      <c r="E128" s="132" t="s">
        <v>556</v>
      </c>
      <c r="F128" s="133">
        <v>99</v>
      </c>
      <c r="G128" s="132" t="s">
        <v>576</v>
      </c>
      <c r="H128" s="132">
        <v>120</v>
      </c>
      <c r="I128" s="134">
        <v>120</v>
      </c>
      <c r="J128" s="135" t="s">
        <v>565</v>
      </c>
      <c r="K128" s="136">
        <f t="shared" si="97"/>
        <v>21</v>
      </c>
      <c r="L128" s="137">
        <f t="shared" si="98"/>
        <v>0.21212121212121213</v>
      </c>
      <c r="M128" s="132" t="s">
        <v>547</v>
      </c>
      <c r="N128" s="138">
        <v>41960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17</v>
      </c>
      <c r="B129" s="130">
        <v>41956</v>
      </c>
      <c r="C129" s="130"/>
      <c r="D129" s="131" t="s">
        <v>600</v>
      </c>
      <c r="E129" s="132" t="s">
        <v>556</v>
      </c>
      <c r="F129" s="133">
        <v>22</v>
      </c>
      <c r="G129" s="132" t="s">
        <v>576</v>
      </c>
      <c r="H129" s="132">
        <v>33.549999999999997</v>
      </c>
      <c r="I129" s="134">
        <v>32</v>
      </c>
      <c r="J129" s="135" t="s">
        <v>601</v>
      </c>
      <c r="K129" s="136">
        <f t="shared" si="97"/>
        <v>11.549999999999997</v>
      </c>
      <c r="L129" s="137">
        <f t="shared" si="98"/>
        <v>0.52499999999999991</v>
      </c>
      <c r="M129" s="132" t="s">
        <v>547</v>
      </c>
      <c r="N129" s="138">
        <v>42188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18</v>
      </c>
      <c r="B130" s="130">
        <v>41976</v>
      </c>
      <c r="C130" s="130"/>
      <c r="D130" s="131" t="s">
        <v>602</v>
      </c>
      <c r="E130" s="132" t="s">
        <v>556</v>
      </c>
      <c r="F130" s="133">
        <v>440</v>
      </c>
      <c r="G130" s="132" t="s">
        <v>576</v>
      </c>
      <c r="H130" s="132">
        <v>520</v>
      </c>
      <c r="I130" s="134">
        <v>520</v>
      </c>
      <c r="J130" s="135" t="s">
        <v>603</v>
      </c>
      <c r="K130" s="136">
        <f t="shared" si="97"/>
        <v>80</v>
      </c>
      <c r="L130" s="137">
        <f t="shared" si="98"/>
        <v>0.18181818181818182</v>
      </c>
      <c r="M130" s="132" t="s">
        <v>547</v>
      </c>
      <c r="N130" s="138">
        <v>42208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19</v>
      </c>
      <c r="B131" s="130">
        <v>41976</v>
      </c>
      <c r="C131" s="130"/>
      <c r="D131" s="131" t="s">
        <v>604</v>
      </c>
      <c r="E131" s="132" t="s">
        <v>556</v>
      </c>
      <c r="F131" s="133">
        <v>360</v>
      </c>
      <c r="G131" s="132" t="s">
        <v>576</v>
      </c>
      <c r="H131" s="132">
        <v>427</v>
      </c>
      <c r="I131" s="134">
        <v>425</v>
      </c>
      <c r="J131" s="135" t="s">
        <v>605</v>
      </c>
      <c r="K131" s="136">
        <f t="shared" si="97"/>
        <v>67</v>
      </c>
      <c r="L131" s="137">
        <f t="shared" si="98"/>
        <v>0.18611111111111112</v>
      </c>
      <c r="M131" s="132" t="s">
        <v>547</v>
      </c>
      <c r="N131" s="138">
        <v>42058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20</v>
      </c>
      <c r="B132" s="130">
        <v>42012</v>
      </c>
      <c r="C132" s="130"/>
      <c r="D132" s="131" t="s">
        <v>606</v>
      </c>
      <c r="E132" s="132" t="s">
        <v>556</v>
      </c>
      <c r="F132" s="133">
        <v>360</v>
      </c>
      <c r="G132" s="132" t="s">
        <v>576</v>
      </c>
      <c r="H132" s="132">
        <v>455</v>
      </c>
      <c r="I132" s="134">
        <v>420</v>
      </c>
      <c r="J132" s="135" t="s">
        <v>607</v>
      </c>
      <c r="K132" s="136">
        <f t="shared" si="97"/>
        <v>95</v>
      </c>
      <c r="L132" s="137">
        <f t="shared" si="98"/>
        <v>0.2638888888888889</v>
      </c>
      <c r="M132" s="132" t="s">
        <v>547</v>
      </c>
      <c r="N132" s="138">
        <v>42024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21</v>
      </c>
      <c r="B133" s="130">
        <v>42012</v>
      </c>
      <c r="C133" s="130"/>
      <c r="D133" s="131" t="s">
        <v>608</v>
      </c>
      <c r="E133" s="132" t="s">
        <v>556</v>
      </c>
      <c r="F133" s="133">
        <v>130</v>
      </c>
      <c r="G133" s="132"/>
      <c r="H133" s="132">
        <v>175.5</v>
      </c>
      <c r="I133" s="134">
        <v>165</v>
      </c>
      <c r="J133" s="135" t="s">
        <v>609</v>
      </c>
      <c r="K133" s="136">
        <f t="shared" si="97"/>
        <v>45.5</v>
      </c>
      <c r="L133" s="137">
        <f t="shared" si="98"/>
        <v>0.35</v>
      </c>
      <c r="M133" s="132" t="s">
        <v>547</v>
      </c>
      <c r="N133" s="138">
        <v>43088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22</v>
      </c>
      <c r="B134" s="130">
        <v>42040</v>
      </c>
      <c r="C134" s="130"/>
      <c r="D134" s="131" t="s">
        <v>387</v>
      </c>
      <c r="E134" s="132" t="s">
        <v>545</v>
      </c>
      <c r="F134" s="133">
        <v>98</v>
      </c>
      <c r="G134" s="132"/>
      <c r="H134" s="132">
        <v>120</v>
      </c>
      <c r="I134" s="134">
        <v>120</v>
      </c>
      <c r="J134" s="135" t="s">
        <v>577</v>
      </c>
      <c r="K134" s="136">
        <f t="shared" si="97"/>
        <v>22</v>
      </c>
      <c r="L134" s="137">
        <f t="shared" si="98"/>
        <v>0.22448979591836735</v>
      </c>
      <c r="M134" s="132" t="s">
        <v>547</v>
      </c>
      <c r="N134" s="138">
        <v>42753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23</v>
      </c>
      <c r="B135" s="130">
        <v>42040</v>
      </c>
      <c r="C135" s="130"/>
      <c r="D135" s="131" t="s">
        <v>610</v>
      </c>
      <c r="E135" s="132" t="s">
        <v>545</v>
      </c>
      <c r="F135" s="133">
        <v>196</v>
      </c>
      <c r="G135" s="132"/>
      <c r="H135" s="132">
        <v>262</v>
      </c>
      <c r="I135" s="134">
        <v>255</v>
      </c>
      <c r="J135" s="135" t="s">
        <v>577</v>
      </c>
      <c r="K135" s="136">
        <f t="shared" si="97"/>
        <v>66</v>
      </c>
      <c r="L135" s="137">
        <f t="shared" si="98"/>
        <v>0.33673469387755101</v>
      </c>
      <c r="M135" s="132" t="s">
        <v>547</v>
      </c>
      <c r="N135" s="138">
        <v>42599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39">
        <v>24</v>
      </c>
      <c r="B136" s="140">
        <v>42067</v>
      </c>
      <c r="C136" s="140"/>
      <c r="D136" s="141" t="s">
        <v>386</v>
      </c>
      <c r="E136" s="142" t="s">
        <v>545</v>
      </c>
      <c r="F136" s="143">
        <v>235</v>
      </c>
      <c r="G136" s="143"/>
      <c r="H136" s="144">
        <v>77</v>
      </c>
      <c r="I136" s="144" t="s">
        <v>611</v>
      </c>
      <c r="J136" s="145" t="s">
        <v>612</v>
      </c>
      <c r="K136" s="146">
        <f t="shared" si="97"/>
        <v>-158</v>
      </c>
      <c r="L136" s="147">
        <f t="shared" si="98"/>
        <v>-0.67234042553191486</v>
      </c>
      <c r="M136" s="143" t="s">
        <v>557</v>
      </c>
      <c r="N136" s="140">
        <v>43522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25</v>
      </c>
      <c r="B137" s="130">
        <v>42067</v>
      </c>
      <c r="C137" s="130"/>
      <c r="D137" s="131" t="s">
        <v>613</v>
      </c>
      <c r="E137" s="132" t="s">
        <v>545</v>
      </c>
      <c r="F137" s="133">
        <v>185</v>
      </c>
      <c r="G137" s="132"/>
      <c r="H137" s="132">
        <v>224</v>
      </c>
      <c r="I137" s="134" t="s">
        <v>614</v>
      </c>
      <c r="J137" s="135" t="s">
        <v>577</v>
      </c>
      <c r="K137" s="136">
        <f t="shared" si="97"/>
        <v>39</v>
      </c>
      <c r="L137" s="137">
        <f t="shared" si="98"/>
        <v>0.21081081081081082</v>
      </c>
      <c r="M137" s="132" t="s">
        <v>547</v>
      </c>
      <c r="N137" s="138">
        <v>42647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39">
        <v>26</v>
      </c>
      <c r="B138" s="140">
        <v>42090</v>
      </c>
      <c r="C138" s="140"/>
      <c r="D138" s="148" t="s">
        <v>615</v>
      </c>
      <c r="E138" s="143" t="s">
        <v>545</v>
      </c>
      <c r="F138" s="143">
        <v>49.5</v>
      </c>
      <c r="G138" s="144"/>
      <c r="H138" s="144">
        <v>15.85</v>
      </c>
      <c r="I138" s="144">
        <v>67</v>
      </c>
      <c r="J138" s="145" t="s">
        <v>616</v>
      </c>
      <c r="K138" s="144">
        <f t="shared" si="97"/>
        <v>-33.65</v>
      </c>
      <c r="L138" s="149">
        <f t="shared" si="98"/>
        <v>-0.67979797979797973</v>
      </c>
      <c r="M138" s="143" t="s">
        <v>557</v>
      </c>
      <c r="N138" s="150">
        <v>43627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27</v>
      </c>
      <c r="B139" s="130">
        <v>42093</v>
      </c>
      <c r="C139" s="130"/>
      <c r="D139" s="131" t="s">
        <v>617</v>
      </c>
      <c r="E139" s="132" t="s">
        <v>545</v>
      </c>
      <c r="F139" s="133">
        <v>183.5</v>
      </c>
      <c r="G139" s="132"/>
      <c r="H139" s="132">
        <v>219</v>
      </c>
      <c r="I139" s="134">
        <v>218</v>
      </c>
      <c r="J139" s="135" t="s">
        <v>618</v>
      </c>
      <c r="K139" s="136">
        <f t="shared" si="97"/>
        <v>35.5</v>
      </c>
      <c r="L139" s="137">
        <f t="shared" si="98"/>
        <v>0.19346049046321526</v>
      </c>
      <c r="M139" s="132" t="s">
        <v>547</v>
      </c>
      <c r="N139" s="138">
        <v>42103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28</v>
      </c>
      <c r="B140" s="130">
        <v>42114</v>
      </c>
      <c r="C140" s="130"/>
      <c r="D140" s="131" t="s">
        <v>619</v>
      </c>
      <c r="E140" s="132" t="s">
        <v>545</v>
      </c>
      <c r="F140" s="133">
        <f>(227+237)/2</f>
        <v>232</v>
      </c>
      <c r="G140" s="132"/>
      <c r="H140" s="132">
        <v>298</v>
      </c>
      <c r="I140" s="134">
        <v>298</v>
      </c>
      <c r="J140" s="135" t="s">
        <v>577</v>
      </c>
      <c r="K140" s="136">
        <f t="shared" si="97"/>
        <v>66</v>
      </c>
      <c r="L140" s="137">
        <f t="shared" si="98"/>
        <v>0.28448275862068967</v>
      </c>
      <c r="M140" s="132" t="s">
        <v>547</v>
      </c>
      <c r="N140" s="138">
        <v>42823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29</v>
      </c>
      <c r="B141" s="130">
        <v>42128</v>
      </c>
      <c r="C141" s="130"/>
      <c r="D141" s="131" t="s">
        <v>620</v>
      </c>
      <c r="E141" s="132" t="s">
        <v>556</v>
      </c>
      <c r="F141" s="133">
        <v>385</v>
      </c>
      <c r="G141" s="132"/>
      <c r="H141" s="132">
        <f>212.5+331</f>
        <v>543.5</v>
      </c>
      <c r="I141" s="134">
        <v>510</v>
      </c>
      <c r="J141" s="135" t="s">
        <v>621</v>
      </c>
      <c r="K141" s="136">
        <f t="shared" si="97"/>
        <v>158.5</v>
      </c>
      <c r="L141" s="137">
        <f t="shared" si="98"/>
        <v>0.41168831168831171</v>
      </c>
      <c r="M141" s="132" t="s">
        <v>547</v>
      </c>
      <c r="N141" s="138">
        <v>42235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30</v>
      </c>
      <c r="B142" s="130">
        <v>42128</v>
      </c>
      <c r="C142" s="130"/>
      <c r="D142" s="131" t="s">
        <v>622</v>
      </c>
      <c r="E142" s="132" t="s">
        <v>556</v>
      </c>
      <c r="F142" s="133">
        <v>115.5</v>
      </c>
      <c r="G142" s="132"/>
      <c r="H142" s="132">
        <v>146</v>
      </c>
      <c r="I142" s="134">
        <v>142</v>
      </c>
      <c r="J142" s="135" t="s">
        <v>623</v>
      </c>
      <c r="K142" s="136">
        <f t="shared" si="97"/>
        <v>30.5</v>
      </c>
      <c r="L142" s="137">
        <f t="shared" si="98"/>
        <v>0.26406926406926406</v>
      </c>
      <c r="M142" s="132" t="s">
        <v>547</v>
      </c>
      <c r="N142" s="138">
        <v>42202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31</v>
      </c>
      <c r="B143" s="130">
        <v>42151</v>
      </c>
      <c r="C143" s="130"/>
      <c r="D143" s="131" t="s">
        <v>501</v>
      </c>
      <c r="E143" s="132" t="s">
        <v>556</v>
      </c>
      <c r="F143" s="133">
        <v>237.5</v>
      </c>
      <c r="G143" s="132"/>
      <c r="H143" s="132">
        <v>279.5</v>
      </c>
      <c r="I143" s="134">
        <v>278</v>
      </c>
      <c r="J143" s="135" t="s">
        <v>577</v>
      </c>
      <c r="K143" s="136">
        <f t="shared" si="97"/>
        <v>42</v>
      </c>
      <c r="L143" s="137">
        <f t="shared" si="98"/>
        <v>0.17684210526315788</v>
      </c>
      <c r="M143" s="132" t="s">
        <v>547</v>
      </c>
      <c r="N143" s="138">
        <v>42222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32</v>
      </c>
      <c r="B144" s="130">
        <v>42174</v>
      </c>
      <c r="C144" s="130"/>
      <c r="D144" s="131" t="s">
        <v>595</v>
      </c>
      <c r="E144" s="132" t="s">
        <v>545</v>
      </c>
      <c r="F144" s="133">
        <v>340</v>
      </c>
      <c r="G144" s="132"/>
      <c r="H144" s="132">
        <v>448</v>
      </c>
      <c r="I144" s="134">
        <v>448</v>
      </c>
      <c r="J144" s="135" t="s">
        <v>577</v>
      </c>
      <c r="K144" s="136">
        <f t="shared" si="97"/>
        <v>108</v>
      </c>
      <c r="L144" s="137">
        <f t="shared" si="98"/>
        <v>0.31764705882352939</v>
      </c>
      <c r="M144" s="132" t="s">
        <v>547</v>
      </c>
      <c r="N144" s="138">
        <v>43018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33</v>
      </c>
      <c r="B145" s="130">
        <v>42191</v>
      </c>
      <c r="C145" s="130"/>
      <c r="D145" s="131" t="s">
        <v>624</v>
      </c>
      <c r="E145" s="132" t="s">
        <v>545</v>
      </c>
      <c r="F145" s="133">
        <v>390</v>
      </c>
      <c r="G145" s="132"/>
      <c r="H145" s="132">
        <v>460</v>
      </c>
      <c r="I145" s="134">
        <v>460</v>
      </c>
      <c r="J145" s="135" t="s">
        <v>577</v>
      </c>
      <c r="K145" s="136">
        <f t="shared" ref="K145:K165" si="99">H145-F145</f>
        <v>70</v>
      </c>
      <c r="L145" s="137">
        <f t="shared" ref="L145:L165" si="100">K145/F145</f>
        <v>0.17948717948717949</v>
      </c>
      <c r="M145" s="132" t="s">
        <v>547</v>
      </c>
      <c r="N145" s="138">
        <v>42478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39">
        <v>34</v>
      </c>
      <c r="B146" s="140">
        <v>42195</v>
      </c>
      <c r="C146" s="140"/>
      <c r="D146" s="141" t="s">
        <v>625</v>
      </c>
      <c r="E146" s="142" t="s">
        <v>545</v>
      </c>
      <c r="F146" s="143">
        <v>122.5</v>
      </c>
      <c r="G146" s="143"/>
      <c r="H146" s="144">
        <v>61</v>
      </c>
      <c r="I146" s="144">
        <v>172</v>
      </c>
      <c r="J146" s="145" t="s">
        <v>626</v>
      </c>
      <c r="K146" s="146">
        <f t="shared" si="99"/>
        <v>-61.5</v>
      </c>
      <c r="L146" s="147">
        <f t="shared" si="100"/>
        <v>-0.50204081632653064</v>
      </c>
      <c r="M146" s="143" t="s">
        <v>557</v>
      </c>
      <c r="N146" s="140">
        <v>43333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35</v>
      </c>
      <c r="B147" s="130">
        <v>42219</v>
      </c>
      <c r="C147" s="130"/>
      <c r="D147" s="131" t="s">
        <v>627</v>
      </c>
      <c r="E147" s="132" t="s">
        <v>545</v>
      </c>
      <c r="F147" s="133">
        <v>297.5</v>
      </c>
      <c r="G147" s="132"/>
      <c r="H147" s="132">
        <v>350</v>
      </c>
      <c r="I147" s="134">
        <v>360</v>
      </c>
      <c r="J147" s="135" t="s">
        <v>628</v>
      </c>
      <c r="K147" s="136">
        <f t="shared" si="99"/>
        <v>52.5</v>
      </c>
      <c r="L147" s="137">
        <f t="shared" si="100"/>
        <v>0.17647058823529413</v>
      </c>
      <c r="M147" s="132" t="s">
        <v>547</v>
      </c>
      <c r="N147" s="138">
        <v>42232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36</v>
      </c>
      <c r="B148" s="130">
        <v>42219</v>
      </c>
      <c r="C148" s="130"/>
      <c r="D148" s="131" t="s">
        <v>629</v>
      </c>
      <c r="E148" s="132" t="s">
        <v>545</v>
      </c>
      <c r="F148" s="133">
        <v>115.5</v>
      </c>
      <c r="G148" s="132"/>
      <c r="H148" s="132">
        <v>149</v>
      </c>
      <c r="I148" s="134">
        <v>140</v>
      </c>
      <c r="J148" s="135" t="s">
        <v>630</v>
      </c>
      <c r="K148" s="136">
        <f t="shared" si="99"/>
        <v>33.5</v>
      </c>
      <c r="L148" s="137">
        <f t="shared" si="100"/>
        <v>0.29004329004329005</v>
      </c>
      <c r="M148" s="132" t="s">
        <v>547</v>
      </c>
      <c r="N148" s="138">
        <v>42740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37</v>
      </c>
      <c r="B149" s="130">
        <v>42251</v>
      </c>
      <c r="C149" s="130"/>
      <c r="D149" s="131" t="s">
        <v>501</v>
      </c>
      <c r="E149" s="132" t="s">
        <v>545</v>
      </c>
      <c r="F149" s="133">
        <v>226</v>
      </c>
      <c r="G149" s="132"/>
      <c r="H149" s="132">
        <v>292</v>
      </c>
      <c r="I149" s="134">
        <v>292</v>
      </c>
      <c r="J149" s="135" t="s">
        <v>631</v>
      </c>
      <c r="K149" s="136">
        <f t="shared" si="99"/>
        <v>66</v>
      </c>
      <c r="L149" s="137">
        <f t="shared" si="100"/>
        <v>0.29203539823008851</v>
      </c>
      <c r="M149" s="132" t="s">
        <v>547</v>
      </c>
      <c r="N149" s="138">
        <v>42286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38</v>
      </c>
      <c r="B150" s="130">
        <v>42254</v>
      </c>
      <c r="C150" s="130"/>
      <c r="D150" s="131" t="s">
        <v>619</v>
      </c>
      <c r="E150" s="132" t="s">
        <v>545</v>
      </c>
      <c r="F150" s="133">
        <v>232.5</v>
      </c>
      <c r="G150" s="132"/>
      <c r="H150" s="132">
        <v>312.5</v>
      </c>
      <c r="I150" s="134">
        <v>310</v>
      </c>
      <c r="J150" s="135" t="s">
        <v>577</v>
      </c>
      <c r="K150" s="136">
        <f t="shared" si="99"/>
        <v>80</v>
      </c>
      <c r="L150" s="137">
        <f t="shared" si="100"/>
        <v>0.34408602150537637</v>
      </c>
      <c r="M150" s="132" t="s">
        <v>547</v>
      </c>
      <c r="N150" s="138">
        <v>42823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39</v>
      </c>
      <c r="B151" s="130">
        <v>42268</v>
      </c>
      <c r="C151" s="130"/>
      <c r="D151" s="131" t="s">
        <v>632</v>
      </c>
      <c r="E151" s="132" t="s">
        <v>545</v>
      </c>
      <c r="F151" s="133">
        <v>196.5</v>
      </c>
      <c r="G151" s="132"/>
      <c r="H151" s="132">
        <v>238</v>
      </c>
      <c r="I151" s="134">
        <v>238</v>
      </c>
      <c r="J151" s="135" t="s">
        <v>631</v>
      </c>
      <c r="K151" s="136">
        <f t="shared" si="99"/>
        <v>41.5</v>
      </c>
      <c r="L151" s="137">
        <f t="shared" si="100"/>
        <v>0.21119592875318066</v>
      </c>
      <c r="M151" s="132" t="s">
        <v>547</v>
      </c>
      <c r="N151" s="138">
        <v>42291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40</v>
      </c>
      <c r="B152" s="130">
        <v>42271</v>
      </c>
      <c r="C152" s="130"/>
      <c r="D152" s="131" t="s">
        <v>575</v>
      </c>
      <c r="E152" s="132" t="s">
        <v>545</v>
      </c>
      <c r="F152" s="133">
        <v>65</v>
      </c>
      <c r="G152" s="132"/>
      <c r="H152" s="132">
        <v>82</v>
      </c>
      <c r="I152" s="134">
        <v>82</v>
      </c>
      <c r="J152" s="135" t="s">
        <v>631</v>
      </c>
      <c r="K152" s="136">
        <f t="shared" si="99"/>
        <v>17</v>
      </c>
      <c r="L152" s="137">
        <f t="shared" si="100"/>
        <v>0.26153846153846155</v>
      </c>
      <c r="M152" s="132" t="s">
        <v>547</v>
      </c>
      <c r="N152" s="138">
        <v>42578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41</v>
      </c>
      <c r="B153" s="130">
        <v>42291</v>
      </c>
      <c r="C153" s="130"/>
      <c r="D153" s="131" t="s">
        <v>633</v>
      </c>
      <c r="E153" s="132" t="s">
        <v>545</v>
      </c>
      <c r="F153" s="133">
        <v>144</v>
      </c>
      <c r="G153" s="132"/>
      <c r="H153" s="132">
        <v>182.5</v>
      </c>
      <c r="I153" s="134">
        <v>181</v>
      </c>
      <c r="J153" s="135" t="s">
        <v>631</v>
      </c>
      <c r="K153" s="136">
        <f t="shared" si="99"/>
        <v>38.5</v>
      </c>
      <c r="L153" s="137">
        <f t="shared" si="100"/>
        <v>0.2673611111111111</v>
      </c>
      <c r="M153" s="132" t="s">
        <v>547</v>
      </c>
      <c r="N153" s="138">
        <v>42817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42</v>
      </c>
      <c r="B154" s="130">
        <v>42291</v>
      </c>
      <c r="C154" s="130"/>
      <c r="D154" s="131" t="s">
        <v>634</v>
      </c>
      <c r="E154" s="132" t="s">
        <v>545</v>
      </c>
      <c r="F154" s="133">
        <v>264</v>
      </c>
      <c r="G154" s="132"/>
      <c r="H154" s="132">
        <v>311</v>
      </c>
      <c r="I154" s="134">
        <v>311</v>
      </c>
      <c r="J154" s="135" t="s">
        <v>631</v>
      </c>
      <c r="K154" s="136">
        <f t="shared" si="99"/>
        <v>47</v>
      </c>
      <c r="L154" s="137">
        <f t="shared" si="100"/>
        <v>0.17803030303030304</v>
      </c>
      <c r="M154" s="132" t="s">
        <v>547</v>
      </c>
      <c r="N154" s="138">
        <v>42604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43</v>
      </c>
      <c r="B155" s="130">
        <v>42318</v>
      </c>
      <c r="C155" s="130"/>
      <c r="D155" s="131" t="s">
        <v>635</v>
      </c>
      <c r="E155" s="132" t="s">
        <v>556</v>
      </c>
      <c r="F155" s="133">
        <v>549.5</v>
      </c>
      <c r="G155" s="132"/>
      <c r="H155" s="132">
        <v>630</v>
      </c>
      <c r="I155" s="134">
        <v>630</v>
      </c>
      <c r="J155" s="135" t="s">
        <v>631</v>
      </c>
      <c r="K155" s="136">
        <f t="shared" si="99"/>
        <v>80.5</v>
      </c>
      <c r="L155" s="137">
        <f t="shared" si="100"/>
        <v>0.1464968152866242</v>
      </c>
      <c r="M155" s="132" t="s">
        <v>547</v>
      </c>
      <c r="N155" s="138">
        <v>42419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44</v>
      </c>
      <c r="B156" s="130">
        <v>42342</v>
      </c>
      <c r="C156" s="130"/>
      <c r="D156" s="131" t="s">
        <v>636</v>
      </c>
      <c r="E156" s="132" t="s">
        <v>545</v>
      </c>
      <c r="F156" s="133">
        <v>1027.5</v>
      </c>
      <c r="G156" s="132"/>
      <c r="H156" s="132">
        <v>1315</v>
      </c>
      <c r="I156" s="134">
        <v>1250</v>
      </c>
      <c r="J156" s="135" t="s">
        <v>631</v>
      </c>
      <c r="K156" s="136">
        <f t="shared" si="99"/>
        <v>287.5</v>
      </c>
      <c r="L156" s="137">
        <f t="shared" si="100"/>
        <v>0.27980535279805352</v>
      </c>
      <c r="M156" s="132" t="s">
        <v>547</v>
      </c>
      <c r="N156" s="138">
        <v>43244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45</v>
      </c>
      <c r="B157" s="130">
        <v>42367</v>
      </c>
      <c r="C157" s="130"/>
      <c r="D157" s="131" t="s">
        <v>637</v>
      </c>
      <c r="E157" s="132" t="s">
        <v>545</v>
      </c>
      <c r="F157" s="133">
        <v>465</v>
      </c>
      <c r="G157" s="132"/>
      <c r="H157" s="132">
        <v>540</v>
      </c>
      <c r="I157" s="134">
        <v>540</v>
      </c>
      <c r="J157" s="135" t="s">
        <v>631</v>
      </c>
      <c r="K157" s="136">
        <f t="shared" si="99"/>
        <v>75</v>
      </c>
      <c r="L157" s="137">
        <f t="shared" si="100"/>
        <v>0.16129032258064516</v>
      </c>
      <c r="M157" s="132" t="s">
        <v>547</v>
      </c>
      <c r="N157" s="138">
        <v>42530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46</v>
      </c>
      <c r="B158" s="130">
        <v>42380</v>
      </c>
      <c r="C158" s="130"/>
      <c r="D158" s="131" t="s">
        <v>387</v>
      </c>
      <c r="E158" s="132" t="s">
        <v>556</v>
      </c>
      <c r="F158" s="133">
        <v>81</v>
      </c>
      <c r="G158" s="132"/>
      <c r="H158" s="132">
        <v>110</v>
      </c>
      <c r="I158" s="134">
        <v>110</v>
      </c>
      <c r="J158" s="135" t="s">
        <v>631</v>
      </c>
      <c r="K158" s="136">
        <f t="shared" si="99"/>
        <v>29</v>
      </c>
      <c r="L158" s="137">
        <f t="shared" si="100"/>
        <v>0.35802469135802467</v>
      </c>
      <c r="M158" s="132" t="s">
        <v>547</v>
      </c>
      <c r="N158" s="138">
        <v>42745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47</v>
      </c>
      <c r="B159" s="130">
        <v>42382</v>
      </c>
      <c r="C159" s="130"/>
      <c r="D159" s="131" t="s">
        <v>638</v>
      </c>
      <c r="E159" s="132" t="s">
        <v>556</v>
      </c>
      <c r="F159" s="133">
        <v>417.5</v>
      </c>
      <c r="G159" s="132"/>
      <c r="H159" s="132">
        <v>547</v>
      </c>
      <c r="I159" s="134">
        <v>535</v>
      </c>
      <c r="J159" s="135" t="s">
        <v>631</v>
      </c>
      <c r="K159" s="136">
        <f t="shared" si="99"/>
        <v>129.5</v>
      </c>
      <c r="L159" s="137">
        <f t="shared" si="100"/>
        <v>0.31017964071856285</v>
      </c>
      <c r="M159" s="132" t="s">
        <v>547</v>
      </c>
      <c r="N159" s="138">
        <v>42578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48</v>
      </c>
      <c r="B160" s="130">
        <v>42408</v>
      </c>
      <c r="C160" s="130"/>
      <c r="D160" s="131" t="s">
        <v>639</v>
      </c>
      <c r="E160" s="132" t="s">
        <v>545</v>
      </c>
      <c r="F160" s="133">
        <v>650</v>
      </c>
      <c r="G160" s="132"/>
      <c r="H160" s="132">
        <v>800</v>
      </c>
      <c r="I160" s="134">
        <v>800</v>
      </c>
      <c r="J160" s="135" t="s">
        <v>631</v>
      </c>
      <c r="K160" s="136">
        <f t="shared" si="99"/>
        <v>150</v>
      </c>
      <c r="L160" s="137">
        <f t="shared" si="100"/>
        <v>0.23076923076923078</v>
      </c>
      <c r="M160" s="132" t="s">
        <v>547</v>
      </c>
      <c r="N160" s="138">
        <v>43154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49</v>
      </c>
      <c r="B161" s="130">
        <v>42433</v>
      </c>
      <c r="C161" s="130"/>
      <c r="D161" s="131" t="s">
        <v>232</v>
      </c>
      <c r="E161" s="132" t="s">
        <v>545</v>
      </c>
      <c r="F161" s="133">
        <v>437.5</v>
      </c>
      <c r="G161" s="132"/>
      <c r="H161" s="132">
        <v>504.5</v>
      </c>
      <c r="I161" s="134">
        <v>522</v>
      </c>
      <c r="J161" s="135" t="s">
        <v>640</v>
      </c>
      <c r="K161" s="136">
        <f t="shared" si="99"/>
        <v>67</v>
      </c>
      <c r="L161" s="137">
        <f t="shared" si="100"/>
        <v>0.15314285714285714</v>
      </c>
      <c r="M161" s="132" t="s">
        <v>547</v>
      </c>
      <c r="N161" s="138">
        <v>42480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50</v>
      </c>
      <c r="B162" s="130">
        <v>42438</v>
      </c>
      <c r="C162" s="130"/>
      <c r="D162" s="131" t="s">
        <v>641</v>
      </c>
      <c r="E162" s="132" t="s">
        <v>545</v>
      </c>
      <c r="F162" s="133">
        <v>189.5</v>
      </c>
      <c r="G162" s="132"/>
      <c r="H162" s="132">
        <v>218</v>
      </c>
      <c r="I162" s="134">
        <v>218</v>
      </c>
      <c r="J162" s="135" t="s">
        <v>631</v>
      </c>
      <c r="K162" s="136">
        <f t="shared" si="99"/>
        <v>28.5</v>
      </c>
      <c r="L162" s="137">
        <f t="shared" si="100"/>
        <v>0.15039577836411611</v>
      </c>
      <c r="M162" s="132" t="s">
        <v>547</v>
      </c>
      <c r="N162" s="138">
        <v>43034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39">
        <v>51</v>
      </c>
      <c r="B163" s="140">
        <v>42471</v>
      </c>
      <c r="C163" s="140"/>
      <c r="D163" s="148" t="s">
        <v>642</v>
      </c>
      <c r="E163" s="143" t="s">
        <v>545</v>
      </c>
      <c r="F163" s="143">
        <v>36.5</v>
      </c>
      <c r="G163" s="144"/>
      <c r="H163" s="144">
        <v>15.85</v>
      </c>
      <c r="I163" s="144">
        <v>60</v>
      </c>
      <c r="J163" s="145" t="s">
        <v>643</v>
      </c>
      <c r="K163" s="146">
        <f t="shared" si="99"/>
        <v>-20.65</v>
      </c>
      <c r="L163" s="147">
        <f t="shared" si="100"/>
        <v>-0.5657534246575342</v>
      </c>
      <c r="M163" s="143" t="s">
        <v>557</v>
      </c>
      <c r="N163" s="151">
        <v>43627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52</v>
      </c>
      <c r="B164" s="130">
        <v>42472</v>
      </c>
      <c r="C164" s="130"/>
      <c r="D164" s="131" t="s">
        <v>644</v>
      </c>
      <c r="E164" s="132" t="s">
        <v>545</v>
      </c>
      <c r="F164" s="133">
        <v>93</v>
      </c>
      <c r="G164" s="132"/>
      <c r="H164" s="132">
        <v>149</v>
      </c>
      <c r="I164" s="134">
        <v>140</v>
      </c>
      <c r="J164" s="135" t="s">
        <v>645</v>
      </c>
      <c r="K164" s="136">
        <f t="shared" si="99"/>
        <v>56</v>
      </c>
      <c r="L164" s="137">
        <f t="shared" si="100"/>
        <v>0.60215053763440862</v>
      </c>
      <c r="M164" s="132" t="s">
        <v>547</v>
      </c>
      <c r="N164" s="138">
        <v>42740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53</v>
      </c>
      <c r="B165" s="130">
        <v>42472</v>
      </c>
      <c r="C165" s="130"/>
      <c r="D165" s="131" t="s">
        <v>646</v>
      </c>
      <c r="E165" s="132" t="s">
        <v>545</v>
      </c>
      <c r="F165" s="133">
        <v>130</v>
      </c>
      <c r="G165" s="132"/>
      <c r="H165" s="132">
        <v>150</v>
      </c>
      <c r="I165" s="134" t="s">
        <v>647</v>
      </c>
      <c r="J165" s="135" t="s">
        <v>631</v>
      </c>
      <c r="K165" s="136">
        <f t="shared" si="99"/>
        <v>20</v>
      </c>
      <c r="L165" s="137">
        <f t="shared" si="100"/>
        <v>0.15384615384615385</v>
      </c>
      <c r="M165" s="132" t="s">
        <v>547</v>
      </c>
      <c r="N165" s="138">
        <v>42564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54</v>
      </c>
      <c r="B166" s="130">
        <v>42473</v>
      </c>
      <c r="C166" s="130"/>
      <c r="D166" s="131" t="s">
        <v>648</v>
      </c>
      <c r="E166" s="132" t="s">
        <v>545</v>
      </c>
      <c r="F166" s="133">
        <v>196</v>
      </c>
      <c r="G166" s="132"/>
      <c r="H166" s="132">
        <v>299</v>
      </c>
      <c r="I166" s="134">
        <v>299</v>
      </c>
      <c r="J166" s="135" t="s">
        <v>631</v>
      </c>
      <c r="K166" s="136">
        <v>103</v>
      </c>
      <c r="L166" s="137">
        <v>0.52551020408163296</v>
      </c>
      <c r="M166" s="132" t="s">
        <v>547</v>
      </c>
      <c r="N166" s="138">
        <v>42620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55</v>
      </c>
      <c r="B167" s="130">
        <v>42473</v>
      </c>
      <c r="C167" s="130"/>
      <c r="D167" s="131" t="s">
        <v>649</v>
      </c>
      <c r="E167" s="132" t="s">
        <v>545</v>
      </c>
      <c r="F167" s="133">
        <v>88</v>
      </c>
      <c r="G167" s="132"/>
      <c r="H167" s="132">
        <v>103</v>
      </c>
      <c r="I167" s="134">
        <v>103</v>
      </c>
      <c r="J167" s="135" t="s">
        <v>631</v>
      </c>
      <c r="K167" s="136">
        <v>15</v>
      </c>
      <c r="L167" s="137">
        <v>0.170454545454545</v>
      </c>
      <c r="M167" s="132" t="s">
        <v>547</v>
      </c>
      <c r="N167" s="138">
        <v>42530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56</v>
      </c>
      <c r="B168" s="130">
        <v>42492</v>
      </c>
      <c r="C168" s="130"/>
      <c r="D168" s="131" t="s">
        <v>650</v>
      </c>
      <c r="E168" s="132" t="s">
        <v>545</v>
      </c>
      <c r="F168" s="133">
        <v>127.5</v>
      </c>
      <c r="G168" s="132"/>
      <c r="H168" s="132">
        <v>148</v>
      </c>
      <c r="I168" s="134" t="s">
        <v>651</v>
      </c>
      <c r="J168" s="135" t="s">
        <v>631</v>
      </c>
      <c r="K168" s="136">
        <f>H168-F168</f>
        <v>20.5</v>
      </c>
      <c r="L168" s="137">
        <f>K168/F168</f>
        <v>0.16078431372549021</v>
      </c>
      <c r="M168" s="132" t="s">
        <v>547</v>
      </c>
      <c r="N168" s="138">
        <v>42564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57</v>
      </c>
      <c r="B169" s="130">
        <v>42493</v>
      </c>
      <c r="C169" s="130"/>
      <c r="D169" s="131" t="s">
        <v>652</v>
      </c>
      <c r="E169" s="132" t="s">
        <v>545</v>
      </c>
      <c r="F169" s="133">
        <v>675</v>
      </c>
      <c r="G169" s="132"/>
      <c r="H169" s="132">
        <v>815</v>
      </c>
      <c r="I169" s="134" t="s">
        <v>653</v>
      </c>
      <c r="J169" s="135" t="s">
        <v>631</v>
      </c>
      <c r="K169" s="136">
        <f>H169-F169</f>
        <v>140</v>
      </c>
      <c r="L169" s="137">
        <f>K169/F169</f>
        <v>0.2074074074074074</v>
      </c>
      <c r="M169" s="132" t="s">
        <v>547</v>
      </c>
      <c r="N169" s="138">
        <v>43154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39">
        <v>58</v>
      </c>
      <c r="B170" s="140">
        <v>42522</v>
      </c>
      <c r="C170" s="140"/>
      <c r="D170" s="141" t="s">
        <v>654</v>
      </c>
      <c r="E170" s="142" t="s">
        <v>545</v>
      </c>
      <c r="F170" s="143">
        <v>500</v>
      </c>
      <c r="G170" s="143"/>
      <c r="H170" s="144">
        <v>232.5</v>
      </c>
      <c r="I170" s="144" t="s">
        <v>655</v>
      </c>
      <c r="J170" s="145" t="s">
        <v>656</v>
      </c>
      <c r="K170" s="146">
        <f>H170-F170</f>
        <v>-267.5</v>
      </c>
      <c r="L170" s="147">
        <f>K170/F170</f>
        <v>-0.53500000000000003</v>
      </c>
      <c r="M170" s="143" t="s">
        <v>557</v>
      </c>
      <c r="N170" s="140">
        <v>43735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59</v>
      </c>
      <c r="B171" s="130">
        <v>42527</v>
      </c>
      <c r="C171" s="130"/>
      <c r="D171" s="131" t="s">
        <v>503</v>
      </c>
      <c r="E171" s="132" t="s">
        <v>545</v>
      </c>
      <c r="F171" s="133">
        <v>110</v>
      </c>
      <c r="G171" s="132"/>
      <c r="H171" s="132">
        <v>126.5</v>
      </c>
      <c r="I171" s="134">
        <v>125</v>
      </c>
      <c r="J171" s="135" t="s">
        <v>583</v>
      </c>
      <c r="K171" s="136">
        <f>H171-F171</f>
        <v>16.5</v>
      </c>
      <c r="L171" s="137">
        <f>K171/F171</f>
        <v>0.15</v>
      </c>
      <c r="M171" s="132" t="s">
        <v>547</v>
      </c>
      <c r="N171" s="138">
        <v>42552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60</v>
      </c>
      <c r="B172" s="130">
        <v>42538</v>
      </c>
      <c r="C172" s="130"/>
      <c r="D172" s="131" t="s">
        <v>657</v>
      </c>
      <c r="E172" s="132" t="s">
        <v>545</v>
      </c>
      <c r="F172" s="133">
        <v>44</v>
      </c>
      <c r="G172" s="132"/>
      <c r="H172" s="132">
        <v>69.5</v>
      </c>
      <c r="I172" s="134">
        <v>69.5</v>
      </c>
      <c r="J172" s="135" t="s">
        <v>658</v>
      </c>
      <c r="K172" s="136">
        <f>H172-F172</f>
        <v>25.5</v>
      </c>
      <c r="L172" s="137">
        <f>K172/F172</f>
        <v>0.57954545454545459</v>
      </c>
      <c r="M172" s="132" t="s">
        <v>547</v>
      </c>
      <c r="N172" s="138">
        <v>42977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61</v>
      </c>
      <c r="B173" s="130">
        <v>42549</v>
      </c>
      <c r="C173" s="130"/>
      <c r="D173" s="131" t="s">
        <v>659</v>
      </c>
      <c r="E173" s="132" t="s">
        <v>545</v>
      </c>
      <c r="F173" s="133">
        <v>262.5</v>
      </c>
      <c r="G173" s="132"/>
      <c r="H173" s="132">
        <v>340</v>
      </c>
      <c r="I173" s="134">
        <v>333</v>
      </c>
      <c r="J173" s="135" t="s">
        <v>660</v>
      </c>
      <c r="K173" s="136">
        <v>77.5</v>
      </c>
      <c r="L173" s="137">
        <v>0.29523809523809502</v>
      </c>
      <c r="M173" s="132" t="s">
        <v>547</v>
      </c>
      <c r="N173" s="138">
        <v>43017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62</v>
      </c>
      <c r="B174" s="130">
        <v>42549</v>
      </c>
      <c r="C174" s="130"/>
      <c r="D174" s="131" t="s">
        <v>661</v>
      </c>
      <c r="E174" s="132" t="s">
        <v>545</v>
      </c>
      <c r="F174" s="133">
        <v>840</v>
      </c>
      <c r="G174" s="132"/>
      <c r="H174" s="132">
        <v>1230</v>
      </c>
      <c r="I174" s="134">
        <v>1230</v>
      </c>
      <c r="J174" s="135" t="s">
        <v>631</v>
      </c>
      <c r="K174" s="136">
        <v>390</v>
      </c>
      <c r="L174" s="137">
        <v>0.46428571428571402</v>
      </c>
      <c r="M174" s="132" t="s">
        <v>547</v>
      </c>
      <c r="N174" s="138">
        <v>42649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2">
        <v>63</v>
      </c>
      <c r="B175" s="153">
        <v>42556</v>
      </c>
      <c r="C175" s="153"/>
      <c r="D175" s="154" t="s">
        <v>662</v>
      </c>
      <c r="E175" s="155" t="s">
        <v>545</v>
      </c>
      <c r="F175" s="155">
        <v>395</v>
      </c>
      <c r="G175" s="156"/>
      <c r="H175" s="156">
        <f>(468.5+342.5)/2</f>
        <v>405.5</v>
      </c>
      <c r="I175" s="156">
        <v>510</v>
      </c>
      <c r="J175" s="157" t="s">
        <v>663</v>
      </c>
      <c r="K175" s="158">
        <f t="shared" ref="K175:K181" si="101">H175-F175</f>
        <v>10.5</v>
      </c>
      <c r="L175" s="159">
        <f t="shared" ref="L175:L181" si="102">K175/F175</f>
        <v>2.6582278481012658E-2</v>
      </c>
      <c r="M175" s="155" t="s">
        <v>564</v>
      </c>
      <c r="N175" s="153">
        <v>43606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9">
        <v>64</v>
      </c>
      <c r="B176" s="140">
        <v>42584</v>
      </c>
      <c r="C176" s="140"/>
      <c r="D176" s="141" t="s">
        <v>664</v>
      </c>
      <c r="E176" s="142" t="s">
        <v>556</v>
      </c>
      <c r="F176" s="143">
        <f>169.5-12.8</f>
        <v>156.69999999999999</v>
      </c>
      <c r="G176" s="143"/>
      <c r="H176" s="144">
        <v>77</v>
      </c>
      <c r="I176" s="144" t="s">
        <v>665</v>
      </c>
      <c r="J176" s="145" t="s">
        <v>666</v>
      </c>
      <c r="K176" s="146">
        <f t="shared" si="101"/>
        <v>-79.699999999999989</v>
      </c>
      <c r="L176" s="147">
        <f t="shared" si="102"/>
        <v>-0.50861518825781749</v>
      </c>
      <c r="M176" s="143" t="s">
        <v>557</v>
      </c>
      <c r="N176" s="140">
        <v>43522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39">
        <v>65</v>
      </c>
      <c r="B177" s="140">
        <v>42586</v>
      </c>
      <c r="C177" s="140"/>
      <c r="D177" s="141" t="s">
        <v>667</v>
      </c>
      <c r="E177" s="142" t="s">
        <v>545</v>
      </c>
      <c r="F177" s="143">
        <v>400</v>
      </c>
      <c r="G177" s="143"/>
      <c r="H177" s="144">
        <v>305</v>
      </c>
      <c r="I177" s="144">
        <v>475</v>
      </c>
      <c r="J177" s="145" t="s">
        <v>668</v>
      </c>
      <c r="K177" s="146">
        <f t="shared" si="101"/>
        <v>-95</v>
      </c>
      <c r="L177" s="147">
        <f t="shared" si="102"/>
        <v>-0.23749999999999999</v>
      </c>
      <c r="M177" s="143" t="s">
        <v>557</v>
      </c>
      <c r="N177" s="140">
        <v>43606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66</v>
      </c>
      <c r="B178" s="130">
        <v>42593</v>
      </c>
      <c r="C178" s="130"/>
      <c r="D178" s="131" t="s">
        <v>669</v>
      </c>
      <c r="E178" s="132" t="s">
        <v>545</v>
      </c>
      <c r="F178" s="133">
        <v>86.5</v>
      </c>
      <c r="G178" s="132"/>
      <c r="H178" s="132">
        <v>130</v>
      </c>
      <c r="I178" s="134">
        <v>130</v>
      </c>
      <c r="J178" s="135" t="s">
        <v>670</v>
      </c>
      <c r="K178" s="136">
        <f t="shared" si="101"/>
        <v>43.5</v>
      </c>
      <c r="L178" s="137">
        <f t="shared" si="102"/>
        <v>0.50289017341040465</v>
      </c>
      <c r="M178" s="132" t="s">
        <v>547</v>
      </c>
      <c r="N178" s="138">
        <v>43091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67</v>
      </c>
      <c r="B179" s="140">
        <v>42600</v>
      </c>
      <c r="C179" s="140"/>
      <c r="D179" s="141" t="s">
        <v>119</v>
      </c>
      <c r="E179" s="142" t="s">
        <v>545</v>
      </c>
      <c r="F179" s="143">
        <v>133.5</v>
      </c>
      <c r="G179" s="143"/>
      <c r="H179" s="144">
        <v>126.5</v>
      </c>
      <c r="I179" s="144">
        <v>178</v>
      </c>
      <c r="J179" s="145" t="s">
        <v>671</v>
      </c>
      <c r="K179" s="146">
        <f t="shared" si="101"/>
        <v>-7</v>
      </c>
      <c r="L179" s="147">
        <f t="shared" si="102"/>
        <v>-5.2434456928838954E-2</v>
      </c>
      <c r="M179" s="143" t="s">
        <v>557</v>
      </c>
      <c r="N179" s="140">
        <v>42615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68</v>
      </c>
      <c r="B180" s="130">
        <v>42613</v>
      </c>
      <c r="C180" s="130"/>
      <c r="D180" s="131" t="s">
        <v>672</v>
      </c>
      <c r="E180" s="132" t="s">
        <v>545</v>
      </c>
      <c r="F180" s="133">
        <v>560</v>
      </c>
      <c r="G180" s="132"/>
      <c r="H180" s="132">
        <v>725</v>
      </c>
      <c r="I180" s="134">
        <v>725</v>
      </c>
      <c r="J180" s="135" t="s">
        <v>577</v>
      </c>
      <c r="K180" s="136">
        <f t="shared" si="101"/>
        <v>165</v>
      </c>
      <c r="L180" s="137">
        <f t="shared" si="102"/>
        <v>0.29464285714285715</v>
      </c>
      <c r="M180" s="132" t="s">
        <v>547</v>
      </c>
      <c r="N180" s="138">
        <v>42456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69</v>
      </c>
      <c r="B181" s="130">
        <v>42614</v>
      </c>
      <c r="C181" s="130"/>
      <c r="D181" s="131" t="s">
        <v>673</v>
      </c>
      <c r="E181" s="132" t="s">
        <v>545</v>
      </c>
      <c r="F181" s="133">
        <v>160.5</v>
      </c>
      <c r="G181" s="132"/>
      <c r="H181" s="132">
        <v>210</v>
      </c>
      <c r="I181" s="134">
        <v>210</v>
      </c>
      <c r="J181" s="135" t="s">
        <v>577</v>
      </c>
      <c r="K181" s="136">
        <f t="shared" si="101"/>
        <v>49.5</v>
      </c>
      <c r="L181" s="137">
        <f t="shared" si="102"/>
        <v>0.30841121495327101</v>
      </c>
      <c r="M181" s="132" t="s">
        <v>547</v>
      </c>
      <c r="N181" s="138">
        <v>42871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70</v>
      </c>
      <c r="B182" s="130">
        <v>42646</v>
      </c>
      <c r="C182" s="130"/>
      <c r="D182" s="131" t="s">
        <v>396</v>
      </c>
      <c r="E182" s="132" t="s">
        <v>545</v>
      </c>
      <c r="F182" s="133">
        <v>430</v>
      </c>
      <c r="G182" s="132"/>
      <c r="H182" s="132">
        <v>596</v>
      </c>
      <c r="I182" s="134">
        <v>575</v>
      </c>
      <c r="J182" s="135" t="s">
        <v>674</v>
      </c>
      <c r="K182" s="136">
        <v>166</v>
      </c>
      <c r="L182" s="137">
        <v>0.38604651162790699</v>
      </c>
      <c r="M182" s="132" t="s">
        <v>547</v>
      </c>
      <c r="N182" s="138">
        <v>42769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71</v>
      </c>
      <c r="B183" s="130">
        <v>42657</v>
      </c>
      <c r="C183" s="130"/>
      <c r="D183" s="131" t="s">
        <v>675</v>
      </c>
      <c r="E183" s="132" t="s">
        <v>545</v>
      </c>
      <c r="F183" s="133">
        <v>280</v>
      </c>
      <c r="G183" s="132"/>
      <c r="H183" s="132">
        <v>345</v>
      </c>
      <c r="I183" s="134">
        <v>345</v>
      </c>
      <c r="J183" s="135" t="s">
        <v>577</v>
      </c>
      <c r="K183" s="136">
        <f t="shared" ref="K183:K188" si="103">H183-F183</f>
        <v>65</v>
      </c>
      <c r="L183" s="137">
        <f>K183/F183</f>
        <v>0.23214285714285715</v>
      </c>
      <c r="M183" s="132" t="s">
        <v>547</v>
      </c>
      <c r="N183" s="138">
        <v>42814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72</v>
      </c>
      <c r="B184" s="130">
        <v>42657</v>
      </c>
      <c r="C184" s="130"/>
      <c r="D184" s="131" t="s">
        <v>676</v>
      </c>
      <c r="E184" s="132" t="s">
        <v>545</v>
      </c>
      <c r="F184" s="133">
        <v>245</v>
      </c>
      <c r="G184" s="132"/>
      <c r="H184" s="132">
        <v>325.5</v>
      </c>
      <c r="I184" s="134">
        <v>330</v>
      </c>
      <c r="J184" s="135" t="s">
        <v>677</v>
      </c>
      <c r="K184" s="136">
        <f t="shared" si="103"/>
        <v>80.5</v>
      </c>
      <c r="L184" s="137">
        <f>K184/F184</f>
        <v>0.32857142857142857</v>
      </c>
      <c r="M184" s="132" t="s">
        <v>547</v>
      </c>
      <c r="N184" s="138">
        <v>42769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73</v>
      </c>
      <c r="B185" s="130">
        <v>42660</v>
      </c>
      <c r="C185" s="130"/>
      <c r="D185" s="131" t="s">
        <v>678</v>
      </c>
      <c r="E185" s="132" t="s">
        <v>545</v>
      </c>
      <c r="F185" s="133">
        <v>125</v>
      </c>
      <c r="G185" s="132"/>
      <c r="H185" s="132">
        <v>160</v>
      </c>
      <c r="I185" s="134">
        <v>160</v>
      </c>
      <c r="J185" s="135" t="s">
        <v>631</v>
      </c>
      <c r="K185" s="136">
        <f t="shared" si="103"/>
        <v>35</v>
      </c>
      <c r="L185" s="137">
        <v>0.28000000000000003</v>
      </c>
      <c r="M185" s="132" t="s">
        <v>547</v>
      </c>
      <c r="N185" s="138">
        <v>42803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74</v>
      </c>
      <c r="B186" s="130">
        <v>42660</v>
      </c>
      <c r="C186" s="130"/>
      <c r="D186" s="131" t="s">
        <v>679</v>
      </c>
      <c r="E186" s="132" t="s">
        <v>545</v>
      </c>
      <c r="F186" s="133">
        <v>114</v>
      </c>
      <c r="G186" s="132"/>
      <c r="H186" s="132">
        <v>145</v>
      </c>
      <c r="I186" s="134">
        <v>145</v>
      </c>
      <c r="J186" s="135" t="s">
        <v>631</v>
      </c>
      <c r="K186" s="136">
        <f t="shared" si="103"/>
        <v>31</v>
      </c>
      <c r="L186" s="137">
        <f>K186/F186</f>
        <v>0.27192982456140352</v>
      </c>
      <c r="M186" s="132" t="s">
        <v>547</v>
      </c>
      <c r="N186" s="138">
        <v>42859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75</v>
      </c>
      <c r="B187" s="130">
        <v>42660</v>
      </c>
      <c r="C187" s="130"/>
      <c r="D187" s="131" t="s">
        <v>680</v>
      </c>
      <c r="E187" s="132" t="s">
        <v>545</v>
      </c>
      <c r="F187" s="133">
        <v>212</v>
      </c>
      <c r="G187" s="132"/>
      <c r="H187" s="132">
        <v>280</v>
      </c>
      <c r="I187" s="134">
        <v>276</v>
      </c>
      <c r="J187" s="135" t="s">
        <v>681</v>
      </c>
      <c r="K187" s="136">
        <f t="shared" si="103"/>
        <v>68</v>
      </c>
      <c r="L187" s="137">
        <f>K187/F187</f>
        <v>0.32075471698113206</v>
      </c>
      <c r="M187" s="132" t="s">
        <v>547</v>
      </c>
      <c r="N187" s="138">
        <v>42858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76</v>
      </c>
      <c r="B188" s="130">
        <v>42678</v>
      </c>
      <c r="C188" s="130"/>
      <c r="D188" s="131" t="s">
        <v>439</v>
      </c>
      <c r="E188" s="132" t="s">
        <v>545</v>
      </c>
      <c r="F188" s="133">
        <v>155</v>
      </c>
      <c r="G188" s="132"/>
      <c r="H188" s="132">
        <v>210</v>
      </c>
      <c r="I188" s="134">
        <v>210</v>
      </c>
      <c r="J188" s="135" t="s">
        <v>682</v>
      </c>
      <c r="K188" s="136">
        <f t="shared" si="103"/>
        <v>55</v>
      </c>
      <c r="L188" s="137">
        <f>K188/F188</f>
        <v>0.35483870967741937</v>
      </c>
      <c r="M188" s="132" t="s">
        <v>547</v>
      </c>
      <c r="N188" s="138">
        <v>42944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39">
        <v>77</v>
      </c>
      <c r="B189" s="140">
        <v>42710</v>
      </c>
      <c r="C189" s="140"/>
      <c r="D189" s="141" t="s">
        <v>683</v>
      </c>
      <c r="E189" s="142" t="s">
        <v>545</v>
      </c>
      <c r="F189" s="143">
        <v>150.5</v>
      </c>
      <c r="G189" s="143"/>
      <c r="H189" s="144">
        <v>72.5</v>
      </c>
      <c r="I189" s="144">
        <v>174</v>
      </c>
      <c r="J189" s="145" t="s">
        <v>684</v>
      </c>
      <c r="K189" s="146">
        <v>-78</v>
      </c>
      <c r="L189" s="147">
        <v>-0.51827242524916906</v>
      </c>
      <c r="M189" s="143" t="s">
        <v>557</v>
      </c>
      <c r="N189" s="140">
        <v>43333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78</v>
      </c>
      <c r="B190" s="130">
        <v>42712</v>
      </c>
      <c r="C190" s="130"/>
      <c r="D190" s="131" t="s">
        <v>685</v>
      </c>
      <c r="E190" s="132" t="s">
        <v>545</v>
      </c>
      <c r="F190" s="133">
        <v>380</v>
      </c>
      <c r="G190" s="132"/>
      <c r="H190" s="132">
        <v>478</v>
      </c>
      <c r="I190" s="134">
        <v>468</v>
      </c>
      <c r="J190" s="135" t="s">
        <v>631</v>
      </c>
      <c r="K190" s="136">
        <f>H190-F190</f>
        <v>98</v>
      </c>
      <c r="L190" s="137">
        <f>K190/F190</f>
        <v>0.25789473684210529</v>
      </c>
      <c r="M190" s="132" t="s">
        <v>547</v>
      </c>
      <c r="N190" s="138">
        <v>43025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79</v>
      </c>
      <c r="B191" s="130">
        <v>42734</v>
      </c>
      <c r="C191" s="130"/>
      <c r="D191" s="131" t="s">
        <v>118</v>
      </c>
      <c r="E191" s="132" t="s">
        <v>545</v>
      </c>
      <c r="F191" s="133">
        <v>305</v>
      </c>
      <c r="G191" s="132"/>
      <c r="H191" s="132">
        <v>375</v>
      </c>
      <c r="I191" s="134">
        <v>375</v>
      </c>
      <c r="J191" s="135" t="s">
        <v>631</v>
      </c>
      <c r="K191" s="136">
        <f>H191-F191</f>
        <v>70</v>
      </c>
      <c r="L191" s="137">
        <f>K191/F191</f>
        <v>0.22950819672131148</v>
      </c>
      <c r="M191" s="132" t="s">
        <v>547</v>
      </c>
      <c r="N191" s="138">
        <v>42768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80</v>
      </c>
      <c r="B192" s="130">
        <v>42739</v>
      </c>
      <c r="C192" s="130"/>
      <c r="D192" s="131" t="s">
        <v>102</v>
      </c>
      <c r="E192" s="132" t="s">
        <v>545</v>
      </c>
      <c r="F192" s="133">
        <v>99.5</v>
      </c>
      <c r="G192" s="132"/>
      <c r="H192" s="132">
        <v>158</v>
      </c>
      <c r="I192" s="134">
        <v>158</v>
      </c>
      <c r="J192" s="135" t="s">
        <v>631</v>
      </c>
      <c r="K192" s="136">
        <f>H192-F192</f>
        <v>58.5</v>
      </c>
      <c r="L192" s="137">
        <f>K192/F192</f>
        <v>0.5879396984924623</v>
      </c>
      <c r="M192" s="132" t="s">
        <v>547</v>
      </c>
      <c r="N192" s="138">
        <v>42898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81</v>
      </c>
      <c r="B193" s="130">
        <v>42739</v>
      </c>
      <c r="C193" s="130"/>
      <c r="D193" s="131" t="s">
        <v>102</v>
      </c>
      <c r="E193" s="132" t="s">
        <v>545</v>
      </c>
      <c r="F193" s="133">
        <v>99.5</v>
      </c>
      <c r="G193" s="132"/>
      <c r="H193" s="132">
        <v>158</v>
      </c>
      <c r="I193" s="134">
        <v>158</v>
      </c>
      <c r="J193" s="135" t="s">
        <v>631</v>
      </c>
      <c r="K193" s="136">
        <v>58.5</v>
      </c>
      <c r="L193" s="137">
        <v>0.58793969849246197</v>
      </c>
      <c r="M193" s="132" t="s">
        <v>547</v>
      </c>
      <c r="N193" s="138">
        <v>42898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82</v>
      </c>
      <c r="B194" s="130">
        <v>42786</v>
      </c>
      <c r="C194" s="130"/>
      <c r="D194" s="131" t="s">
        <v>205</v>
      </c>
      <c r="E194" s="132" t="s">
        <v>545</v>
      </c>
      <c r="F194" s="133">
        <v>140.5</v>
      </c>
      <c r="G194" s="132"/>
      <c r="H194" s="132">
        <v>220</v>
      </c>
      <c r="I194" s="134">
        <v>220</v>
      </c>
      <c r="J194" s="135" t="s">
        <v>631</v>
      </c>
      <c r="K194" s="136">
        <f>H194-F194</f>
        <v>79.5</v>
      </c>
      <c r="L194" s="137">
        <f>K194/F194</f>
        <v>0.5658362989323843</v>
      </c>
      <c r="M194" s="132" t="s">
        <v>547</v>
      </c>
      <c r="N194" s="138">
        <v>42864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83</v>
      </c>
      <c r="B195" s="130">
        <v>42786</v>
      </c>
      <c r="C195" s="130"/>
      <c r="D195" s="131" t="s">
        <v>686</v>
      </c>
      <c r="E195" s="132" t="s">
        <v>545</v>
      </c>
      <c r="F195" s="133">
        <v>202.5</v>
      </c>
      <c r="G195" s="132"/>
      <c r="H195" s="132">
        <v>234</v>
      </c>
      <c r="I195" s="134">
        <v>234</v>
      </c>
      <c r="J195" s="135" t="s">
        <v>631</v>
      </c>
      <c r="K195" s="136">
        <v>31.5</v>
      </c>
      <c r="L195" s="137">
        <v>0.155555555555556</v>
      </c>
      <c r="M195" s="132" t="s">
        <v>547</v>
      </c>
      <c r="N195" s="138">
        <v>42836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84</v>
      </c>
      <c r="B196" s="130">
        <v>42818</v>
      </c>
      <c r="C196" s="130"/>
      <c r="D196" s="131" t="s">
        <v>687</v>
      </c>
      <c r="E196" s="132" t="s">
        <v>545</v>
      </c>
      <c r="F196" s="133">
        <v>300.5</v>
      </c>
      <c r="G196" s="132"/>
      <c r="H196" s="132">
        <v>417.5</v>
      </c>
      <c r="I196" s="134">
        <v>420</v>
      </c>
      <c r="J196" s="135" t="s">
        <v>688</v>
      </c>
      <c r="K196" s="136">
        <f>H196-F196</f>
        <v>117</v>
      </c>
      <c r="L196" s="137">
        <f>K196/F196</f>
        <v>0.38935108153078202</v>
      </c>
      <c r="M196" s="132" t="s">
        <v>547</v>
      </c>
      <c r="N196" s="138">
        <v>43070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85</v>
      </c>
      <c r="B197" s="130">
        <v>42818</v>
      </c>
      <c r="C197" s="130"/>
      <c r="D197" s="131" t="s">
        <v>661</v>
      </c>
      <c r="E197" s="132" t="s">
        <v>545</v>
      </c>
      <c r="F197" s="133">
        <v>850</v>
      </c>
      <c r="G197" s="132"/>
      <c r="H197" s="132">
        <v>1042.5</v>
      </c>
      <c r="I197" s="134">
        <v>1023</v>
      </c>
      <c r="J197" s="135" t="s">
        <v>689</v>
      </c>
      <c r="K197" s="136">
        <v>192.5</v>
      </c>
      <c r="L197" s="137">
        <v>0.22647058823529401</v>
      </c>
      <c r="M197" s="132" t="s">
        <v>547</v>
      </c>
      <c r="N197" s="138">
        <v>42830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86</v>
      </c>
      <c r="B198" s="130">
        <v>42830</v>
      </c>
      <c r="C198" s="130"/>
      <c r="D198" s="131" t="s">
        <v>465</v>
      </c>
      <c r="E198" s="132" t="s">
        <v>545</v>
      </c>
      <c r="F198" s="133">
        <v>785</v>
      </c>
      <c r="G198" s="132"/>
      <c r="H198" s="132">
        <v>930</v>
      </c>
      <c r="I198" s="134">
        <v>920</v>
      </c>
      <c r="J198" s="135" t="s">
        <v>690</v>
      </c>
      <c r="K198" s="136">
        <f>H198-F198</f>
        <v>145</v>
      </c>
      <c r="L198" s="137">
        <f>K198/F198</f>
        <v>0.18471337579617833</v>
      </c>
      <c r="M198" s="132" t="s">
        <v>547</v>
      </c>
      <c r="N198" s="138">
        <v>42976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39">
        <v>87</v>
      </c>
      <c r="B199" s="140">
        <v>42831</v>
      </c>
      <c r="C199" s="140"/>
      <c r="D199" s="141" t="s">
        <v>691</v>
      </c>
      <c r="E199" s="142" t="s">
        <v>545</v>
      </c>
      <c r="F199" s="143">
        <v>40</v>
      </c>
      <c r="G199" s="143"/>
      <c r="H199" s="144">
        <v>13.1</v>
      </c>
      <c r="I199" s="144">
        <v>60</v>
      </c>
      <c r="J199" s="145" t="s">
        <v>692</v>
      </c>
      <c r="K199" s="146">
        <v>-26.9</v>
      </c>
      <c r="L199" s="147">
        <v>-0.67249999999999999</v>
      </c>
      <c r="M199" s="143" t="s">
        <v>557</v>
      </c>
      <c r="N199" s="140">
        <v>43138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88</v>
      </c>
      <c r="B200" s="130">
        <v>42837</v>
      </c>
      <c r="C200" s="130"/>
      <c r="D200" s="131" t="s">
        <v>100</v>
      </c>
      <c r="E200" s="132" t="s">
        <v>545</v>
      </c>
      <c r="F200" s="133">
        <v>289.5</v>
      </c>
      <c r="G200" s="132"/>
      <c r="H200" s="132">
        <v>354</v>
      </c>
      <c r="I200" s="134">
        <v>360</v>
      </c>
      <c r="J200" s="135" t="s">
        <v>693</v>
      </c>
      <c r="K200" s="136">
        <f t="shared" ref="K200:K208" si="104">H200-F200</f>
        <v>64.5</v>
      </c>
      <c r="L200" s="137">
        <f t="shared" ref="L200:L208" si="105">K200/F200</f>
        <v>0.22279792746113988</v>
      </c>
      <c r="M200" s="132" t="s">
        <v>547</v>
      </c>
      <c r="N200" s="138">
        <v>43040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89</v>
      </c>
      <c r="B201" s="130">
        <v>42845</v>
      </c>
      <c r="C201" s="130"/>
      <c r="D201" s="131" t="s">
        <v>413</v>
      </c>
      <c r="E201" s="132" t="s">
        <v>545</v>
      </c>
      <c r="F201" s="133">
        <v>700</v>
      </c>
      <c r="G201" s="132"/>
      <c r="H201" s="132">
        <v>840</v>
      </c>
      <c r="I201" s="134">
        <v>840</v>
      </c>
      <c r="J201" s="135" t="s">
        <v>694</v>
      </c>
      <c r="K201" s="136">
        <f t="shared" si="104"/>
        <v>140</v>
      </c>
      <c r="L201" s="137">
        <f t="shared" si="105"/>
        <v>0.2</v>
      </c>
      <c r="M201" s="132" t="s">
        <v>547</v>
      </c>
      <c r="N201" s="138">
        <v>42893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90</v>
      </c>
      <c r="B202" s="130">
        <v>42887</v>
      </c>
      <c r="C202" s="130"/>
      <c r="D202" s="131" t="s">
        <v>695</v>
      </c>
      <c r="E202" s="132" t="s">
        <v>545</v>
      </c>
      <c r="F202" s="133">
        <v>130</v>
      </c>
      <c r="G202" s="132"/>
      <c r="H202" s="132">
        <v>144.25</v>
      </c>
      <c r="I202" s="134">
        <v>170</v>
      </c>
      <c r="J202" s="135" t="s">
        <v>696</v>
      </c>
      <c r="K202" s="136">
        <f t="shared" si="104"/>
        <v>14.25</v>
      </c>
      <c r="L202" s="137">
        <f t="shared" si="105"/>
        <v>0.10961538461538461</v>
      </c>
      <c r="M202" s="132" t="s">
        <v>547</v>
      </c>
      <c r="N202" s="138">
        <v>43675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91</v>
      </c>
      <c r="B203" s="130">
        <v>42901</v>
      </c>
      <c r="C203" s="130"/>
      <c r="D203" s="131" t="s">
        <v>697</v>
      </c>
      <c r="E203" s="132" t="s">
        <v>545</v>
      </c>
      <c r="F203" s="133">
        <v>214.5</v>
      </c>
      <c r="G203" s="132"/>
      <c r="H203" s="132">
        <v>262</v>
      </c>
      <c r="I203" s="134">
        <v>262</v>
      </c>
      <c r="J203" s="135" t="s">
        <v>566</v>
      </c>
      <c r="K203" s="136">
        <f t="shared" si="104"/>
        <v>47.5</v>
      </c>
      <c r="L203" s="137">
        <f t="shared" si="105"/>
        <v>0.22144522144522144</v>
      </c>
      <c r="M203" s="132" t="s">
        <v>547</v>
      </c>
      <c r="N203" s="138">
        <v>42977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92</v>
      </c>
      <c r="B204" s="161">
        <v>42933</v>
      </c>
      <c r="C204" s="161"/>
      <c r="D204" s="162" t="s">
        <v>698</v>
      </c>
      <c r="E204" s="163" t="s">
        <v>545</v>
      </c>
      <c r="F204" s="164">
        <v>370</v>
      </c>
      <c r="G204" s="163"/>
      <c r="H204" s="163">
        <v>447.5</v>
      </c>
      <c r="I204" s="165">
        <v>450</v>
      </c>
      <c r="J204" s="166" t="s">
        <v>631</v>
      </c>
      <c r="K204" s="136">
        <f t="shared" si="104"/>
        <v>77.5</v>
      </c>
      <c r="L204" s="167">
        <f t="shared" si="105"/>
        <v>0.20945945945945946</v>
      </c>
      <c r="M204" s="163" t="s">
        <v>547</v>
      </c>
      <c r="N204" s="168">
        <v>43035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60">
        <v>93</v>
      </c>
      <c r="B205" s="161">
        <v>42943</v>
      </c>
      <c r="C205" s="161"/>
      <c r="D205" s="162" t="s">
        <v>203</v>
      </c>
      <c r="E205" s="163" t="s">
        <v>545</v>
      </c>
      <c r="F205" s="164">
        <v>657.5</v>
      </c>
      <c r="G205" s="163"/>
      <c r="H205" s="163">
        <v>825</v>
      </c>
      <c r="I205" s="165">
        <v>820</v>
      </c>
      <c r="J205" s="166" t="s">
        <v>631</v>
      </c>
      <c r="K205" s="136">
        <f t="shared" si="104"/>
        <v>167.5</v>
      </c>
      <c r="L205" s="167">
        <f t="shared" si="105"/>
        <v>0.25475285171102663</v>
      </c>
      <c r="M205" s="163" t="s">
        <v>547</v>
      </c>
      <c r="N205" s="168">
        <v>43090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94</v>
      </c>
      <c r="B206" s="130">
        <v>42964</v>
      </c>
      <c r="C206" s="130"/>
      <c r="D206" s="131" t="s">
        <v>374</v>
      </c>
      <c r="E206" s="132" t="s">
        <v>545</v>
      </c>
      <c r="F206" s="133">
        <v>605</v>
      </c>
      <c r="G206" s="132"/>
      <c r="H206" s="132">
        <v>750</v>
      </c>
      <c r="I206" s="134">
        <v>750</v>
      </c>
      <c r="J206" s="135" t="s">
        <v>690</v>
      </c>
      <c r="K206" s="136">
        <f t="shared" si="104"/>
        <v>145</v>
      </c>
      <c r="L206" s="137">
        <f t="shared" si="105"/>
        <v>0.23966942148760331</v>
      </c>
      <c r="M206" s="132" t="s">
        <v>547</v>
      </c>
      <c r="N206" s="138">
        <v>43027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39">
        <v>95</v>
      </c>
      <c r="B207" s="140">
        <v>42979</v>
      </c>
      <c r="C207" s="140"/>
      <c r="D207" s="148" t="s">
        <v>699</v>
      </c>
      <c r="E207" s="143" t="s">
        <v>545</v>
      </c>
      <c r="F207" s="143">
        <v>255</v>
      </c>
      <c r="G207" s="144"/>
      <c r="H207" s="144">
        <v>217.25</v>
      </c>
      <c r="I207" s="144">
        <v>320</v>
      </c>
      <c r="J207" s="145" t="s">
        <v>700</v>
      </c>
      <c r="K207" s="146">
        <f t="shared" si="104"/>
        <v>-37.75</v>
      </c>
      <c r="L207" s="149">
        <f t="shared" si="105"/>
        <v>-0.14803921568627451</v>
      </c>
      <c r="M207" s="143" t="s">
        <v>557</v>
      </c>
      <c r="N207" s="140">
        <v>43661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96</v>
      </c>
      <c r="B208" s="130">
        <v>42997</v>
      </c>
      <c r="C208" s="130"/>
      <c r="D208" s="131" t="s">
        <v>701</v>
      </c>
      <c r="E208" s="132" t="s">
        <v>545</v>
      </c>
      <c r="F208" s="133">
        <v>215</v>
      </c>
      <c r="G208" s="132"/>
      <c r="H208" s="132">
        <v>258</v>
      </c>
      <c r="I208" s="134">
        <v>258</v>
      </c>
      <c r="J208" s="135" t="s">
        <v>631</v>
      </c>
      <c r="K208" s="136">
        <f t="shared" si="104"/>
        <v>43</v>
      </c>
      <c r="L208" s="137">
        <f t="shared" si="105"/>
        <v>0.2</v>
      </c>
      <c r="M208" s="132" t="s">
        <v>547</v>
      </c>
      <c r="N208" s="138">
        <v>43040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97</v>
      </c>
      <c r="B209" s="130">
        <v>42997</v>
      </c>
      <c r="C209" s="130"/>
      <c r="D209" s="131" t="s">
        <v>701</v>
      </c>
      <c r="E209" s="132" t="s">
        <v>545</v>
      </c>
      <c r="F209" s="133">
        <v>215</v>
      </c>
      <c r="G209" s="132"/>
      <c r="H209" s="132">
        <v>258</v>
      </c>
      <c r="I209" s="134">
        <v>258</v>
      </c>
      <c r="J209" s="166" t="s">
        <v>631</v>
      </c>
      <c r="K209" s="136">
        <v>43</v>
      </c>
      <c r="L209" s="137">
        <v>0.2</v>
      </c>
      <c r="M209" s="132" t="s">
        <v>547</v>
      </c>
      <c r="N209" s="138">
        <v>43040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98</v>
      </c>
      <c r="B210" s="161">
        <v>42998</v>
      </c>
      <c r="C210" s="161"/>
      <c r="D210" s="162" t="s">
        <v>702</v>
      </c>
      <c r="E210" s="163" t="s">
        <v>545</v>
      </c>
      <c r="F210" s="133">
        <v>75</v>
      </c>
      <c r="G210" s="163"/>
      <c r="H210" s="163">
        <v>90</v>
      </c>
      <c r="I210" s="165">
        <v>90</v>
      </c>
      <c r="J210" s="135" t="s">
        <v>703</v>
      </c>
      <c r="K210" s="136">
        <f t="shared" ref="K210:K215" si="106">H210-F210</f>
        <v>15</v>
      </c>
      <c r="L210" s="137">
        <f t="shared" ref="L210:L215" si="107">K210/F210</f>
        <v>0.2</v>
      </c>
      <c r="M210" s="132" t="s">
        <v>547</v>
      </c>
      <c r="N210" s="138">
        <v>43019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99</v>
      </c>
      <c r="B211" s="161">
        <v>43011</v>
      </c>
      <c r="C211" s="161"/>
      <c r="D211" s="162" t="s">
        <v>704</v>
      </c>
      <c r="E211" s="163" t="s">
        <v>545</v>
      </c>
      <c r="F211" s="164">
        <v>315</v>
      </c>
      <c r="G211" s="163"/>
      <c r="H211" s="163">
        <v>392</v>
      </c>
      <c r="I211" s="165">
        <v>384</v>
      </c>
      <c r="J211" s="166" t="s">
        <v>705</v>
      </c>
      <c r="K211" s="136">
        <f t="shared" si="106"/>
        <v>77</v>
      </c>
      <c r="L211" s="167">
        <f t="shared" si="107"/>
        <v>0.24444444444444444</v>
      </c>
      <c r="M211" s="163" t="s">
        <v>547</v>
      </c>
      <c r="N211" s="168">
        <v>43017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100</v>
      </c>
      <c r="B212" s="161">
        <v>43013</v>
      </c>
      <c r="C212" s="161"/>
      <c r="D212" s="162" t="s">
        <v>443</v>
      </c>
      <c r="E212" s="163" t="s">
        <v>545</v>
      </c>
      <c r="F212" s="164">
        <v>145</v>
      </c>
      <c r="G212" s="163"/>
      <c r="H212" s="163">
        <v>179</v>
      </c>
      <c r="I212" s="165">
        <v>180</v>
      </c>
      <c r="J212" s="166" t="s">
        <v>706</v>
      </c>
      <c r="K212" s="136">
        <f t="shared" si="106"/>
        <v>34</v>
      </c>
      <c r="L212" s="167">
        <f t="shared" si="107"/>
        <v>0.23448275862068965</v>
      </c>
      <c r="M212" s="163" t="s">
        <v>547</v>
      </c>
      <c r="N212" s="168">
        <v>43025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101</v>
      </c>
      <c r="B213" s="161">
        <v>43014</v>
      </c>
      <c r="C213" s="161"/>
      <c r="D213" s="162" t="s">
        <v>349</v>
      </c>
      <c r="E213" s="163" t="s">
        <v>545</v>
      </c>
      <c r="F213" s="164">
        <v>256</v>
      </c>
      <c r="G213" s="163"/>
      <c r="H213" s="163">
        <v>323</v>
      </c>
      <c r="I213" s="165">
        <v>320</v>
      </c>
      <c r="J213" s="166" t="s">
        <v>631</v>
      </c>
      <c r="K213" s="136">
        <f t="shared" si="106"/>
        <v>67</v>
      </c>
      <c r="L213" s="167">
        <f t="shared" si="107"/>
        <v>0.26171875</v>
      </c>
      <c r="M213" s="163" t="s">
        <v>547</v>
      </c>
      <c r="N213" s="168">
        <v>43067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102</v>
      </c>
      <c r="B214" s="161">
        <v>43017</v>
      </c>
      <c r="C214" s="161"/>
      <c r="D214" s="162" t="s">
        <v>363</v>
      </c>
      <c r="E214" s="163" t="s">
        <v>545</v>
      </c>
      <c r="F214" s="164">
        <v>137.5</v>
      </c>
      <c r="G214" s="163"/>
      <c r="H214" s="163">
        <v>184</v>
      </c>
      <c r="I214" s="165">
        <v>183</v>
      </c>
      <c r="J214" s="166" t="s">
        <v>707</v>
      </c>
      <c r="K214" s="136">
        <f t="shared" si="106"/>
        <v>46.5</v>
      </c>
      <c r="L214" s="167">
        <f t="shared" si="107"/>
        <v>0.33818181818181819</v>
      </c>
      <c r="M214" s="163" t="s">
        <v>547</v>
      </c>
      <c r="N214" s="168">
        <v>43108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103</v>
      </c>
      <c r="B215" s="161">
        <v>43018</v>
      </c>
      <c r="C215" s="161"/>
      <c r="D215" s="162" t="s">
        <v>708</v>
      </c>
      <c r="E215" s="163" t="s">
        <v>545</v>
      </c>
      <c r="F215" s="164">
        <v>125.5</v>
      </c>
      <c r="G215" s="163"/>
      <c r="H215" s="163">
        <v>158</v>
      </c>
      <c r="I215" s="165">
        <v>155</v>
      </c>
      <c r="J215" s="166" t="s">
        <v>709</v>
      </c>
      <c r="K215" s="136">
        <f t="shared" si="106"/>
        <v>32.5</v>
      </c>
      <c r="L215" s="167">
        <f t="shared" si="107"/>
        <v>0.25896414342629481</v>
      </c>
      <c r="M215" s="163" t="s">
        <v>547</v>
      </c>
      <c r="N215" s="168">
        <v>43067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104</v>
      </c>
      <c r="B216" s="161">
        <v>43018</v>
      </c>
      <c r="C216" s="161"/>
      <c r="D216" s="162" t="s">
        <v>710</v>
      </c>
      <c r="E216" s="163" t="s">
        <v>545</v>
      </c>
      <c r="F216" s="164">
        <v>895</v>
      </c>
      <c r="G216" s="163"/>
      <c r="H216" s="163">
        <v>1122.5</v>
      </c>
      <c r="I216" s="165">
        <v>1078</v>
      </c>
      <c r="J216" s="166" t="s">
        <v>711</v>
      </c>
      <c r="K216" s="136">
        <v>227.5</v>
      </c>
      <c r="L216" s="167">
        <v>0.25418994413407803</v>
      </c>
      <c r="M216" s="163" t="s">
        <v>547</v>
      </c>
      <c r="N216" s="168">
        <v>43117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105</v>
      </c>
      <c r="B217" s="161">
        <v>43020</v>
      </c>
      <c r="C217" s="161"/>
      <c r="D217" s="162" t="s">
        <v>358</v>
      </c>
      <c r="E217" s="163" t="s">
        <v>545</v>
      </c>
      <c r="F217" s="164">
        <v>525</v>
      </c>
      <c r="G217" s="163"/>
      <c r="H217" s="163">
        <v>629</v>
      </c>
      <c r="I217" s="165">
        <v>629</v>
      </c>
      <c r="J217" s="166" t="s">
        <v>631</v>
      </c>
      <c r="K217" s="136">
        <v>104</v>
      </c>
      <c r="L217" s="167">
        <v>0.19809523809523799</v>
      </c>
      <c r="M217" s="163" t="s">
        <v>547</v>
      </c>
      <c r="N217" s="168">
        <v>43119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106</v>
      </c>
      <c r="B218" s="161">
        <v>43046</v>
      </c>
      <c r="C218" s="161"/>
      <c r="D218" s="162" t="s">
        <v>391</v>
      </c>
      <c r="E218" s="163" t="s">
        <v>545</v>
      </c>
      <c r="F218" s="164">
        <v>740</v>
      </c>
      <c r="G218" s="163"/>
      <c r="H218" s="163">
        <v>892.5</v>
      </c>
      <c r="I218" s="165">
        <v>900</v>
      </c>
      <c r="J218" s="166" t="s">
        <v>712</v>
      </c>
      <c r="K218" s="136">
        <f>H218-F218</f>
        <v>152.5</v>
      </c>
      <c r="L218" s="167">
        <f>K218/F218</f>
        <v>0.20608108108108109</v>
      </c>
      <c r="M218" s="163" t="s">
        <v>547</v>
      </c>
      <c r="N218" s="168">
        <v>43052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107</v>
      </c>
      <c r="B219" s="130">
        <v>43073</v>
      </c>
      <c r="C219" s="130"/>
      <c r="D219" s="131" t="s">
        <v>713</v>
      </c>
      <c r="E219" s="132" t="s">
        <v>545</v>
      </c>
      <c r="F219" s="133">
        <v>118.5</v>
      </c>
      <c r="G219" s="132"/>
      <c r="H219" s="132">
        <v>143.5</v>
      </c>
      <c r="I219" s="134">
        <v>145</v>
      </c>
      <c r="J219" s="135" t="s">
        <v>714</v>
      </c>
      <c r="K219" s="136">
        <f>H219-F219</f>
        <v>25</v>
      </c>
      <c r="L219" s="137">
        <f>K219/F219</f>
        <v>0.2109704641350211</v>
      </c>
      <c r="M219" s="132" t="s">
        <v>547</v>
      </c>
      <c r="N219" s="138">
        <v>43097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39">
        <v>108</v>
      </c>
      <c r="B220" s="140">
        <v>43090</v>
      </c>
      <c r="C220" s="140"/>
      <c r="D220" s="141" t="s">
        <v>418</v>
      </c>
      <c r="E220" s="142" t="s">
        <v>545</v>
      </c>
      <c r="F220" s="143">
        <v>715</v>
      </c>
      <c r="G220" s="143"/>
      <c r="H220" s="144">
        <v>500</v>
      </c>
      <c r="I220" s="144">
        <v>872</v>
      </c>
      <c r="J220" s="145" t="s">
        <v>715</v>
      </c>
      <c r="K220" s="146">
        <f>H220-F220</f>
        <v>-215</v>
      </c>
      <c r="L220" s="147">
        <f>K220/F220</f>
        <v>-0.30069930069930068</v>
      </c>
      <c r="M220" s="143" t="s">
        <v>557</v>
      </c>
      <c r="N220" s="140">
        <v>43670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109</v>
      </c>
      <c r="B221" s="130">
        <v>43098</v>
      </c>
      <c r="C221" s="130"/>
      <c r="D221" s="131" t="s">
        <v>704</v>
      </c>
      <c r="E221" s="132" t="s">
        <v>545</v>
      </c>
      <c r="F221" s="133">
        <v>435</v>
      </c>
      <c r="G221" s="132"/>
      <c r="H221" s="132">
        <v>542.5</v>
      </c>
      <c r="I221" s="134">
        <v>539</v>
      </c>
      <c r="J221" s="135" t="s">
        <v>631</v>
      </c>
      <c r="K221" s="136">
        <v>107.5</v>
      </c>
      <c r="L221" s="137">
        <v>0.247126436781609</v>
      </c>
      <c r="M221" s="132" t="s">
        <v>547</v>
      </c>
      <c r="N221" s="138">
        <v>43206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110</v>
      </c>
      <c r="B222" s="130">
        <v>43098</v>
      </c>
      <c r="C222" s="130"/>
      <c r="D222" s="131" t="s">
        <v>517</v>
      </c>
      <c r="E222" s="132" t="s">
        <v>545</v>
      </c>
      <c r="F222" s="133">
        <v>885</v>
      </c>
      <c r="G222" s="132"/>
      <c r="H222" s="132">
        <v>1090</v>
      </c>
      <c r="I222" s="134">
        <v>1084</v>
      </c>
      <c r="J222" s="135" t="s">
        <v>631</v>
      </c>
      <c r="K222" s="136">
        <v>205</v>
      </c>
      <c r="L222" s="137">
        <v>0.23163841807909599</v>
      </c>
      <c r="M222" s="132" t="s">
        <v>547</v>
      </c>
      <c r="N222" s="138">
        <v>43213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9">
        <v>111</v>
      </c>
      <c r="B223" s="170">
        <v>43192</v>
      </c>
      <c r="C223" s="170"/>
      <c r="D223" s="148" t="s">
        <v>716</v>
      </c>
      <c r="E223" s="143" t="s">
        <v>545</v>
      </c>
      <c r="F223" s="171">
        <v>478.5</v>
      </c>
      <c r="G223" s="143"/>
      <c r="H223" s="143">
        <v>442</v>
      </c>
      <c r="I223" s="144">
        <v>613</v>
      </c>
      <c r="J223" s="145" t="s">
        <v>717</v>
      </c>
      <c r="K223" s="146">
        <f>H223-F223</f>
        <v>-36.5</v>
      </c>
      <c r="L223" s="147">
        <f>K223/F223</f>
        <v>-7.6280041797283177E-2</v>
      </c>
      <c r="M223" s="143" t="s">
        <v>557</v>
      </c>
      <c r="N223" s="140">
        <v>43762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39">
        <v>112</v>
      </c>
      <c r="B224" s="140">
        <v>43194</v>
      </c>
      <c r="C224" s="140"/>
      <c r="D224" s="141" t="s">
        <v>718</v>
      </c>
      <c r="E224" s="142" t="s">
        <v>545</v>
      </c>
      <c r="F224" s="143">
        <f>141.5-7.3</f>
        <v>134.19999999999999</v>
      </c>
      <c r="G224" s="143"/>
      <c r="H224" s="144">
        <v>77</v>
      </c>
      <c r="I224" s="144">
        <v>180</v>
      </c>
      <c r="J224" s="145" t="s">
        <v>719</v>
      </c>
      <c r="K224" s="146">
        <f>H224-F224</f>
        <v>-57.199999999999989</v>
      </c>
      <c r="L224" s="147">
        <f>K224/F224</f>
        <v>-0.42622950819672129</v>
      </c>
      <c r="M224" s="143" t="s">
        <v>557</v>
      </c>
      <c r="N224" s="140">
        <v>43522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39">
        <v>113</v>
      </c>
      <c r="B225" s="140">
        <v>43209</v>
      </c>
      <c r="C225" s="140"/>
      <c r="D225" s="141" t="s">
        <v>720</v>
      </c>
      <c r="E225" s="142" t="s">
        <v>545</v>
      </c>
      <c r="F225" s="143">
        <v>430</v>
      </c>
      <c r="G225" s="143"/>
      <c r="H225" s="144">
        <v>220</v>
      </c>
      <c r="I225" s="144">
        <v>537</v>
      </c>
      <c r="J225" s="145" t="s">
        <v>721</v>
      </c>
      <c r="K225" s="146">
        <f>H225-F225</f>
        <v>-210</v>
      </c>
      <c r="L225" s="147">
        <f>K225/F225</f>
        <v>-0.48837209302325579</v>
      </c>
      <c r="M225" s="143" t="s">
        <v>557</v>
      </c>
      <c r="N225" s="140">
        <v>43252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114</v>
      </c>
      <c r="B226" s="161">
        <v>43220</v>
      </c>
      <c r="C226" s="161"/>
      <c r="D226" s="162" t="s">
        <v>722</v>
      </c>
      <c r="E226" s="163" t="s">
        <v>545</v>
      </c>
      <c r="F226" s="163">
        <v>153.5</v>
      </c>
      <c r="G226" s="163"/>
      <c r="H226" s="163">
        <v>196</v>
      </c>
      <c r="I226" s="165">
        <v>196</v>
      </c>
      <c r="J226" s="135" t="s">
        <v>723</v>
      </c>
      <c r="K226" s="136">
        <f>H226-F226</f>
        <v>42.5</v>
      </c>
      <c r="L226" s="137">
        <f>K226/F226</f>
        <v>0.27687296416938112</v>
      </c>
      <c r="M226" s="132" t="s">
        <v>547</v>
      </c>
      <c r="N226" s="138">
        <v>43605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39">
        <v>115</v>
      </c>
      <c r="B227" s="140">
        <v>43306</v>
      </c>
      <c r="C227" s="140"/>
      <c r="D227" s="141" t="s">
        <v>691</v>
      </c>
      <c r="E227" s="142" t="s">
        <v>545</v>
      </c>
      <c r="F227" s="143">
        <v>27.5</v>
      </c>
      <c r="G227" s="143"/>
      <c r="H227" s="144">
        <v>13.1</v>
      </c>
      <c r="I227" s="144">
        <v>60</v>
      </c>
      <c r="J227" s="145" t="s">
        <v>724</v>
      </c>
      <c r="K227" s="146">
        <v>-14.4</v>
      </c>
      <c r="L227" s="147">
        <v>-0.52363636363636401</v>
      </c>
      <c r="M227" s="143" t="s">
        <v>557</v>
      </c>
      <c r="N227" s="140">
        <v>43138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9">
        <v>116</v>
      </c>
      <c r="B228" s="170">
        <v>43318</v>
      </c>
      <c r="C228" s="170"/>
      <c r="D228" s="148" t="s">
        <v>725</v>
      </c>
      <c r="E228" s="143" t="s">
        <v>545</v>
      </c>
      <c r="F228" s="143">
        <v>148.5</v>
      </c>
      <c r="G228" s="143"/>
      <c r="H228" s="143">
        <v>102</v>
      </c>
      <c r="I228" s="144">
        <v>182</v>
      </c>
      <c r="J228" s="145" t="s">
        <v>726</v>
      </c>
      <c r="K228" s="146">
        <f>H228-F228</f>
        <v>-46.5</v>
      </c>
      <c r="L228" s="147">
        <f>K228/F228</f>
        <v>-0.31313131313131315</v>
      </c>
      <c r="M228" s="143" t="s">
        <v>557</v>
      </c>
      <c r="N228" s="140">
        <v>43661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117</v>
      </c>
      <c r="B229" s="130">
        <v>43335</v>
      </c>
      <c r="C229" s="130"/>
      <c r="D229" s="131" t="s">
        <v>727</v>
      </c>
      <c r="E229" s="132" t="s">
        <v>545</v>
      </c>
      <c r="F229" s="163">
        <v>285</v>
      </c>
      <c r="G229" s="132"/>
      <c r="H229" s="132">
        <v>355</v>
      </c>
      <c r="I229" s="134">
        <v>364</v>
      </c>
      <c r="J229" s="135" t="s">
        <v>728</v>
      </c>
      <c r="K229" s="136">
        <v>70</v>
      </c>
      <c r="L229" s="137">
        <v>0.24561403508771901</v>
      </c>
      <c r="M229" s="132" t="s">
        <v>547</v>
      </c>
      <c r="N229" s="138">
        <v>43455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118</v>
      </c>
      <c r="B230" s="130">
        <v>43341</v>
      </c>
      <c r="C230" s="130"/>
      <c r="D230" s="131" t="s">
        <v>383</v>
      </c>
      <c r="E230" s="132" t="s">
        <v>545</v>
      </c>
      <c r="F230" s="163">
        <v>525</v>
      </c>
      <c r="G230" s="132"/>
      <c r="H230" s="132">
        <v>585</v>
      </c>
      <c r="I230" s="134">
        <v>635</v>
      </c>
      <c r="J230" s="135" t="s">
        <v>729</v>
      </c>
      <c r="K230" s="136">
        <f t="shared" ref="K230:K261" si="108">H230-F230</f>
        <v>60</v>
      </c>
      <c r="L230" s="137">
        <f t="shared" ref="L230:L261" si="109">K230/F230</f>
        <v>0.11428571428571428</v>
      </c>
      <c r="M230" s="132" t="s">
        <v>547</v>
      </c>
      <c r="N230" s="138">
        <v>43662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119</v>
      </c>
      <c r="B231" s="130">
        <v>43395</v>
      </c>
      <c r="C231" s="130"/>
      <c r="D231" s="131" t="s">
        <v>374</v>
      </c>
      <c r="E231" s="132" t="s">
        <v>545</v>
      </c>
      <c r="F231" s="163">
        <v>475</v>
      </c>
      <c r="G231" s="132"/>
      <c r="H231" s="132">
        <v>574</v>
      </c>
      <c r="I231" s="134">
        <v>570</v>
      </c>
      <c r="J231" s="135" t="s">
        <v>631</v>
      </c>
      <c r="K231" s="136">
        <f t="shared" si="108"/>
        <v>99</v>
      </c>
      <c r="L231" s="137">
        <f t="shared" si="109"/>
        <v>0.20842105263157895</v>
      </c>
      <c r="M231" s="132" t="s">
        <v>547</v>
      </c>
      <c r="N231" s="138">
        <v>43403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120</v>
      </c>
      <c r="B232" s="161">
        <v>43397</v>
      </c>
      <c r="C232" s="161"/>
      <c r="D232" s="162" t="s">
        <v>730</v>
      </c>
      <c r="E232" s="163" t="s">
        <v>545</v>
      </c>
      <c r="F232" s="163">
        <v>707.5</v>
      </c>
      <c r="G232" s="163"/>
      <c r="H232" s="163">
        <v>872</v>
      </c>
      <c r="I232" s="165">
        <v>872</v>
      </c>
      <c r="J232" s="166" t="s">
        <v>631</v>
      </c>
      <c r="K232" s="136">
        <f t="shared" si="108"/>
        <v>164.5</v>
      </c>
      <c r="L232" s="167">
        <f t="shared" si="109"/>
        <v>0.23250883392226149</v>
      </c>
      <c r="M232" s="163" t="s">
        <v>547</v>
      </c>
      <c r="N232" s="168">
        <v>43482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121</v>
      </c>
      <c r="B233" s="161">
        <v>43398</v>
      </c>
      <c r="C233" s="161"/>
      <c r="D233" s="162" t="s">
        <v>731</v>
      </c>
      <c r="E233" s="163" t="s">
        <v>545</v>
      </c>
      <c r="F233" s="163">
        <v>162</v>
      </c>
      <c r="G233" s="163"/>
      <c r="H233" s="163">
        <v>204</v>
      </c>
      <c r="I233" s="165">
        <v>209</v>
      </c>
      <c r="J233" s="166" t="s">
        <v>732</v>
      </c>
      <c r="K233" s="136">
        <f t="shared" si="108"/>
        <v>42</v>
      </c>
      <c r="L233" s="167">
        <f t="shared" si="109"/>
        <v>0.25925925925925924</v>
      </c>
      <c r="M233" s="163" t="s">
        <v>547</v>
      </c>
      <c r="N233" s="168">
        <v>43539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122</v>
      </c>
      <c r="B234" s="161">
        <v>43399</v>
      </c>
      <c r="C234" s="161"/>
      <c r="D234" s="162" t="s">
        <v>459</v>
      </c>
      <c r="E234" s="163" t="s">
        <v>545</v>
      </c>
      <c r="F234" s="163">
        <v>240</v>
      </c>
      <c r="G234" s="163"/>
      <c r="H234" s="163">
        <v>297</v>
      </c>
      <c r="I234" s="165">
        <v>297</v>
      </c>
      <c r="J234" s="166" t="s">
        <v>631</v>
      </c>
      <c r="K234" s="172">
        <f t="shared" si="108"/>
        <v>57</v>
      </c>
      <c r="L234" s="167">
        <f t="shared" si="109"/>
        <v>0.23749999999999999</v>
      </c>
      <c r="M234" s="163" t="s">
        <v>547</v>
      </c>
      <c r="N234" s="168">
        <v>43417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123</v>
      </c>
      <c r="B235" s="130">
        <v>43439</v>
      </c>
      <c r="C235" s="130"/>
      <c r="D235" s="131" t="s">
        <v>733</v>
      </c>
      <c r="E235" s="132" t="s">
        <v>545</v>
      </c>
      <c r="F235" s="132">
        <v>202.5</v>
      </c>
      <c r="G235" s="132"/>
      <c r="H235" s="132">
        <v>255</v>
      </c>
      <c r="I235" s="134">
        <v>252</v>
      </c>
      <c r="J235" s="135" t="s">
        <v>631</v>
      </c>
      <c r="K235" s="136">
        <f t="shared" si="108"/>
        <v>52.5</v>
      </c>
      <c r="L235" s="137">
        <f t="shared" si="109"/>
        <v>0.25925925925925924</v>
      </c>
      <c r="M235" s="132" t="s">
        <v>547</v>
      </c>
      <c r="N235" s="138">
        <v>43542</v>
      </c>
      <c r="O235" s="54"/>
      <c r="P235" s="54"/>
      <c r="Q235" s="198"/>
      <c r="R235" s="37" t="s">
        <v>850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124</v>
      </c>
      <c r="B236" s="161">
        <v>43465</v>
      </c>
      <c r="C236" s="130"/>
      <c r="D236" s="162" t="s">
        <v>156</v>
      </c>
      <c r="E236" s="163" t="s">
        <v>545</v>
      </c>
      <c r="F236" s="163">
        <v>710</v>
      </c>
      <c r="G236" s="163"/>
      <c r="H236" s="163">
        <v>866</v>
      </c>
      <c r="I236" s="165">
        <v>866</v>
      </c>
      <c r="J236" s="166" t="s">
        <v>631</v>
      </c>
      <c r="K236" s="136">
        <f t="shared" si="108"/>
        <v>156</v>
      </c>
      <c r="L236" s="137">
        <f t="shared" si="109"/>
        <v>0.21971830985915494</v>
      </c>
      <c r="M236" s="132" t="s">
        <v>547</v>
      </c>
      <c r="N236" s="138">
        <v>43553</v>
      </c>
      <c r="O236" s="54"/>
      <c r="P236" s="54"/>
      <c r="Q236" s="198"/>
      <c r="R236" s="37" t="s">
        <v>850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125</v>
      </c>
      <c r="B237" s="161">
        <v>43522</v>
      </c>
      <c r="C237" s="161"/>
      <c r="D237" s="162" t="s">
        <v>170</v>
      </c>
      <c r="E237" s="163" t="s">
        <v>545</v>
      </c>
      <c r="F237" s="163">
        <v>337.25</v>
      </c>
      <c r="G237" s="163"/>
      <c r="H237" s="163">
        <v>398.5</v>
      </c>
      <c r="I237" s="165">
        <v>411</v>
      </c>
      <c r="J237" s="135" t="s">
        <v>734</v>
      </c>
      <c r="K237" s="136">
        <f t="shared" si="108"/>
        <v>61.25</v>
      </c>
      <c r="L237" s="137">
        <f t="shared" si="109"/>
        <v>0.1816160118606375</v>
      </c>
      <c r="M237" s="132" t="s">
        <v>547</v>
      </c>
      <c r="N237" s="138">
        <v>43760</v>
      </c>
      <c r="O237" s="54"/>
      <c r="P237" s="54"/>
      <c r="Q237" s="198"/>
      <c r="R237" s="37" t="s">
        <v>850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73">
        <v>126</v>
      </c>
      <c r="B238" s="174">
        <v>43559</v>
      </c>
      <c r="C238" s="174"/>
      <c r="D238" s="175" t="s">
        <v>735</v>
      </c>
      <c r="E238" s="176" t="s">
        <v>545</v>
      </c>
      <c r="F238" s="176">
        <v>130</v>
      </c>
      <c r="G238" s="176"/>
      <c r="H238" s="176">
        <v>65</v>
      </c>
      <c r="I238" s="177">
        <v>158</v>
      </c>
      <c r="J238" s="145" t="s">
        <v>736</v>
      </c>
      <c r="K238" s="146">
        <f t="shared" si="108"/>
        <v>-65</v>
      </c>
      <c r="L238" s="147">
        <f t="shared" si="109"/>
        <v>-0.5</v>
      </c>
      <c r="M238" s="143" t="s">
        <v>557</v>
      </c>
      <c r="N238" s="140">
        <v>43726</v>
      </c>
      <c r="O238" s="54"/>
      <c r="P238" s="54"/>
      <c r="Q238" s="198"/>
      <c r="R238" s="37" t="s">
        <v>848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127</v>
      </c>
      <c r="B239" s="161">
        <v>43017</v>
      </c>
      <c r="C239" s="161"/>
      <c r="D239" s="162" t="s">
        <v>205</v>
      </c>
      <c r="E239" s="163" t="s">
        <v>545</v>
      </c>
      <c r="F239" s="163">
        <v>141.5</v>
      </c>
      <c r="G239" s="163"/>
      <c r="H239" s="163">
        <v>183.5</v>
      </c>
      <c r="I239" s="165">
        <v>210</v>
      </c>
      <c r="J239" s="135" t="s">
        <v>732</v>
      </c>
      <c r="K239" s="136">
        <f t="shared" si="108"/>
        <v>42</v>
      </c>
      <c r="L239" s="137">
        <f t="shared" si="109"/>
        <v>0.29681978798586572</v>
      </c>
      <c r="M239" s="132" t="s">
        <v>547</v>
      </c>
      <c r="N239" s="138">
        <v>43042</v>
      </c>
      <c r="O239" s="54"/>
      <c r="P239" s="54"/>
      <c r="Q239" s="198"/>
      <c r="R239" s="37" t="s">
        <v>848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73">
        <v>128</v>
      </c>
      <c r="B240" s="174">
        <v>43074</v>
      </c>
      <c r="C240" s="174"/>
      <c r="D240" s="175" t="s">
        <v>737</v>
      </c>
      <c r="E240" s="176" t="s">
        <v>545</v>
      </c>
      <c r="F240" s="171">
        <v>172</v>
      </c>
      <c r="G240" s="176"/>
      <c r="H240" s="176">
        <v>155.25</v>
      </c>
      <c r="I240" s="177">
        <v>230</v>
      </c>
      <c r="J240" s="145" t="s">
        <v>738</v>
      </c>
      <c r="K240" s="146">
        <f t="shared" si="108"/>
        <v>-16.75</v>
      </c>
      <c r="L240" s="147">
        <f t="shared" si="109"/>
        <v>-9.7383720930232565E-2</v>
      </c>
      <c r="M240" s="143" t="s">
        <v>557</v>
      </c>
      <c r="N240" s="140">
        <v>43787</v>
      </c>
      <c r="O240" s="54"/>
      <c r="P240" s="54"/>
      <c r="Q240" s="198"/>
      <c r="R240" s="37" t="s">
        <v>848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129</v>
      </c>
      <c r="B241" s="161">
        <v>43398</v>
      </c>
      <c r="C241" s="161"/>
      <c r="D241" s="162" t="s">
        <v>117</v>
      </c>
      <c r="E241" s="163" t="s">
        <v>545</v>
      </c>
      <c r="F241" s="163">
        <v>698.5</v>
      </c>
      <c r="G241" s="163"/>
      <c r="H241" s="163">
        <v>890</v>
      </c>
      <c r="I241" s="165">
        <v>890</v>
      </c>
      <c r="J241" s="135" t="s">
        <v>739</v>
      </c>
      <c r="K241" s="136">
        <f t="shared" si="108"/>
        <v>191.5</v>
      </c>
      <c r="L241" s="137">
        <f t="shared" si="109"/>
        <v>0.27415891195418757</v>
      </c>
      <c r="M241" s="132" t="s">
        <v>547</v>
      </c>
      <c r="N241" s="138">
        <v>44328</v>
      </c>
      <c r="O241" s="54"/>
      <c r="P241" s="54"/>
      <c r="Q241" s="198"/>
      <c r="R241" s="37" t="s">
        <v>850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130</v>
      </c>
      <c r="B242" s="161">
        <v>42877</v>
      </c>
      <c r="C242" s="161"/>
      <c r="D242" s="162" t="s">
        <v>740</v>
      </c>
      <c r="E242" s="163" t="s">
        <v>545</v>
      </c>
      <c r="F242" s="163">
        <v>127.6</v>
      </c>
      <c r="G242" s="163"/>
      <c r="H242" s="163">
        <v>138</v>
      </c>
      <c r="I242" s="165">
        <v>190</v>
      </c>
      <c r="J242" s="135" t="s">
        <v>741</v>
      </c>
      <c r="K242" s="136">
        <f t="shared" si="108"/>
        <v>10.400000000000006</v>
      </c>
      <c r="L242" s="137">
        <f t="shared" si="109"/>
        <v>8.1504702194357417E-2</v>
      </c>
      <c r="M242" s="132" t="s">
        <v>547</v>
      </c>
      <c r="N242" s="138">
        <v>43774</v>
      </c>
      <c r="O242" s="54"/>
      <c r="P242" s="54"/>
      <c r="Q242" s="198"/>
      <c r="R242" s="37" t="s">
        <v>848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131</v>
      </c>
      <c r="B243" s="161">
        <v>43158</v>
      </c>
      <c r="C243" s="161"/>
      <c r="D243" s="162" t="s">
        <v>742</v>
      </c>
      <c r="E243" s="163" t="s">
        <v>545</v>
      </c>
      <c r="F243" s="163">
        <v>317</v>
      </c>
      <c r="G243" s="163"/>
      <c r="H243" s="163">
        <v>382.5</v>
      </c>
      <c r="I243" s="165">
        <v>398</v>
      </c>
      <c r="J243" s="135" t="s">
        <v>743</v>
      </c>
      <c r="K243" s="136">
        <f t="shared" si="108"/>
        <v>65.5</v>
      </c>
      <c r="L243" s="137">
        <f t="shared" si="109"/>
        <v>0.20662460567823343</v>
      </c>
      <c r="M243" s="132" t="s">
        <v>547</v>
      </c>
      <c r="N243" s="138">
        <v>44238</v>
      </c>
      <c r="O243" s="54"/>
      <c r="P243" s="54"/>
      <c r="Q243" s="198"/>
      <c r="R243" s="37" t="s">
        <v>848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132</v>
      </c>
      <c r="B244" s="174">
        <v>43164</v>
      </c>
      <c r="C244" s="174"/>
      <c r="D244" s="175" t="s">
        <v>162</v>
      </c>
      <c r="E244" s="176" t="s">
        <v>545</v>
      </c>
      <c r="F244" s="171">
        <f>510-14.4</f>
        <v>495.6</v>
      </c>
      <c r="G244" s="176"/>
      <c r="H244" s="176">
        <v>350</v>
      </c>
      <c r="I244" s="177">
        <v>672</v>
      </c>
      <c r="J244" s="145" t="s">
        <v>744</v>
      </c>
      <c r="K244" s="146">
        <f t="shared" si="108"/>
        <v>-145.60000000000002</v>
      </c>
      <c r="L244" s="147">
        <f t="shared" si="109"/>
        <v>-0.29378531073446329</v>
      </c>
      <c r="M244" s="143" t="s">
        <v>557</v>
      </c>
      <c r="N244" s="140">
        <v>43887</v>
      </c>
      <c r="O244" s="54"/>
      <c r="P244" s="54"/>
      <c r="Q244" s="198"/>
      <c r="R244" s="37" t="s">
        <v>850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73">
        <v>133</v>
      </c>
      <c r="B245" s="174">
        <v>43237</v>
      </c>
      <c r="C245" s="174"/>
      <c r="D245" s="175" t="s">
        <v>745</v>
      </c>
      <c r="E245" s="176" t="s">
        <v>545</v>
      </c>
      <c r="F245" s="171">
        <v>230.3</v>
      </c>
      <c r="G245" s="176"/>
      <c r="H245" s="176">
        <v>102.5</v>
      </c>
      <c r="I245" s="177">
        <v>348</v>
      </c>
      <c r="J245" s="145" t="s">
        <v>746</v>
      </c>
      <c r="K245" s="146">
        <f t="shared" si="108"/>
        <v>-127.80000000000001</v>
      </c>
      <c r="L245" s="147">
        <f t="shared" si="109"/>
        <v>-0.55492835432045162</v>
      </c>
      <c r="M245" s="143" t="s">
        <v>557</v>
      </c>
      <c r="N245" s="140">
        <v>43896</v>
      </c>
      <c r="O245" s="54"/>
      <c r="P245" s="54"/>
      <c r="Q245" s="198"/>
      <c r="R245" s="37" t="s">
        <v>850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134</v>
      </c>
      <c r="B246" s="161">
        <v>43258</v>
      </c>
      <c r="C246" s="161"/>
      <c r="D246" s="162" t="s">
        <v>422</v>
      </c>
      <c r="E246" s="163" t="s">
        <v>545</v>
      </c>
      <c r="F246" s="163">
        <f>342.5-5.1</f>
        <v>337.4</v>
      </c>
      <c r="G246" s="163"/>
      <c r="H246" s="163">
        <v>412.5</v>
      </c>
      <c r="I246" s="165">
        <v>439</v>
      </c>
      <c r="J246" s="135" t="s">
        <v>747</v>
      </c>
      <c r="K246" s="136">
        <f t="shared" si="108"/>
        <v>75.100000000000023</v>
      </c>
      <c r="L246" s="137">
        <f t="shared" si="109"/>
        <v>0.22258446947243635</v>
      </c>
      <c r="M246" s="132" t="s">
        <v>547</v>
      </c>
      <c r="N246" s="138">
        <v>44230</v>
      </c>
      <c r="O246" s="54"/>
      <c r="P246" s="54"/>
      <c r="Q246" s="198"/>
      <c r="R246" s="37" t="s">
        <v>848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54">
        <v>135</v>
      </c>
      <c r="B247" s="153">
        <v>43285</v>
      </c>
      <c r="C247" s="153"/>
      <c r="D247" s="154" t="s">
        <v>56</v>
      </c>
      <c r="E247" s="155" t="s">
        <v>545</v>
      </c>
      <c r="F247" s="155">
        <f>127.5-5.53</f>
        <v>121.97</v>
      </c>
      <c r="G247" s="156"/>
      <c r="H247" s="156">
        <v>122.5</v>
      </c>
      <c r="I247" s="156">
        <v>170</v>
      </c>
      <c r="J247" s="157" t="s">
        <v>748</v>
      </c>
      <c r="K247" s="158">
        <f t="shared" si="108"/>
        <v>0.53000000000000114</v>
      </c>
      <c r="L247" s="159">
        <f t="shared" si="109"/>
        <v>4.3453308190538747E-3</v>
      </c>
      <c r="M247" s="155" t="s">
        <v>564</v>
      </c>
      <c r="N247" s="153">
        <v>44431</v>
      </c>
      <c r="O247" s="54"/>
      <c r="P247" s="54"/>
      <c r="Q247" s="198"/>
      <c r="R247" s="37" t="s">
        <v>850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73">
        <v>136</v>
      </c>
      <c r="B248" s="174">
        <v>43294</v>
      </c>
      <c r="C248" s="174"/>
      <c r="D248" s="175" t="s">
        <v>749</v>
      </c>
      <c r="E248" s="176" t="s">
        <v>545</v>
      </c>
      <c r="F248" s="171">
        <v>46.5</v>
      </c>
      <c r="G248" s="176"/>
      <c r="H248" s="176">
        <v>17</v>
      </c>
      <c r="I248" s="177">
        <v>59</v>
      </c>
      <c r="J248" s="145" t="s">
        <v>750</v>
      </c>
      <c r="K248" s="146">
        <f t="shared" si="108"/>
        <v>-29.5</v>
      </c>
      <c r="L248" s="147">
        <f t="shared" si="109"/>
        <v>-0.63440860215053763</v>
      </c>
      <c r="M248" s="143" t="s">
        <v>557</v>
      </c>
      <c r="N248" s="140">
        <v>43887</v>
      </c>
      <c r="O248" s="54"/>
      <c r="P248" s="54"/>
      <c r="Q248" s="198"/>
      <c r="R248" s="37" t="s">
        <v>850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137</v>
      </c>
      <c r="B249" s="161">
        <v>43396</v>
      </c>
      <c r="C249" s="161"/>
      <c r="D249" s="162" t="s">
        <v>406</v>
      </c>
      <c r="E249" s="163" t="s">
        <v>545</v>
      </c>
      <c r="F249" s="163">
        <v>156.5</v>
      </c>
      <c r="G249" s="163"/>
      <c r="H249" s="163">
        <v>207.5</v>
      </c>
      <c r="I249" s="165">
        <v>191</v>
      </c>
      <c r="J249" s="135" t="s">
        <v>631</v>
      </c>
      <c r="K249" s="136">
        <f t="shared" si="108"/>
        <v>51</v>
      </c>
      <c r="L249" s="137">
        <f t="shared" si="109"/>
        <v>0.32587859424920129</v>
      </c>
      <c r="M249" s="132" t="s">
        <v>547</v>
      </c>
      <c r="N249" s="138">
        <v>44369</v>
      </c>
      <c r="O249" s="54"/>
      <c r="P249" s="54"/>
      <c r="Q249" s="198"/>
      <c r="R249" s="37" t="s">
        <v>850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138</v>
      </c>
      <c r="B250" s="161">
        <v>43439</v>
      </c>
      <c r="C250" s="161"/>
      <c r="D250" s="162" t="s">
        <v>337</v>
      </c>
      <c r="E250" s="163" t="s">
        <v>545</v>
      </c>
      <c r="F250" s="163">
        <v>259.5</v>
      </c>
      <c r="G250" s="163"/>
      <c r="H250" s="163">
        <v>320</v>
      </c>
      <c r="I250" s="165">
        <v>320</v>
      </c>
      <c r="J250" s="135" t="s">
        <v>631</v>
      </c>
      <c r="K250" s="136">
        <f t="shared" si="108"/>
        <v>60.5</v>
      </c>
      <c r="L250" s="137">
        <f t="shared" si="109"/>
        <v>0.23314065510597304</v>
      </c>
      <c r="M250" s="132" t="s">
        <v>547</v>
      </c>
      <c r="N250" s="138">
        <v>44323</v>
      </c>
      <c r="O250" s="54"/>
      <c r="P250" s="54"/>
      <c r="Q250" s="198"/>
      <c r="R250" s="37" t="s">
        <v>850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73">
        <v>139</v>
      </c>
      <c r="B251" s="174">
        <v>43439</v>
      </c>
      <c r="C251" s="174"/>
      <c r="D251" s="175" t="s">
        <v>751</v>
      </c>
      <c r="E251" s="176" t="s">
        <v>545</v>
      </c>
      <c r="F251" s="176">
        <v>715</v>
      </c>
      <c r="G251" s="176"/>
      <c r="H251" s="176">
        <v>445</v>
      </c>
      <c r="I251" s="177">
        <v>840</v>
      </c>
      <c r="J251" s="145" t="s">
        <v>752</v>
      </c>
      <c r="K251" s="146">
        <f t="shared" si="108"/>
        <v>-270</v>
      </c>
      <c r="L251" s="147">
        <f t="shared" si="109"/>
        <v>-0.3776223776223776</v>
      </c>
      <c r="M251" s="143" t="s">
        <v>557</v>
      </c>
      <c r="N251" s="140">
        <v>43800</v>
      </c>
      <c r="O251" s="54"/>
      <c r="P251" s="54"/>
      <c r="Q251" s="198"/>
      <c r="R251" s="37" t="s">
        <v>850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140</v>
      </c>
      <c r="B252" s="161">
        <v>43469</v>
      </c>
      <c r="C252" s="161"/>
      <c r="D252" s="162" t="s">
        <v>176</v>
      </c>
      <c r="E252" s="163" t="s">
        <v>545</v>
      </c>
      <c r="F252" s="163">
        <v>875</v>
      </c>
      <c r="G252" s="163"/>
      <c r="H252" s="163">
        <v>1165</v>
      </c>
      <c r="I252" s="165">
        <v>1185</v>
      </c>
      <c r="J252" s="135" t="s">
        <v>753</v>
      </c>
      <c r="K252" s="136">
        <f t="shared" si="108"/>
        <v>290</v>
      </c>
      <c r="L252" s="137">
        <f t="shared" si="109"/>
        <v>0.33142857142857141</v>
      </c>
      <c r="M252" s="132" t="s">
        <v>547</v>
      </c>
      <c r="N252" s="138">
        <v>43847</v>
      </c>
      <c r="O252" s="54"/>
      <c r="P252" s="54"/>
      <c r="Q252" s="198"/>
      <c r="R252" s="37" t="s">
        <v>850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141</v>
      </c>
      <c r="B253" s="161">
        <v>43559</v>
      </c>
      <c r="C253" s="161"/>
      <c r="D253" s="162" t="s">
        <v>355</v>
      </c>
      <c r="E253" s="163" t="s">
        <v>545</v>
      </c>
      <c r="F253" s="163">
        <f>387-14.63</f>
        <v>372.37</v>
      </c>
      <c r="G253" s="163"/>
      <c r="H253" s="163">
        <v>490</v>
      </c>
      <c r="I253" s="165">
        <v>490</v>
      </c>
      <c r="J253" s="135" t="s">
        <v>631</v>
      </c>
      <c r="K253" s="136">
        <f t="shared" si="108"/>
        <v>117.63</v>
      </c>
      <c r="L253" s="137">
        <f t="shared" si="109"/>
        <v>0.31589548030185027</v>
      </c>
      <c r="M253" s="132" t="s">
        <v>547</v>
      </c>
      <c r="N253" s="138">
        <v>43850</v>
      </c>
      <c r="O253" s="54"/>
      <c r="P253" s="54"/>
      <c r="Q253" s="198"/>
      <c r="R253" s="37" t="s">
        <v>850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73">
        <v>142</v>
      </c>
      <c r="B254" s="174">
        <v>43578</v>
      </c>
      <c r="C254" s="174"/>
      <c r="D254" s="175" t="s">
        <v>754</v>
      </c>
      <c r="E254" s="176" t="s">
        <v>556</v>
      </c>
      <c r="F254" s="176">
        <v>220</v>
      </c>
      <c r="G254" s="176"/>
      <c r="H254" s="176">
        <v>127.5</v>
      </c>
      <c r="I254" s="177">
        <v>284</v>
      </c>
      <c r="J254" s="145" t="s">
        <v>755</v>
      </c>
      <c r="K254" s="146">
        <f t="shared" si="108"/>
        <v>-92.5</v>
      </c>
      <c r="L254" s="147">
        <f t="shared" si="109"/>
        <v>-0.42045454545454547</v>
      </c>
      <c r="M254" s="143" t="s">
        <v>557</v>
      </c>
      <c r="N254" s="140">
        <v>43896</v>
      </c>
      <c r="O254" s="54"/>
      <c r="P254" s="54"/>
      <c r="Q254" s="198"/>
      <c r="R254" s="37" t="s">
        <v>850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143</v>
      </c>
      <c r="B255" s="161">
        <v>43622</v>
      </c>
      <c r="C255" s="161"/>
      <c r="D255" s="162" t="s">
        <v>460</v>
      </c>
      <c r="E255" s="163" t="s">
        <v>556</v>
      </c>
      <c r="F255" s="163">
        <v>332.8</v>
      </c>
      <c r="G255" s="163"/>
      <c r="H255" s="163">
        <v>405</v>
      </c>
      <c r="I255" s="165">
        <v>419</v>
      </c>
      <c r="J255" s="135" t="s">
        <v>756</v>
      </c>
      <c r="K255" s="136">
        <f t="shared" si="108"/>
        <v>72.199999999999989</v>
      </c>
      <c r="L255" s="137">
        <f t="shared" si="109"/>
        <v>0.21694711538461534</v>
      </c>
      <c r="M255" s="132" t="s">
        <v>547</v>
      </c>
      <c r="N255" s="138">
        <v>43860</v>
      </c>
      <c r="O255" s="54"/>
      <c r="P255" s="54"/>
      <c r="Q255" s="198"/>
      <c r="R255" s="37" t="s">
        <v>848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4">
        <v>144</v>
      </c>
      <c r="B256" s="153">
        <v>43641</v>
      </c>
      <c r="C256" s="153"/>
      <c r="D256" s="154" t="s">
        <v>168</v>
      </c>
      <c r="E256" s="155" t="s">
        <v>545</v>
      </c>
      <c r="F256" s="155">
        <v>386</v>
      </c>
      <c r="G256" s="156"/>
      <c r="H256" s="156">
        <v>395</v>
      </c>
      <c r="I256" s="156">
        <v>452</v>
      </c>
      <c r="J256" s="157" t="s">
        <v>757</v>
      </c>
      <c r="K256" s="158">
        <f t="shared" si="108"/>
        <v>9</v>
      </c>
      <c r="L256" s="159">
        <f t="shared" si="109"/>
        <v>2.3316062176165803E-2</v>
      </c>
      <c r="M256" s="155" t="s">
        <v>564</v>
      </c>
      <c r="N256" s="153">
        <v>43868</v>
      </c>
      <c r="O256" s="54"/>
      <c r="P256" s="54"/>
      <c r="Q256" s="198"/>
      <c r="R256" s="37" t="s">
        <v>848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54">
        <v>145</v>
      </c>
      <c r="B257" s="153">
        <v>43707</v>
      </c>
      <c r="C257" s="153"/>
      <c r="D257" s="154" t="s">
        <v>143</v>
      </c>
      <c r="E257" s="155" t="s">
        <v>545</v>
      </c>
      <c r="F257" s="155">
        <v>137.5</v>
      </c>
      <c r="G257" s="156"/>
      <c r="H257" s="156">
        <v>138.5</v>
      </c>
      <c r="I257" s="156">
        <v>190</v>
      </c>
      <c r="J257" s="157" t="s">
        <v>758</v>
      </c>
      <c r="K257" s="158">
        <f t="shared" si="108"/>
        <v>1</v>
      </c>
      <c r="L257" s="159">
        <f t="shared" si="109"/>
        <v>7.2727272727272727E-3</v>
      </c>
      <c r="M257" s="155" t="s">
        <v>564</v>
      </c>
      <c r="N257" s="153">
        <v>44432</v>
      </c>
      <c r="O257" s="54"/>
      <c r="P257" s="54"/>
      <c r="Q257" s="198"/>
      <c r="R257" s="37" t="s">
        <v>850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146</v>
      </c>
      <c r="B258" s="161">
        <v>43731</v>
      </c>
      <c r="C258" s="161"/>
      <c r="D258" s="162" t="s">
        <v>415</v>
      </c>
      <c r="E258" s="163" t="s">
        <v>545</v>
      </c>
      <c r="F258" s="163">
        <v>235</v>
      </c>
      <c r="G258" s="163"/>
      <c r="H258" s="163">
        <v>295</v>
      </c>
      <c r="I258" s="165">
        <v>296</v>
      </c>
      <c r="J258" s="135" t="s">
        <v>759</v>
      </c>
      <c r="K258" s="136">
        <f t="shared" si="108"/>
        <v>60</v>
      </c>
      <c r="L258" s="137">
        <f t="shared" si="109"/>
        <v>0.25531914893617019</v>
      </c>
      <c r="M258" s="132" t="s">
        <v>547</v>
      </c>
      <c r="N258" s="138">
        <v>43844</v>
      </c>
      <c r="O258" s="54"/>
      <c r="P258" s="54"/>
      <c r="Q258" s="198"/>
      <c r="R258" s="37" t="s">
        <v>848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147</v>
      </c>
      <c r="B259" s="161">
        <v>43752</v>
      </c>
      <c r="C259" s="161"/>
      <c r="D259" s="162" t="s">
        <v>760</v>
      </c>
      <c r="E259" s="163" t="s">
        <v>545</v>
      </c>
      <c r="F259" s="163">
        <v>277.5</v>
      </c>
      <c r="G259" s="163"/>
      <c r="H259" s="163">
        <v>333</v>
      </c>
      <c r="I259" s="165">
        <v>333</v>
      </c>
      <c r="J259" s="135" t="s">
        <v>761</v>
      </c>
      <c r="K259" s="136">
        <f t="shared" si="108"/>
        <v>55.5</v>
      </c>
      <c r="L259" s="137">
        <f t="shared" si="109"/>
        <v>0.2</v>
      </c>
      <c r="M259" s="132" t="s">
        <v>547</v>
      </c>
      <c r="N259" s="138">
        <v>43846</v>
      </c>
      <c r="O259" s="54"/>
      <c r="P259" s="54"/>
      <c r="Q259" s="198"/>
      <c r="R259" s="37" t="s">
        <v>850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148</v>
      </c>
      <c r="B260" s="161">
        <v>43752</v>
      </c>
      <c r="C260" s="161"/>
      <c r="D260" s="162" t="s">
        <v>762</v>
      </c>
      <c r="E260" s="163" t="s">
        <v>545</v>
      </c>
      <c r="F260" s="163">
        <v>930</v>
      </c>
      <c r="G260" s="163"/>
      <c r="H260" s="163">
        <v>1165</v>
      </c>
      <c r="I260" s="165">
        <v>1200</v>
      </c>
      <c r="J260" s="135" t="s">
        <v>763</v>
      </c>
      <c r="K260" s="136">
        <f t="shared" si="108"/>
        <v>235</v>
      </c>
      <c r="L260" s="137">
        <f t="shared" si="109"/>
        <v>0.25268817204301075</v>
      </c>
      <c r="M260" s="132" t="s">
        <v>547</v>
      </c>
      <c r="N260" s="138">
        <v>43847</v>
      </c>
      <c r="O260" s="54"/>
      <c r="P260" s="54"/>
      <c r="Q260" s="198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149</v>
      </c>
      <c r="B261" s="161">
        <v>43753</v>
      </c>
      <c r="C261" s="161"/>
      <c r="D261" s="162" t="s">
        <v>764</v>
      </c>
      <c r="E261" s="163" t="s">
        <v>545</v>
      </c>
      <c r="F261" s="133">
        <v>111</v>
      </c>
      <c r="G261" s="163"/>
      <c r="H261" s="163">
        <v>141</v>
      </c>
      <c r="I261" s="165">
        <v>141</v>
      </c>
      <c r="J261" s="135" t="s">
        <v>765</v>
      </c>
      <c r="K261" s="136">
        <f t="shared" si="108"/>
        <v>30</v>
      </c>
      <c r="L261" s="137">
        <f t="shared" si="109"/>
        <v>0.27027027027027029</v>
      </c>
      <c r="M261" s="132" t="s">
        <v>547</v>
      </c>
      <c r="N261" s="138">
        <v>44328</v>
      </c>
      <c r="O261" s="54"/>
      <c r="P261" s="54"/>
      <c r="Q261" s="198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150</v>
      </c>
      <c r="B262" s="161">
        <v>43753</v>
      </c>
      <c r="C262" s="161"/>
      <c r="D262" s="162" t="s">
        <v>766</v>
      </c>
      <c r="E262" s="163" t="s">
        <v>545</v>
      </c>
      <c r="F262" s="133">
        <v>296</v>
      </c>
      <c r="G262" s="163"/>
      <c r="H262" s="163">
        <v>370</v>
      </c>
      <c r="I262" s="165">
        <v>370</v>
      </c>
      <c r="J262" s="135" t="s">
        <v>631</v>
      </c>
      <c r="K262" s="136">
        <f t="shared" ref="K262:K287" si="110">H262-F262</f>
        <v>74</v>
      </c>
      <c r="L262" s="137">
        <f t="shared" ref="L262:L287" si="111">K262/F262</f>
        <v>0.25</v>
      </c>
      <c r="M262" s="132" t="s">
        <v>547</v>
      </c>
      <c r="N262" s="138">
        <v>43853</v>
      </c>
      <c r="O262" s="54"/>
      <c r="P262" s="54"/>
      <c r="Q262" s="198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151</v>
      </c>
      <c r="B263" s="161">
        <v>43754</v>
      </c>
      <c r="C263" s="161"/>
      <c r="D263" s="162" t="s">
        <v>767</v>
      </c>
      <c r="E263" s="163" t="s">
        <v>545</v>
      </c>
      <c r="F263" s="133">
        <v>300</v>
      </c>
      <c r="G263" s="163"/>
      <c r="H263" s="163">
        <v>382.5</v>
      </c>
      <c r="I263" s="165">
        <v>344</v>
      </c>
      <c r="J263" s="135" t="s">
        <v>768</v>
      </c>
      <c r="K263" s="136">
        <f t="shared" si="110"/>
        <v>82.5</v>
      </c>
      <c r="L263" s="137">
        <f t="shared" si="111"/>
        <v>0.27500000000000002</v>
      </c>
      <c r="M263" s="132" t="s">
        <v>547</v>
      </c>
      <c r="N263" s="138">
        <v>44238</v>
      </c>
      <c r="O263" s="54"/>
      <c r="P263" s="54"/>
      <c r="Q263" s="198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152</v>
      </c>
      <c r="B264" s="161">
        <v>43832</v>
      </c>
      <c r="C264" s="161"/>
      <c r="D264" s="162" t="s">
        <v>769</v>
      </c>
      <c r="E264" s="163" t="s">
        <v>545</v>
      </c>
      <c r="F264" s="133">
        <v>495</v>
      </c>
      <c r="G264" s="163"/>
      <c r="H264" s="163">
        <v>595</v>
      </c>
      <c r="I264" s="165">
        <v>590</v>
      </c>
      <c r="J264" s="135" t="s">
        <v>567</v>
      </c>
      <c r="K264" s="136">
        <f t="shared" si="110"/>
        <v>100</v>
      </c>
      <c r="L264" s="137">
        <f t="shared" si="111"/>
        <v>0.20202020202020202</v>
      </c>
      <c r="M264" s="132" t="s">
        <v>547</v>
      </c>
      <c r="N264" s="138">
        <v>44589</v>
      </c>
      <c r="O264" s="54"/>
      <c r="P264" s="54"/>
      <c r="Q264" s="198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153</v>
      </c>
      <c r="B265" s="161">
        <v>43966</v>
      </c>
      <c r="C265" s="161"/>
      <c r="D265" s="162" t="s">
        <v>74</v>
      </c>
      <c r="E265" s="163" t="s">
        <v>545</v>
      </c>
      <c r="F265" s="133">
        <v>67.5</v>
      </c>
      <c r="G265" s="163"/>
      <c r="H265" s="163">
        <v>86</v>
      </c>
      <c r="I265" s="165">
        <v>86</v>
      </c>
      <c r="J265" s="135" t="s">
        <v>770</v>
      </c>
      <c r="K265" s="136">
        <f t="shared" si="110"/>
        <v>18.5</v>
      </c>
      <c r="L265" s="137">
        <f t="shared" si="111"/>
        <v>0.27407407407407408</v>
      </c>
      <c r="M265" s="132" t="s">
        <v>547</v>
      </c>
      <c r="N265" s="138">
        <v>44008</v>
      </c>
      <c r="O265" s="54"/>
      <c r="P265" s="54"/>
      <c r="Q265" s="198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154</v>
      </c>
      <c r="B266" s="161">
        <v>44035</v>
      </c>
      <c r="C266" s="161"/>
      <c r="D266" s="162" t="s">
        <v>459</v>
      </c>
      <c r="E266" s="163" t="s">
        <v>545</v>
      </c>
      <c r="F266" s="133">
        <v>231</v>
      </c>
      <c r="G266" s="163"/>
      <c r="H266" s="163">
        <v>281</v>
      </c>
      <c r="I266" s="165">
        <v>281</v>
      </c>
      <c r="J266" s="135" t="s">
        <v>631</v>
      </c>
      <c r="K266" s="136">
        <f t="shared" si="110"/>
        <v>50</v>
      </c>
      <c r="L266" s="137">
        <f t="shared" si="111"/>
        <v>0.21645021645021645</v>
      </c>
      <c r="M266" s="132" t="s">
        <v>547</v>
      </c>
      <c r="N266" s="138">
        <v>44358</v>
      </c>
      <c r="O266" s="54"/>
      <c r="P266" s="54"/>
      <c r="Q266" s="198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155</v>
      </c>
      <c r="B267" s="161">
        <v>44092</v>
      </c>
      <c r="C267" s="161"/>
      <c r="D267" s="162" t="s">
        <v>141</v>
      </c>
      <c r="E267" s="163" t="s">
        <v>545</v>
      </c>
      <c r="F267" s="163">
        <v>206</v>
      </c>
      <c r="G267" s="163"/>
      <c r="H267" s="163">
        <v>248</v>
      </c>
      <c r="I267" s="165">
        <v>248</v>
      </c>
      <c r="J267" s="135" t="s">
        <v>631</v>
      </c>
      <c r="K267" s="136">
        <f t="shared" si="110"/>
        <v>42</v>
      </c>
      <c r="L267" s="137">
        <f t="shared" si="111"/>
        <v>0.20388349514563106</v>
      </c>
      <c r="M267" s="132" t="s">
        <v>547</v>
      </c>
      <c r="N267" s="138">
        <v>44214</v>
      </c>
      <c r="O267" s="54"/>
      <c r="P267" s="54"/>
      <c r="Q267" s="198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156</v>
      </c>
      <c r="B268" s="161">
        <v>44140</v>
      </c>
      <c r="C268" s="161"/>
      <c r="D268" s="162" t="s">
        <v>141</v>
      </c>
      <c r="E268" s="163" t="s">
        <v>545</v>
      </c>
      <c r="F268" s="163">
        <v>182.5</v>
      </c>
      <c r="G268" s="163"/>
      <c r="H268" s="163">
        <v>248</v>
      </c>
      <c r="I268" s="165">
        <v>248</v>
      </c>
      <c r="J268" s="135" t="s">
        <v>631</v>
      </c>
      <c r="K268" s="136">
        <f t="shared" si="110"/>
        <v>65.5</v>
      </c>
      <c r="L268" s="137">
        <f t="shared" si="111"/>
        <v>0.35890410958904112</v>
      </c>
      <c r="M268" s="132" t="s">
        <v>547</v>
      </c>
      <c r="N268" s="138">
        <v>44214</v>
      </c>
      <c r="O268" s="54"/>
      <c r="P268" s="54"/>
      <c r="Q268" s="198"/>
      <c r="R268" s="37" t="s">
        <v>848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157</v>
      </c>
      <c r="B269" s="161">
        <v>44140</v>
      </c>
      <c r="C269" s="161"/>
      <c r="D269" s="162" t="s">
        <v>337</v>
      </c>
      <c r="E269" s="163" t="s">
        <v>545</v>
      </c>
      <c r="F269" s="163">
        <v>247.5</v>
      </c>
      <c r="G269" s="163"/>
      <c r="H269" s="163">
        <v>320</v>
      </c>
      <c r="I269" s="165">
        <v>320</v>
      </c>
      <c r="J269" s="135" t="s">
        <v>631</v>
      </c>
      <c r="K269" s="136">
        <f t="shared" si="110"/>
        <v>72.5</v>
      </c>
      <c r="L269" s="137">
        <f t="shared" si="111"/>
        <v>0.29292929292929293</v>
      </c>
      <c r="M269" s="132" t="s">
        <v>547</v>
      </c>
      <c r="N269" s="138">
        <v>44323</v>
      </c>
      <c r="O269" s="54"/>
      <c r="P269" s="54"/>
      <c r="Q269" s="198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158</v>
      </c>
      <c r="B270" s="161">
        <v>44140</v>
      </c>
      <c r="C270" s="161"/>
      <c r="D270" s="162" t="s">
        <v>199</v>
      </c>
      <c r="E270" s="163" t="s">
        <v>545</v>
      </c>
      <c r="F270" s="133">
        <v>925</v>
      </c>
      <c r="G270" s="163"/>
      <c r="H270" s="163">
        <v>1095</v>
      </c>
      <c r="I270" s="165">
        <v>1093</v>
      </c>
      <c r="J270" s="135" t="s">
        <v>771</v>
      </c>
      <c r="K270" s="136">
        <f t="shared" si="110"/>
        <v>170</v>
      </c>
      <c r="L270" s="137">
        <f t="shared" si="111"/>
        <v>0.18378378378378379</v>
      </c>
      <c r="M270" s="132" t="s">
        <v>547</v>
      </c>
      <c r="N270" s="138">
        <v>44201</v>
      </c>
      <c r="O270" s="54"/>
      <c r="P270" s="54"/>
      <c r="Q270" s="198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159</v>
      </c>
      <c r="B271" s="161">
        <v>44140</v>
      </c>
      <c r="C271" s="161"/>
      <c r="D271" s="162" t="s">
        <v>355</v>
      </c>
      <c r="E271" s="163" t="s">
        <v>545</v>
      </c>
      <c r="F271" s="133">
        <v>332.5</v>
      </c>
      <c r="G271" s="163"/>
      <c r="H271" s="163">
        <v>393</v>
      </c>
      <c r="I271" s="165">
        <v>406</v>
      </c>
      <c r="J271" s="135" t="s">
        <v>772</v>
      </c>
      <c r="K271" s="136">
        <f t="shared" si="110"/>
        <v>60.5</v>
      </c>
      <c r="L271" s="137">
        <f t="shared" si="111"/>
        <v>0.18195488721804512</v>
      </c>
      <c r="M271" s="132" t="s">
        <v>547</v>
      </c>
      <c r="N271" s="138">
        <v>44256</v>
      </c>
      <c r="O271" s="54"/>
      <c r="P271" s="54"/>
      <c r="Q271" s="198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160</v>
      </c>
      <c r="B272" s="161">
        <v>44141</v>
      </c>
      <c r="C272" s="161"/>
      <c r="D272" s="162" t="s">
        <v>459</v>
      </c>
      <c r="E272" s="163" t="s">
        <v>545</v>
      </c>
      <c r="F272" s="133">
        <v>231</v>
      </c>
      <c r="G272" s="163"/>
      <c r="H272" s="163">
        <v>281</v>
      </c>
      <c r="I272" s="165">
        <v>281</v>
      </c>
      <c r="J272" s="135" t="s">
        <v>631</v>
      </c>
      <c r="K272" s="136">
        <f t="shared" si="110"/>
        <v>50</v>
      </c>
      <c r="L272" s="137">
        <f t="shared" si="111"/>
        <v>0.21645021645021645</v>
      </c>
      <c r="M272" s="132" t="s">
        <v>547</v>
      </c>
      <c r="N272" s="138">
        <v>44358</v>
      </c>
      <c r="O272" s="54"/>
      <c r="P272" s="54"/>
      <c r="Q272" s="198"/>
      <c r="R272" s="37" t="s">
        <v>848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161</v>
      </c>
      <c r="B273" s="161">
        <v>44187</v>
      </c>
      <c r="C273" s="161"/>
      <c r="D273" s="162" t="s">
        <v>773</v>
      </c>
      <c r="E273" s="163" t="s">
        <v>545</v>
      </c>
      <c r="F273" s="133">
        <v>190</v>
      </c>
      <c r="G273" s="163"/>
      <c r="H273" s="163">
        <v>239</v>
      </c>
      <c r="I273" s="165">
        <v>239</v>
      </c>
      <c r="J273" s="135" t="s">
        <v>774</v>
      </c>
      <c r="K273" s="136">
        <f t="shared" si="110"/>
        <v>49</v>
      </c>
      <c r="L273" s="137">
        <f t="shared" si="111"/>
        <v>0.25789473684210529</v>
      </c>
      <c r="M273" s="132" t="s">
        <v>547</v>
      </c>
      <c r="N273" s="138">
        <v>44844</v>
      </c>
      <c r="O273" s="54"/>
      <c r="P273" s="54"/>
      <c r="Q273" s="198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162</v>
      </c>
      <c r="B274" s="161">
        <v>44258</v>
      </c>
      <c r="C274" s="161"/>
      <c r="D274" s="162" t="s">
        <v>769</v>
      </c>
      <c r="E274" s="163" t="s">
        <v>545</v>
      </c>
      <c r="F274" s="133">
        <v>495</v>
      </c>
      <c r="G274" s="163"/>
      <c r="H274" s="163">
        <v>595</v>
      </c>
      <c r="I274" s="165">
        <v>590</v>
      </c>
      <c r="J274" s="135" t="s">
        <v>567</v>
      </c>
      <c r="K274" s="136">
        <f t="shared" si="110"/>
        <v>100</v>
      </c>
      <c r="L274" s="137">
        <f t="shared" si="111"/>
        <v>0.20202020202020202</v>
      </c>
      <c r="M274" s="132" t="s">
        <v>547</v>
      </c>
      <c r="N274" s="138">
        <v>44589</v>
      </c>
      <c r="O274" s="54"/>
      <c r="P274" s="54"/>
      <c r="Q274" s="198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163</v>
      </c>
      <c r="B275" s="161">
        <v>44274</v>
      </c>
      <c r="C275" s="161"/>
      <c r="D275" s="162" t="s">
        <v>355</v>
      </c>
      <c r="E275" s="163" t="s">
        <v>545</v>
      </c>
      <c r="F275" s="133">
        <v>355</v>
      </c>
      <c r="G275" s="163"/>
      <c r="H275" s="163">
        <v>422.5</v>
      </c>
      <c r="I275" s="165">
        <v>420</v>
      </c>
      <c r="J275" s="135" t="s">
        <v>775</v>
      </c>
      <c r="K275" s="136">
        <f t="shared" si="110"/>
        <v>67.5</v>
      </c>
      <c r="L275" s="137">
        <f t="shared" si="111"/>
        <v>0.19014084507042253</v>
      </c>
      <c r="M275" s="132" t="s">
        <v>547</v>
      </c>
      <c r="N275" s="138">
        <v>44361</v>
      </c>
      <c r="O275" s="54"/>
      <c r="P275" s="54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164</v>
      </c>
      <c r="B276" s="161">
        <v>44295</v>
      </c>
      <c r="C276" s="161"/>
      <c r="D276" s="162" t="s">
        <v>319</v>
      </c>
      <c r="E276" s="163" t="s">
        <v>545</v>
      </c>
      <c r="F276" s="133">
        <v>555</v>
      </c>
      <c r="G276" s="163"/>
      <c r="H276" s="163">
        <v>663</v>
      </c>
      <c r="I276" s="165">
        <v>663</v>
      </c>
      <c r="J276" s="135" t="s">
        <v>776</v>
      </c>
      <c r="K276" s="136">
        <f t="shared" si="110"/>
        <v>108</v>
      </c>
      <c r="L276" s="137">
        <f t="shared" si="111"/>
        <v>0.19459459459459461</v>
      </c>
      <c r="M276" s="132" t="s">
        <v>547</v>
      </c>
      <c r="N276" s="138">
        <v>44321</v>
      </c>
      <c r="O276" s="54"/>
      <c r="P276" s="54"/>
      <c r="Q276" s="198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165</v>
      </c>
      <c r="B277" s="161">
        <v>44308</v>
      </c>
      <c r="C277" s="161"/>
      <c r="D277" s="162" t="s">
        <v>740</v>
      </c>
      <c r="E277" s="163" t="s">
        <v>545</v>
      </c>
      <c r="F277" s="133">
        <v>126.5</v>
      </c>
      <c r="G277" s="163"/>
      <c r="H277" s="163">
        <v>155</v>
      </c>
      <c r="I277" s="165">
        <v>155</v>
      </c>
      <c r="J277" s="135" t="s">
        <v>631</v>
      </c>
      <c r="K277" s="136">
        <f t="shared" si="110"/>
        <v>28.5</v>
      </c>
      <c r="L277" s="137">
        <f t="shared" si="111"/>
        <v>0.22529644268774704</v>
      </c>
      <c r="M277" s="132" t="s">
        <v>547</v>
      </c>
      <c r="N277" s="138">
        <v>44362</v>
      </c>
      <c r="O277" s="54"/>
      <c r="P277" s="54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39">
        <v>166</v>
      </c>
      <c r="B278" s="170">
        <v>44368</v>
      </c>
      <c r="C278" s="170"/>
      <c r="D278" s="141" t="s">
        <v>777</v>
      </c>
      <c r="E278" s="143" t="s">
        <v>545</v>
      </c>
      <c r="F278" s="171">
        <v>287.5</v>
      </c>
      <c r="G278" s="143"/>
      <c r="H278" s="143">
        <v>245</v>
      </c>
      <c r="I278" s="144">
        <v>344</v>
      </c>
      <c r="J278" s="145" t="s">
        <v>778</v>
      </c>
      <c r="K278" s="146">
        <f t="shared" si="110"/>
        <v>-42.5</v>
      </c>
      <c r="L278" s="147">
        <f t="shared" si="111"/>
        <v>-0.14782608695652175</v>
      </c>
      <c r="M278" s="143" t="s">
        <v>557</v>
      </c>
      <c r="N278" s="140">
        <v>44508</v>
      </c>
      <c r="O278" s="54"/>
      <c r="P278" s="54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167</v>
      </c>
      <c r="B279" s="161">
        <v>44368</v>
      </c>
      <c r="C279" s="161"/>
      <c r="D279" s="162" t="s">
        <v>459</v>
      </c>
      <c r="E279" s="163" t="s">
        <v>545</v>
      </c>
      <c r="F279" s="133">
        <v>241</v>
      </c>
      <c r="G279" s="163"/>
      <c r="H279" s="163">
        <v>298</v>
      </c>
      <c r="I279" s="165">
        <v>320</v>
      </c>
      <c r="J279" s="135" t="s">
        <v>631</v>
      </c>
      <c r="K279" s="136">
        <f t="shared" si="110"/>
        <v>57</v>
      </c>
      <c r="L279" s="137">
        <f t="shared" si="111"/>
        <v>0.23651452282157676</v>
      </c>
      <c r="M279" s="132" t="s">
        <v>547</v>
      </c>
      <c r="N279" s="138">
        <v>44802</v>
      </c>
      <c r="O279" s="54"/>
      <c r="P279" s="54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168</v>
      </c>
      <c r="B280" s="161">
        <v>44406</v>
      </c>
      <c r="C280" s="161"/>
      <c r="D280" s="162" t="s">
        <v>740</v>
      </c>
      <c r="E280" s="163" t="s">
        <v>545</v>
      </c>
      <c r="F280" s="133">
        <v>162.5</v>
      </c>
      <c r="G280" s="163"/>
      <c r="H280" s="163">
        <v>200</v>
      </c>
      <c r="I280" s="165">
        <v>200</v>
      </c>
      <c r="J280" s="135" t="s">
        <v>631</v>
      </c>
      <c r="K280" s="136">
        <f t="shared" si="110"/>
        <v>37.5</v>
      </c>
      <c r="L280" s="137">
        <f t="shared" si="111"/>
        <v>0.23076923076923078</v>
      </c>
      <c r="M280" s="132" t="s">
        <v>547</v>
      </c>
      <c r="N280" s="138">
        <v>44802</v>
      </c>
      <c r="O280" s="54"/>
      <c r="P280" s="54"/>
      <c r="R280" s="37" t="s">
        <v>848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169</v>
      </c>
      <c r="B281" s="161">
        <v>44462</v>
      </c>
      <c r="C281" s="161"/>
      <c r="D281" s="162" t="s">
        <v>423</v>
      </c>
      <c r="E281" s="163" t="s">
        <v>545</v>
      </c>
      <c r="F281" s="133">
        <v>1235</v>
      </c>
      <c r="G281" s="163"/>
      <c r="H281" s="163">
        <v>1505</v>
      </c>
      <c r="I281" s="165">
        <v>1500</v>
      </c>
      <c r="J281" s="135" t="s">
        <v>631</v>
      </c>
      <c r="K281" s="136">
        <f t="shared" si="110"/>
        <v>270</v>
      </c>
      <c r="L281" s="137">
        <f t="shared" si="111"/>
        <v>0.21862348178137653</v>
      </c>
      <c r="M281" s="132" t="s">
        <v>547</v>
      </c>
      <c r="N281" s="138">
        <v>44564</v>
      </c>
      <c r="O281" s="54"/>
      <c r="P281" s="54"/>
      <c r="R281" s="37" t="s">
        <v>848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170</v>
      </c>
      <c r="B282" s="161">
        <v>44480</v>
      </c>
      <c r="C282" s="161"/>
      <c r="D282" s="162" t="s">
        <v>779</v>
      </c>
      <c r="E282" s="163" t="s">
        <v>545</v>
      </c>
      <c r="F282" s="133">
        <v>58.75</v>
      </c>
      <c r="G282" s="163"/>
      <c r="H282" s="163">
        <v>64.25</v>
      </c>
      <c r="I282" s="165"/>
      <c r="J282" s="135" t="s">
        <v>631</v>
      </c>
      <c r="K282" s="136">
        <f t="shared" si="110"/>
        <v>5.5</v>
      </c>
      <c r="L282" s="137">
        <f t="shared" si="111"/>
        <v>9.3617021276595741E-2</v>
      </c>
      <c r="M282" s="132" t="s">
        <v>547</v>
      </c>
      <c r="N282" s="138">
        <v>45322</v>
      </c>
      <c r="O282" s="54"/>
      <c r="P282" s="54"/>
      <c r="R282" s="37" t="s">
        <v>848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29">
        <v>171</v>
      </c>
      <c r="B283" s="130">
        <v>44481</v>
      </c>
      <c r="C283" s="130"/>
      <c r="D283" s="131" t="s">
        <v>273</v>
      </c>
      <c r="E283" s="132" t="s">
        <v>545</v>
      </c>
      <c r="F283" s="133">
        <v>315</v>
      </c>
      <c r="G283" s="132"/>
      <c r="H283" s="132">
        <v>335</v>
      </c>
      <c r="I283" s="134">
        <v>380</v>
      </c>
      <c r="J283" s="135" t="s">
        <v>821</v>
      </c>
      <c r="K283" s="136">
        <f t="shared" si="110"/>
        <v>20</v>
      </c>
      <c r="L283" s="137">
        <f t="shared" si="111"/>
        <v>6.3492063492063489E-2</v>
      </c>
      <c r="M283" s="132" t="s">
        <v>547</v>
      </c>
      <c r="N283" s="138">
        <v>45297</v>
      </c>
      <c r="O283" s="54"/>
      <c r="P283" s="54"/>
      <c r="R283" s="37" t="s">
        <v>848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29">
        <v>172</v>
      </c>
      <c r="B284" s="130">
        <v>44481</v>
      </c>
      <c r="C284" s="130"/>
      <c r="D284" s="131" t="s">
        <v>780</v>
      </c>
      <c r="E284" s="132" t="s">
        <v>545</v>
      </c>
      <c r="F284" s="133">
        <v>45.5</v>
      </c>
      <c r="G284" s="132"/>
      <c r="H284" s="132">
        <v>56.5</v>
      </c>
      <c r="I284" s="134">
        <v>56</v>
      </c>
      <c r="J284" s="135" t="s">
        <v>631</v>
      </c>
      <c r="K284" s="136">
        <f t="shared" si="110"/>
        <v>11</v>
      </c>
      <c r="L284" s="137">
        <f t="shared" si="111"/>
        <v>0.24175824175824176</v>
      </c>
      <c r="M284" s="132" t="s">
        <v>547</v>
      </c>
      <c r="N284" s="138">
        <v>44881</v>
      </c>
      <c r="O284" s="54"/>
      <c r="P284" s="54"/>
      <c r="R284" s="37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29">
        <v>173</v>
      </c>
      <c r="B285" s="130">
        <v>44551</v>
      </c>
      <c r="C285" s="130"/>
      <c r="D285" s="131" t="s">
        <v>128</v>
      </c>
      <c r="E285" s="132" t="s">
        <v>545</v>
      </c>
      <c r="F285" s="133">
        <v>2300</v>
      </c>
      <c r="G285" s="132"/>
      <c r="H285" s="132">
        <f>(2820+2200)/2</f>
        <v>2510</v>
      </c>
      <c r="I285" s="134">
        <v>3000</v>
      </c>
      <c r="J285" s="135" t="s">
        <v>781</v>
      </c>
      <c r="K285" s="136">
        <f t="shared" si="110"/>
        <v>210</v>
      </c>
      <c r="L285" s="137">
        <f t="shared" si="111"/>
        <v>9.1304347826086957E-2</v>
      </c>
      <c r="M285" s="132" t="s">
        <v>547</v>
      </c>
      <c r="N285" s="138">
        <v>44649</v>
      </c>
      <c r="O285" s="54"/>
      <c r="P285" s="54"/>
      <c r="R285" s="37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29">
        <v>174</v>
      </c>
      <c r="B286" s="130">
        <v>44606</v>
      </c>
      <c r="C286" s="130"/>
      <c r="D286" s="131" t="s">
        <v>413</v>
      </c>
      <c r="E286" s="132" t="s">
        <v>545</v>
      </c>
      <c r="F286" s="133">
        <v>635</v>
      </c>
      <c r="G286" s="132"/>
      <c r="H286" s="132">
        <v>700</v>
      </c>
      <c r="I286" s="134">
        <v>764</v>
      </c>
      <c r="J286" s="135" t="s">
        <v>806</v>
      </c>
      <c r="K286" s="136">
        <f t="shared" si="110"/>
        <v>65</v>
      </c>
      <c r="L286" s="137">
        <f t="shared" si="111"/>
        <v>0.10236220472440945</v>
      </c>
      <c r="M286" s="132" t="s">
        <v>547</v>
      </c>
      <c r="N286" s="138">
        <v>45159</v>
      </c>
      <c r="O286" s="54"/>
      <c r="P286" s="54"/>
      <c r="R286" s="37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29">
        <v>175</v>
      </c>
      <c r="B287" s="130">
        <v>44613</v>
      </c>
      <c r="C287" s="130"/>
      <c r="D287" s="131" t="s">
        <v>423</v>
      </c>
      <c r="E287" s="132" t="s">
        <v>545</v>
      </c>
      <c r="F287" s="133">
        <v>1255</v>
      </c>
      <c r="G287" s="132"/>
      <c r="H287" s="132">
        <v>1515</v>
      </c>
      <c r="I287" s="134">
        <v>1510</v>
      </c>
      <c r="J287" s="135" t="s">
        <v>631</v>
      </c>
      <c r="K287" s="136">
        <f t="shared" si="110"/>
        <v>260</v>
      </c>
      <c r="L287" s="137">
        <f t="shared" si="111"/>
        <v>0.20717131474103587</v>
      </c>
      <c r="M287" s="132" t="s">
        <v>547</v>
      </c>
      <c r="N287" s="138">
        <v>44834</v>
      </c>
      <c r="O287" s="54"/>
      <c r="P287" s="54"/>
      <c r="R287" s="37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259">
        <v>176</v>
      </c>
      <c r="B288" s="250">
        <v>44670</v>
      </c>
      <c r="C288" s="250"/>
      <c r="D288" s="251" t="s">
        <v>510</v>
      </c>
      <c r="E288" s="252" t="s">
        <v>545</v>
      </c>
      <c r="F288" s="253">
        <v>445</v>
      </c>
      <c r="G288" s="253"/>
      <c r="H288" s="253">
        <v>460</v>
      </c>
      <c r="I288" s="253">
        <v>553</v>
      </c>
      <c r="J288" s="254" t="s">
        <v>841</v>
      </c>
      <c r="K288" s="255">
        <f t="shared" ref="K288" si="112">H288-F288</f>
        <v>15</v>
      </c>
      <c r="L288" s="256">
        <f t="shared" ref="L288" si="113">K288/F288</f>
        <v>3.3707865168539325E-2</v>
      </c>
      <c r="M288" s="257" t="s">
        <v>564</v>
      </c>
      <c r="N288" s="258">
        <v>45397</v>
      </c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160">
        <v>177</v>
      </c>
      <c r="B289" s="161">
        <v>44746</v>
      </c>
      <c r="C289" s="161"/>
      <c r="D289" s="162" t="s">
        <v>782</v>
      </c>
      <c r="E289" s="163" t="s">
        <v>545</v>
      </c>
      <c r="F289" s="163">
        <v>207.5</v>
      </c>
      <c r="G289" s="163"/>
      <c r="H289" s="163">
        <v>254</v>
      </c>
      <c r="I289" s="165">
        <v>254</v>
      </c>
      <c r="J289" s="135" t="s">
        <v>631</v>
      </c>
      <c r="K289" s="136">
        <f t="shared" ref="K289:K299" si="114">H289-F289</f>
        <v>46.5</v>
      </c>
      <c r="L289" s="137">
        <f t="shared" ref="L289:L299" si="115">K289/F289</f>
        <v>0.22409638554216868</v>
      </c>
      <c r="M289" s="132" t="s">
        <v>547</v>
      </c>
      <c r="N289" s="138">
        <v>44792</v>
      </c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8" ht="12.75" customHeight="1">
      <c r="A290" s="160">
        <v>178</v>
      </c>
      <c r="B290" s="161">
        <v>44775</v>
      </c>
      <c r="C290" s="161"/>
      <c r="D290" s="162" t="s">
        <v>461</v>
      </c>
      <c r="E290" s="163" t="s">
        <v>545</v>
      </c>
      <c r="F290" s="163">
        <v>31.25</v>
      </c>
      <c r="G290" s="163"/>
      <c r="H290" s="163">
        <v>38.75</v>
      </c>
      <c r="I290" s="165">
        <v>38</v>
      </c>
      <c r="J290" s="135" t="s">
        <v>631</v>
      </c>
      <c r="K290" s="136">
        <f t="shared" si="114"/>
        <v>7.5</v>
      </c>
      <c r="L290" s="137">
        <f t="shared" si="115"/>
        <v>0.24</v>
      </c>
      <c r="M290" s="132" t="s">
        <v>547</v>
      </c>
      <c r="N290" s="138">
        <v>44844</v>
      </c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160">
        <v>179</v>
      </c>
      <c r="B291" s="161">
        <v>44841</v>
      </c>
      <c r="C291" s="161"/>
      <c r="D291" s="162" t="s">
        <v>783</v>
      </c>
      <c r="E291" s="163" t="s">
        <v>545</v>
      </c>
      <c r="F291" s="133">
        <v>665</v>
      </c>
      <c r="G291" s="163"/>
      <c r="H291" s="163">
        <v>807.5</v>
      </c>
      <c r="I291" s="165">
        <v>840</v>
      </c>
      <c r="J291" s="135" t="s">
        <v>781</v>
      </c>
      <c r="K291" s="136">
        <f t="shared" si="114"/>
        <v>142.5</v>
      </c>
      <c r="L291" s="137">
        <f t="shared" si="115"/>
        <v>0.21428571428571427</v>
      </c>
      <c r="M291" s="132" t="s">
        <v>547</v>
      </c>
      <c r="N291" s="138">
        <v>45097</v>
      </c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160">
        <v>180</v>
      </c>
      <c r="B292" s="161">
        <v>44844</v>
      </c>
      <c r="C292" s="161"/>
      <c r="D292" s="162" t="s">
        <v>415</v>
      </c>
      <c r="E292" s="163" t="s">
        <v>545</v>
      </c>
      <c r="F292" s="133">
        <v>227.5</v>
      </c>
      <c r="G292" s="163"/>
      <c r="H292" s="163">
        <v>270</v>
      </c>
      <c r="I292" s="165">
        <v>291</v>
      </c>
      <c r="J292" s="135" t="s">
        <v>808</v>
      </c>
      <c r="K292" s="136">
        <f t="shared" si="114"/>
        <v>42.5</v>
      </c>
      <c r="L292" s="137">
        <f t="shared" si="115"/>
        <v>0.18681318681318682</v>
      </c>
      <c r="M292" s="132" t="s">
        <v>547</v>
      </c>
      <c r="N292" s="138">
        <v>45160</v>
      </c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A293" s="160">
        <v>181</v>
      </c>
      <c r="B293" s="161">
        <v>44845</v>
      </c>
      <c r="C293" s="161"/>
      <c r="D293" s="162" t="s">
        <v>413</v>
      </c>
      <c r="E293" s="163" t="s">
        <v>545</v>
      </c>
      <c r="F293" s="133">
        <v>555</v>
      </c>
      <c r="G293" s="163"/>
      <c r="H293" s="163">
        <v>700</v>
      </c>
      <c r="I293" s="165">
        <v>765</v>
      </c>
      <c r="J293" s="135" t="s">
        <v>807</v>
      </c>
      <c r="K293" s="136">
        <f t="shared" si="114"/>
        <v>145</v>
      </c>
      <c r="L293" s="137">
        <f t="shared" si="115"/>
        <v>0.26126126126126126</v>
      </c>
      <c r="M293" s="132" t="s">
        <v>547</v>
      </c>
      <c r="N293" s="138">
        <v>45159</v>
      </c>
      <c r="O293" s="54"/>
      <c r="P293" s="54"/>
      <c r="R293" s="37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160">
        <v>182</v>
      </c>
      <c r="B294" s="161">
        <v>44981</v>
      </c>
      <c r="C294" s="161"/>
      <c r="D294" s="162" t="s">
        <v>428</v>
      </c>
      <c r="E294" s="163" t="s">
        <v>545</v>
      </c>
      <c r="F294" s="133">
        <v>1675</v>
      </c>
      <c r="G294" s="163"/>
      <c r="H294" s="163">
        <v>2080</v>
      </c>
      <c r="I294" s="165">
        <v>2080</v>
      </c>
      <c r="J294" s="135" t="s">
        <v>631</v>
      </c>
      <c r="K294" s="136">
        <f t="shared" si="114"/>
        <v>405</v>
      </c>
      <c r="L294" s="137">
        <f t="shared" si="115"/>
        <v>0.2417910447761194</v>
      </c>
      <c r="M294" s="132" t="s">
        <v>547</v>
      </c>
      <c r="N294" s="138">
        <v>45119</v>
      </c>
      <c r="O294" s="54"/>
      <c r="P294" s="54"/>
      <c r="R294" s="37" t="s">
        <v>851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160">
        <v>183</v>
      </c>
      <c r="B295" s="161">
        <v>44986</v>
      </c>
      <c r="C295" s="161"/>
      <c r="D295" s="162" t="s">
        <v>461</v>
      </c>
      <c r="E295" s="163" t="s">
        <v>545</v>
      </c>
      <c r="F295" s="133">
        <v>57.5</v>
      </c>
      <c r="G295" s="163"/>
      <c r="H295" s="163">
        <v>120</v>
      </c>
      <c r="I295" s="165">
        <v>120</v>
      </c>
      <c r="J295" s="135" t="s">
        <v>631</v>
      </c>
      <c r="K295" s="136">
        <f t="shared" si="114"/>
        <v>62.5</v>
      </c>
      <c r="L295" s="137">
        <f t="shared" si="115"/>
        <v>1.0869565217391304</v>
      </c>
      <c r="M295" s="132" t="s">
        <v>547</v>
      </c>
      <c r="N295" s="138">
        <v>45049</v>
      </c>
      <c r="O295" s="54"/>
      <c r="P295" s="54"/>
      <c r="R295" s="37" t="s">
        <v>851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A296" s="160">
        <v>184</v>
      </c>
      <c r="B296" s="161">
        <v>45008</v>
      </c>
      <c r="C296" s="161"/>
      <c r="D296" s="162" t="s">
        <v>475</v>
      </c>
      <c r="E296" s="163" t="s">
        <v>545</v>
      </c>
      <c r="F296" s="133">
        <v>2765</v>
      </c>
      <c r="G296" s="163"/>
      <c r="H296" s="163">
        <v>3547.5</v>
      </c>
      <c r="I296" s="165">
        <v>3523</v>
      </c>
      <c r="J296" s="135" t="s">
        <v>631</v>
      </c>
      <c r="K296" s="136">
        <f t="shared" si="114"/>
        <v>782.5</v>
      </c>
      <c r="L296" s="137">
        <f t="shared" si="115"/>
        <v>0.28300180831826399</v>
      </c>
      <c r="M296" s="132" t="s">
        <v>547</v>
      </c>
      <c r="N296" s="138">
        <v>45177</v>
      </c>
      <c r="O296" s="54"/>
      <c r="P296" s="54"/>
      <c r="R296" s="37" t="s">
        <v>851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A297" s="160">
        <v>185</v>
      </c>
      <c r="B297" s="161">
        <v>45027</v>
      </c>
      <c r="C297" s="161"/>
      <c r="D297" s="162" t="s">
        <v>784</v>
      </c>
      <c r="E297" s="163" t="s">
        <v>545</v>
      </c>
      <c r="F297" s="163">
        <v>460</v>
      </c>
      <c r="G297" s="163"/>
      <c r="H297" s="163">
        <v>825</v>
      </c>
      <c r="I297" s="165">
        <v>810</v>
      </c>
      <c r="J297" s="135" t="s">
        <v>631</v>
      </c>
      <c r="K297" s="136">
        <f t="shared" si="114"/>
        <v>365</v>
      </c>
      <c r="L297" s="137">
        <f t="shared" si="115"/>
        <v>0.79347826086956519</v>
      </c>
      <c r="M297" s="132" t="s">
        <v>547</v>
      </c>
      <c r="N297" s="138">
        <v>45155</v>
      </c>
      <c r="O297" s="54"/>
      <c r="P297" s="54"/>
      <c r="R297" s="37" t="s">
        <v>851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A298" s="160">
        <v>186</v>
      </c>
      <c r="B298" s="161">
        <v>45050</v>
      </c>
      <c r="C298" s="161"/>
      <c r="D298" s="162" t="s">
        <v>41</v>
      </c>
      <c r="E298" s="163" t="s">
        <v>545</v>
      </c>
      <c r="F298" s="163">
        <v>3630</v>
      </c>
      <c r="G298" s="163"/>
      <c r="H298" s="163">
        <v>5150</v>
      </c>
      <c r="I298" s="165">
        <v>5040</v>
      </c>
      <c r="J298" s="135" t="s">
        <v>631</v>
      </c>
      <c r="K298" s="136">
        <f t="shared" si="114"/>
        <v>1520</v>
      </c>
      <c r="L298" s="137">
        <f t="shared" si="115"/>
        <v>0.41873278236914602</v>
      </c>
      <c r="M298" s="132" t="s">
        <v>547</v>
      </c>
      <c r="N298" s="138">
        <v>45344</v>
      </c>
      <c r="O298" s="54"/>
      <c r="P298" s="54"/>
      <c r="R298" s="37" t="s">
        <v>851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A299" s="160">
        <v>187</v>
      </c>
      <c r="B299" s="161">
        <v>45075</v>
      </c>
      <c r="C299" s="161"/>
      <c r="D299" s="162" t="s">
        <v>785</v>
      </c>
      <c r="E299" s="163" t="s">
        <v>545</v>
      </c>
      <c r="F299" s="133">
        <v>585</v>
      </c>
      <c r="G299" s="163"/>
      <c r="H299" s="163">
        <v>732</v>
      </c>
      <c r="I299" s="165">
        <v>732</v>
      </c>
      <c r="J299" s="135" t="s">
        <v>631</v>
      </c>
      <c r="K299" s="136">
        <f t="shared" si="114"/>
        <v>147</v>
      </c>
      <c r="L299" s="137">
        <f t="shared" si="115"/>
        <v>0.25128205128205128</v>
      </c>
      <c r="M299" s="132" t="s">
        <v>547</v>
      </c>
      <c r="N299" s="138">
        <v>45152</v>
      </c>
      <c r="O299" s="54"/>
      <c r="P299" s="54"/>
      <c r="R299" s="37" t="s">
        <v>851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F299" s="37"/>
      <c r="AG299" s="54"/>
      <c r="AI299" s="37"/>
      <c r="AK299" s="37"/>
      <c r="AL299" s="54"/>
    </row>
    <row r="300" spans="1:38" ht="12.75" customHeight="1">
      <c r="A300" s="160">
        <v>188</v>
      </c>
      <c r="B300" s="161">
        <v>45078</v>
      </c>
      <c r="C300" s="161"/>
      <c r="D300" s="162" t="s">
        <v>500</v>
      </c>
      <c r="E300" s="163" t="s">
        <v>545</v>
      </c>
      <c r="F300" s="133">
        <v>3310</v>
      </c>
      <c r="G300" s="163"/>
      <c r="H300" s="163">
        <v>4300</v>
      </c>
      <c r="I300" s="165">
        <v>4300</v>
      </c>
      <c r="J300" s="135" t="s">
        <v>631</v>
      </c>
      <c r="K300" s="136">
        <f t="shared" ref="K300" si="116">H300-F300</f>
        <v>990</v>
      </c>
      <c r="L300" s="137">
        <f t="shared" ref="L300" si="117">K300/F300</f>
        <v>0.29909365558912387</v>
      </c>
      <c r="M300" s="132" t="s">
        <v>547</v>
      </c>
      <c r="N300" s="138">
        <v>45436</v>
      </c>
      <c r="O300" s="54"/>
      <c r="P300" s="54"/>
      <c r="R300" s="37" t="s">
        <v>851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F300" s="37"/>
      <c r="AG300" s="54"/>
      <c r="AI300" s="37"/>
      <c r="AK300" s="37"/>
      <c r="AL300" s="54"/>
    </row>
    <row r="301" spans="1:38" ht="12.75" customHeight="1">
      <c r="A301" s="160">
        <v>189</v>
      </c>
      <c r="B301" s="161">
        <v>45103</v>
      </c>
      <c r="C301" s="161"/>
      <c r="D301" s="162" t="s">
        <v>803</v>
      </c>
      <c r="E301" s="163" t="s">
        <v>545</v>
      </c>
      <c r="F301" s="133">
        <v>282.5</v>
      </c>
      <c r="G301" s="163"/>
      <c r="H301" s="163">
        <v>383</v>
      </c>
      <c r="I301" s="165">
        <v>383</v>
      </c>
      <c r="J301" s="135" t="s">
        <v>631</v>
      </c>
      <c r="K301" s="136">
        <f>H301-F301</f>
        <v>100.5</v>
      </c>
      <c r="L301" s="137">
        <f>K301/F301</f>
        <v>0.35575221238938054</v>
      </c>
      <c r="M301" s="132" t="s">
        <v>547</v>
      </c>
      <c r="N301" s="138">
        <v>45265</v>
      </c>
      <c r="O301" s="54"/>
      <c r="P301" s="54"/>
      <c r="R301" s="37" t="s">
        <v>851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F301" s="37"/>
      <c r="AG301" s="54"/>
      <c r="AI301" s="37"/>
      <c r="AK301" s="37"/>
      <c r="AL301" s="54"/>
    </row>
    <row r="302" spans="1:38" ht="12.75" customHeight="1">
      <c r="A302" s="160">
        <v>190</v>
      </c>
      <c r="B302" s="161">
        <v>45120</v>
      </c>
      <c r="C302" s="161"/>
      <c r="D302" s="162" t="s">
        <v>499</v>
      </c>
      <c r="E302" s="163" t="s">
        <v>545</v>
      </c>
      <c r="F302" s="133">
        <v>2312.5</v>
      </c>
      <c r="G302" s="163"/>
      <c r="H302" s="163">
        <v>2935</v>
      </c>
      <c r="I302" s="165">
        <v>2935</v>
      </c>
      <c r="J302" s="135" t="s">
        <v>631</v>
      </c>
      <c r="K302" s="136">
        <f>H302-F302</f>
        <v>622.5</v>
      </c>
      <c r="L302" s="137">
        <f>K302/F302</f>
        <v>0.26918918918918922</v>
      </c>
      <c r="M302" s="132" t="s">
        <v>547</v>
      </c>
      <c r="N302" s="138">
        <v>45177</v>
      </c>
      <c r="O302" s="54"/>
      <c r="P302" s="54"/>
      <c r="R302" s="37" t="s">
        <v>851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F302" s="37"/>
      <c r="AG302" s="54"/>
      <c r="AI302" s="37"/>
      <c r="AK302" s="37"/>
      <c r="AL302" s="54"/>
    </row>
    <row r="303" spans="1:38" ht="12.75" customHeight="1">
      <c r="A303" s="160">
        <v>191</v>
      </c>
      <c r="B303" s="161">
        <v>45125</v>
      </c>
      <c r="C303" s="161"/>
      <c r="D303" s="162" t="s">
        <v>199</v>
      </c>
      <c r="E303" s="163" t="s">
        <v>545</v>
      </c>
      <c r="F303" s="133">
        <v>3980</v>
      </c>
      <c r="G303" s="163"/>
      <c r="H303" s="163">
        <v>4895</v>
      </c>
      <c r="I303" s="165">
        <v>4895</v>
      </c>
      <c r="J303" s="135" t="s">
        <v>631</v>
      </c>
      <c r="K303" s="136">
        <f>H303-F303</f>
        <v>915</v>
      </c>
      <c r="L303" s="137">
        <f>K303/F303</f>
        <v>0.22989949748743718</v>
      </c>
      <c r="M303" s="132" t="s">
        <v>547</v>
      </c>
      <c r="N303" s="138">
        <v>45155</v>
      </c>
      <c r="O303" s="54"/>
      <c r="P303" s="54"/>
      <c r="R303" s="37" t="s">
        <v>851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160">
        <v>192</v>
      </c>
      <c r="B304" s="161">
        <v>45145</v>
      </c>
      <c r="C304" s="161"/>
      <c r="D304" s="162" t="s">
        <v>805</v>
      </c>
      <c r="E304" s="163" t="s">
        <v>545</v>
      </c>
      <c r="F304" s="133">
        <v>565</v>
      </c>
      <c r="G304" s="163"/>
      <c r="H304" s="163">
        <v>725</v>
      </c>
      <c r="I304" s="165">
        <v>725</v>
      </c>
      <c r="J304" s="135" t="s">
        <v>631</v>
      </c>
      <c r="K304" s="136">
        <f>H304-F304</f>
        <v>160</v>
      </c>
      <c r="L304" s="137">
        <f>K304/F304</f>
        <v>0.2831858407079646</v>
      </c>
      <c r="M304" s="132" t="s">
        <v>547</v>
      </c>
      <c r="N304" s="138">
        <v>45169</v>
      </c>
      <c r="O304" s="54"/>
      <c r="P304" s="54"/>
      <c r="R304" s="37" t="s">
        <v>851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232">
        <v>193</v>
      </c>
      <c r="B305" s="233">
        <v>45167</v>
      </c>
      <c r="C305" s="233"/>
      <c r="D305" s="234" t="s">
        <v>809</v>
      </c>
      <c r="E305" s="235" t="s">
        <v>545</v>
      </c>
      <c r="F305" s="133">
        <v>700</v>
      </c>
      <c r="G305" s="235"/>
      <c r="H305" s="235">
        <v>950</v>
      </c>
      <c r="I305" s="236">
        <v>950</v>
      </c>
      <c r="J305" s="237" t="s">
        <v>631</v>
      </c>
      <c r="K305" s="136">
        <f>H305-F305</f>
        <v>250</v>
      </c>
      <c r="L305" s="137">
        <f>K305/F305</f>
        <v>0.35714285714285715</v>
      </c>
      <c r="M305" s="132" t="s">
        <v>547</v>
      </c>
      <c r="N305" s="138">
        <v>45261</v>
      </c>
      <c r="O305" s="54"/>
      <c r="P305" s="54"/>
      <c r="R305" s="37" t="s">
        <v>851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178">
        <v>194</v>
      </c>
      <c r="B306" s="179">
        <v>45184</v>
      </c>
      <c r="C306" s="53"/>
      <c r="D306" s="53" t="s">
        <v>502</v>
      </c>
      <c r="E306" s="180" t="s">
        <v>545</v>
      </c>
      <c r="F306" s="51" t="s">
        <v>810</v>
      </c>
      <c r="G306" s="51"/>
      <c r="H306" s="51"/>
      <c r="I306" s="51">
        <v>480</v>
      </c>
      <c r="J306" s="51" t="s">
        <v>546</v>
      </c>
      <c r="K306" s="51"/>
      <c r="L306" s="51"/>
      <c r="M306" s="51"/>
      <c r="N306" s="51"/>
      <c r="O306" s="54"/>
      <c r="P306" s="54"/>
      <c r="R306" s="37" t="s">
        <v>851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232">
        <v>195</v>
      </c>
      <c r="B307" s="233">
        <v>45203</v>
      </c>
      <c r="C307" s="233"/>
      <c r="D307" s="234" t="s">
        <v>172</v>
      </c>
      <c r="E307" s="235" t="s">
        <v>545</v>
      </c>
      <c r="F307" s="133">
        <v>992.5</v>
      </c>
      <c r="G307" s="235"/>
      <c r="H307" s="235">
        <v>1198</v>
      </c>
      <c r="I307" s="236">
        <v>1198</v>
      </c>
      <c r="J307" s="237" t="s">
        <v>631</v>
      </c>
      <c r="K307" s="136">
        <f>H307-F307</f>
        <v>205.5</v>
      </c>
      <c r="L307" s="137">
        <f>K307/F307</f>
        <v>0.2070528967254408</v>
      </c>
      <c r="M307" s="132" t="s">
        <v>547</v>
      </c>
      <c r="N307" s="138">
        <v>45392</v>
      </c>
      <c r="O307" s="54"/>
      <c r="P307" s="54"/>
      <c r="R307" s="37" t="s">
        <v>852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232">
        <v>196</v>
      </c>
      <c r="B308" s="233">
        <v>45216</v>
      </c>
      <c r="C308" s="233"/>
      <c r="D308" s="234" t="s">
        <v>104</v>
      </c>
      <c r="E308" s="235" t="s">
        <v>545</v>
      </c>
      <c r="F308" s="133">
        <v>5425</v>
      </c>
      <c r="G308" s="235"/>
      <c r="H308" s="235">
        <v>6880</v>
      </c>
      <c r="I308" s="236">
        <v>6870</v>
      </c>
      <c r="J308" s="237" t="s">
        <v>631</v>
      </c>
      <c r="K308" s="136">
        <f>H308-F308</f>
        <v>1455</v>
      </c>
      <c r="L308" s="137">
        <f>K308/F308</f>
        <v>0.26820276497695855</v>
      </c>
      <c r="M308" s="132" t="s">
        <v>547</v>
      </c>
      <c r="N308" s="138">
        <v>45342</v>
      </c>
      <c r="O308" s="54"/>
      <c r="P308" s="54"/>
      <c r="R308" s="37" t="s">
        <v>852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197</v>
      </c>
      <c r="B309" s="233">
        <v>45216</v>
      </c>
      <c r="C309" s="233"/>
      <c r="D309" s="234" t="s">
        <v>811</v>
      </c>
      <c r="E309" s="235" t="s">
        <v>545</v>
      </c>
      <c r="F309" s="133">
        <v>1090</v>
      </c>
      <c r="G309" s="235"/>
      <c r="H309" s="235">
        <v>1415</v>
      </c>
      <c r="I309" s="236">
        <v>1415</v>
      </c>
      <c r="J309" s="237" t="s">
        <v>631</v>
      </c>
      <c r="K309" s="136">
        <f>H309-F309</f>
        <v>325</v>
      </c>
      <c r="L309" s="137">
        <f>K309/F309</f>
        <v>0.29816513761467889</v>
      </c>
      <c r="M309" s="132" t="s">
        <v>547</v>
      </c>
      <c r="N309" s="138">
        <v>45282</v>
      </c>
      <c r="O309" s="54"/>
      <c r="P309" s="54"/>
      <c r="R309" s="37" t="s">
        <v>851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232">
        <v>198</v>
      </c>
      <c r="B310" s="233">
        <v>45236</v>
      </c>
      <c r="C310" s="233"/>
      <c r="D310" s="234" t="s">
        <v>814</v>
      </c>
      <c r="E310" s="235" t="s">
        <v>545</v>
      </c>
      <c r="F310" s="133">
        <v>1270</v>
      </c>
      <c r="G310" s="235"/>
      <c r="H310" s="235">
        <v>1613</v>
      </c>
      <c r="I310" s="236">
        <v>1613</v>
      </c>
      <c r="J310" s="237" t="s">
        <v>631</v>
      </c>
      <c r="K310" s="136">
        <f>H310-F310</f>
        <v>343</v>
      </c>
      <c r="L310" s="137">
        <f>K310/F310</f>
        <v>0.27007874015748029</v>
      </c>
      <c r="M310" s="132" t="s">
        <v>547</v>
      </c>
      <c r="N310" s="138">
        <v>45246</v>
      </c>
      <c r="O310" s="54"/>
      <c r="P310" s="54"/>
      <c r="R310" s="37" t="s">
        <v>852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199</v>
      </c>
      <c r="B311" s="233">
        <v>45251</v>
      </c>
      <c r="C311" s="233"/>
      <c r="D311" s="234" t="s">
        <v>815</v>
      </c>
      <c r="E311" s="235" t="s">
        <v>545</v>
      </c>
      <c r="F311" s="133">
        <v>807.5</v>
      </c>
      <c r="G311" s="235"/>
      <c r="H311" s="235">
        <v>1490</v>
      </c>
      <c r="I311" s="236">
        <v>1490</v>
      </c>
      <c r="J311" s="237" t="s">
        <v>631</v>
      </c>
      <c r="K311" s="136">
        <f>H311-F311</f>
        <v>682.5</v>
      </c>
      <c r="L311" s="137">
        <f>K311/F311</f>
        <v>0.84520123839009287</v>
      </c>
      <c r="M311" s="132" t="s">
        <v>547</v>
      </c>
      <c r="N311" s="138">
        <v>45479</v>
      </c>
      <c r="O311" s="54"/>
      <c r="P311" s="54"/>
      <c r="R311" s="37" t="s">
        <v>851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78">
        <v>200</v>
      </c>
      <c r="B312" s="179">
        <v>45254</v>
      </c>
      <c r="C312" s="53"/>
      <c r="D312" s="53" t="s">
        <v>814</v>
      </c>
      <c r="E312" s="180" t="s">
        <v>545</v>
      </c>
      <c r="F312" s="51" t="s">
        <v>816</v>
      </c>
      <c r="G312" s="51"/>
      <c r="H312" s="51"/>
      <c r="I312" s="51">
        <v>1806</v>
      </c>
      <c r="J312" s="51" t="s">
        <v>546</v>
      </c>
      <c r="K312" s="51"/>
      <c r="L312" s="51"/>
      <c r="M312" s="51"/>
      <c r="N312" s="51"/>
      <c r="O312" s="54"/>
      <c r="P312" s="54"/>
      <c r="R312" s="37" t="s">
        <v>852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232">
        <v>201</v>
      </c>
      <c r="B313" s="233">
        <v>45265</v>
      </c>
      <c r="C313" s="233"/>
      <c r="D313" s="234" t="s">
        <v>503</v>
      </c>
      <c r="E313" s="235" t="s">
        <v>545</v>
      </c>
      <c r="F313" s="133">
        <v>435</v>
      </c>
      <c r="G313" s="235"/>
      <c r="H313" s="235">
        <v>558</v>
      </c>
      <c r="I313" s="236">
        <v>558</v>
      </c>
      <c r="J313" s="237" t="s">
        <v>631</v>
      </c>
      <c r="K313" s="136">
        <f>H313-F313</f>
        <v>123</v>
      </c>
      <c r="L313" s="137">
        <f>K313/F313</f>
        <v>0.28275862068965518</v>
      </c>
      <c r="M313" s="132" t="s">
        <v>547</v>
      </c>
      <c r="N313" s="138">
        <v>45378</v>
      </c>
      <c r="O313" s="54"/>
      <c r="P313" s="54"/>
      <c r="R313" s="37" t="s">
        <v>851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232">
        <v>202</v>
      </c>
      <c r="B314" s="233">
        <v>45272</v>
      </c>
      <c r="C314" s="233"/>
      <c r="D314" s="234" t="s">
        <v>818</v>
      </c>
      <c r="E314" s="235" t="s">
        <v>545</v>
      </c>
      <c r="F314" s="133">
        <v>4225</v>
      </c>
      <c r="G314" s="235"/>
      <c r="H314" s="235">
        <v>5512</v>
      </c>
      <c r="I314" s="236">
        <v>5512</v>
      </c>
      <c r="J314" s="237" t="s">
        <v>631</v>
      </c>
      <c r="K314" s="136">
        <f>H314-F314</f>
        <v>1287</v>
      </c>
      <c r="L314" s="137">
        <f>K314/F314</f>
        <v>0.30461538461538462</v>
      </c>
      <c r="M314" s="132" t="s">
        <v>547</v>
      </c>
      <c r="N314" s="138">
        <v>45329</v>
      </c>
      <c r="O314" s="54"/>
      <c r="P314" s="54"/>
      <c r="R314" s="37" t="s">
        <v>852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78">
        <v>203</v>
      </c>
      <c r="B315" s="179">
        <v>45292</v>
      </c>
      <c r="C315" s="53"/>
      <c r="D315" s="53" t="s">
        <v>309</v>
      </c>
      <c r="E315" s="180" t="s">
        <v>545</v>
      </c>
      <c r="F315" s="51" t="s">
        <v>819</v>
      </c>
      <c r="G315" s="51"/>
      <c r="H315" s="51"/>
      <c r="I315" s="51">
        <v>4909</v>
      </c>
      <c r="J315" s="51" t="s">
        <v>546</v>
      </c>
      <c r="K315" s="51"/>
      <c r="L315" s="51"/>
      <c r="M315" s="51"/>
      <c r="N315" s="51"/>
      <c r="O315" s="54"/>
      <c r="P315" s="54"/>
      <c r="R315" s="37" t="s">
        <v>852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178">
        <v>204</v>
      </c>
      <c r="B316" s="179">
        <v>45294</v>
      </c>
      <c r="C316" s="53"/>
      <c r="D316" s="53" t="s">
        <v>501</v>
      </c>
      <c r="E316" s="180" t="s">
        <v>545</v>
      </c>
      <c r="F316" s="51" t="s">
        <v>820</v>
      </c>
      <c r="G316" s="51"/>
      <c r="H316" s="51"/>
      <c r="I316" s="51">
        <v>1080</v>
      </c>
      <c r="J316" s="51" t="s">
        <v>546</v>
      </c>
      <c r="K316" s="51"/>
      <c r="L316" s="51"/>
      <c r="M316" s="51"/>
      <c r="N316" s="51"/>
      <c r="O316" s="54"/>
      <c r="P316" s="54"/>
      <c r="R316" s="37" t="s">
        <v>851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205</v>
      </c>
      <c r="B317" s="179">
        <v>45315</v>
      </c>
      <c r="C317" s="53"/>
      <c r="D317" s="53" t="s">
        <v>310</v>
      </c>
      <c r="E317" s="180" t="s">
        <v>545</v>
      </c>
      <c r="F317" s="51" t="s">
        <v>822</v>
      </c>
      <c r="G317" s="51"/>
      <c r="H317" s="51"/>
      <c r="I317" s="51">
        <v>2077</v>
      </c>
      <c r="J317" s="51" t="s">
        <v>546</v>
      </c>
      <c r="K317" s="51"/>
      <c r="L317" s="51"/>
      <c r="M317" s="51"/>
      <c r="N317" s="51"/>
      <c r="O317" s="54"/>
      <c r="P317" s="54"/>
      <c r="R317" s="37" t="s">
        <v>852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178">
        <v>206</v>
      </c>
      <c r="B318" s="179">
        <v>45320</v>
      </c>
      <c r="C318" s="53"/>
      <c r="D318" s="53" t="s">
        <v>823</v>
      </c>
      <c r="E318" s="180" t="s">
        <v>545</v>
      </c>
      <c r="F318" s="51" t="s">
        <v>824</v>
      </c>
      <c r="G318" s="51"/>
      <c r="H318" s="51"/>
      <c r="I318" s="51">
        <v>2906</v>
      </c>
      <c r="J318" s="51" t="s">
        <v>546</v>
      </c>
      <c r="K318" s="51"/>
      <c r="L318" s="51"/>
      <c r="M318" s="51"/>
      <c r="N318" s="51"/>
      <c r="O318" s="54"/>
      <c r="P318" s="54"/>
      <c r="R318" s="37" t="s">
        <v>851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207</v>
      </c>
      <c r="B319" s="233">
        <v>45331</v>
      </c>
      <c r="C319" s="233"/>
      <c r="D319" s="234" t="s">
        <v>499</v>
      </c>
      <c r="E319" s="235" t="s">
        <v>545</v>
      </c>
      <c r="F319" s="133">
        <v>3270</v>
      </c>
      <c r="G319" s="235"/>
      <c r="H319" s="235">
        <v>4096</v>
      </c>
      <c r="I319" s="236">
        <v>4096</v>
      </c>
      <c r="J319" s="237" t="s">
        <v>631</v>
      </c>
      <c r="K319" s="136">
        <f>H319-F319</f>
        <v>826</v>
      </c>
      <c r="L319" s="137">
        <f>K319/F319</f>
        <v>0.25259938837920487</v>
      </c>
      <c r="M319" s="132" t="s">
        <v>547</v>
      </c>
      <c r="N319" s="138">
        <v>45377</v>
      </c>
      <c r="O319" s="54"/>
      <c r="P319" s="54"/>
      <c r="R319" s="37" t="s">
        <v>851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178">
        <v>208</v>
      </c>
      <c r="B320" s="179">
        <v>45345</v>
      </c>
      <c r="C320" s="53"/>
      <c r="D320" s="53" t="s">
        <v>59</v>
      </c>
      <c r="E320" s="180" t="s">
        <v>545</v>
      </c>
      <c r="F320" s="51" t="s">
        <v>839</v>
      </c>
      <c r="G320" s="51"/>
      <c r="H320" s="51"/>
      <c r="I320" s="51">
        <v>2627</v>
      </c>
      <c r="J320" s="51" t="s">
        <v>546</v>
      </c>
      <c r="K320" s="51"/>
      <c r="L320" s="51"/>
      <c r="M320" s="51"/>
      <c r="N320" s="53"/>
      <c r="O320" s="54"/>
      <c r="P320" s="54"/>
      <c r="R320" s="37" t="s">
        <v>852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209</v>
      </c>
      <c r="B321" s="233">
        <v>45356</v>
      </c>
      <c r="C321" s="233"/>
      <c r="D321" s="234" t="s">
        <v>809</v>
      </c>
      <c r="E321" s="235" t="s">
        <v>545</v>
      </c>
      <c r="F321" s="133">
        <v>925</v>
      </c>
      <c r="G321" s="235"/>
      <c r="H321" s="235">
        <v>1170</v>
      </c>
      <c r="I321" s="236">
        <v>1170</v>
      </c>
      <c r="J321" s="237" t="s">
        <v>631</v>
      </c>
      <c r="K321" s="136">
        <f>H321-F321</f>
        <v>245</v>
      </c>
      <c r="L321" s="137">
        <f>K321/F321</f>
        <v>0.26486486486486488</v>
      </c>
      <c r="M321" s="132" t="s">
        <v>547</v>
      </c>
      <c r="N321" s="138">
        <v>45435</v>
      </c>
      <c r="O321" s="54"/>
      <c r="P321" s="54"/>
      <c r="R321" s="37" t="s">
        <v>853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210</v>
      </c>
      <c r="B322" s="233">
        <v>45372</v>
      </c>
      <c r="C322" s="233"/>
      <c r="D322" s="234" t="s">
        <v>475</v>
      </c>
      <c r="E322" s="235" t="s">
        <v>545</v>
      </c>
      <c r="F322" s="133">
        <v>2910</v>
      </c>
      <c r="G322" s="235"/>
      <c r="H322" s="235">
        <v>3696</v>
      </c>
      <c r="I322" s="236">
        <v>3696</v>
      </c>
      <c r="J322" s="237" t="s">
        <v>631</v>
      </c>
      <c r="K322" s="136">
        <f>H322-F322</f>
        <v>786</v>
      </c>
      <c r="L322" s="137">
        <f>K322/F322</f>
        <v>0.27010309278350514</v>
      </c>
      <c r="M322" s="132" t="s">
        <v>547</v>
      </c>
      <c r="N322" s="138">
        <v>45412</v>
      </c>
      <c r="O322" s="54"/>
      <c r="P322" s="54"/>
      <c r="R322" s="37" t="s">
        <v>853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232">
        <v>211</v>
      </c>
      <c r="B323" s="233">
        <v>45387</v>
      </c>
      <c r="C323" s="233"/>
      <c r="D323" s="234" t="s">
        <v>505</v>
      </c>
      <c r="E323" s="235" t="s">
        <v>545</v>
      </c>
      <c r="F323" s="133">
        <v>735</v>
      </c>
      <c r="G323" s="235"/>
      <c r="H323" s="235">
        <v>938</v>
      </c>
      <c r="I323" s="236">
        <v>938</v>
      </c>
      <c r="J323" s="237" t="s">
        <v>631</v>
      </c>
      <c r="K323" s="136">
        <f>H323-F323</f>
        <v>203</v>
      </c>
      <c r="L323" s="137">
        <f>K323/F323</f>
        <v>0.27619047619047621</v>
      </c>
      <c r="M323" s="132" t="s">
        <v>547</v>
      </c>
      <c r="N323" s="138">
        <v>45449</v>
      </c>
      <c r="O323" s="54"/>
      <c r="P323" s="54"/>
      <c r="R323" s="43" t="s">
        <v>852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212</v>
      </c>
      <c r="B324" s="179">
        <v>45407</v>
      </c>
      <c r="C324" s="53"/>
      <c r="D324" s="53" t="s">
        <v>811</v>
      </c>
      <c r="E324" s="180" t="s">
        <v>545</v>
      </c>
      <c r="F324" s="51" t="s">
        <v>842</v>
      </c>
      <c r="G324" s="51"/>
      <c r="H324" s="51"/>
      <c r="I324" s="51">
        <v>1675</v>
      </c>
      <c r="J324" s="51" t="s">
        <v>546</v>
      </c>
      <c r="K324" s="51"/>
      <c r="L324" s="51"/>
      <c r="M324" s="51"/>
      <c r="N324" s="53"/>
      <c r="O324" s="54"/>
      <c r="P324" s="54"/>
      <c r="R324" s="43" t="s">
        <v>852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213</v>
      </c>
      <c r="B325" s="233">
        <v>45426</v>
      </c>
      <c r="C325" s="233"/>
      <c r="D325" s="234" t="s">
        <v>788</v>
      </c>
      <c r="E325" s="235" t="s">
        <v>545</v>
      </c>
      <c r="F325" s="133">
        <v>485</v>
      </c>
      <c r="G325" s="235"/>
      <c r="H325" s="235">
        <v>617</v>
      </c>
      <c r="I325" s="236">
        <v>617</v>
      </c>
      <c r="J325" s="237" t="s">
        <v>631</v>
      </c>
      <c r="K325" s="136">
        <f>H325-F325</f>
        <v>132</v>
      </c>
      <c r="L325" s="137">
        <f>K325/F325</f>
        <v>0.27216494845360822</v>
      </c>
      <c r="M325" s="132" t="s">
        <v>547</v>
      </c>
      <c r="N325" s="138">
        <v>45481</v>
      </c>
      <c r="O325" s="54"/>
      <c r="P325" s="54"/>
      <c r="R325" s="43" t="s">
        <v>852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232">
        <v>214</v>
      </c>
      <c r="B326" s="233">
        <v>45448</v>
      </c>
      <c r="C326" s="233"/>
      <c r="D326" s="234" t="s">
        <v>735</v>
      </c>
      <c r="E326" s="235" t="s">
        <v>545</v>
      </c>
      <c r="F326" s="133">
        <v>385</v>
      </c>
      <c r="G326" s="235"/>
      <c r="H326" s="235">
        <v>505</v>
      </c>
      <c r="I326" s="236">
        <v>505</v>
      </c>
      <c r="J326" s="237" t="s">
        <v>631</v>
      </c>
      <c r="K326" s="136">
        <f>H326-F326</f>
        <v>120</v>
      </c>
      <c r="L326" s="137">
        <f>K326/F326</f>
        <v>0.31168831168831168</v>
      </c>
      <c r="M326" s="132" t="s">
        <v>547</v>
      </c>
      <c r="N326" s="138">
        <v>45469</v>
      </c>
      <c r="O326" s="54"/>
      <c r="P326" s="54"/>
      <c r="R326" s="43" t="s">
        <v>852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215</v>
      </c>
      <c r="B327" s="179">
        <v>45464</v>
      </c>
      <c r="C327" s="53"/>
      <c r="D327" s="53" t="s">
        <v>1012</v>
      </c>
      <c r="E327" s="180" t="s">
        <v>545</v>
      </c>
      <c r="F327" s="51" t="s">
        <v>1010</v>
      </c>
      <c r="G327" s="51"/>
      <c r="H327" s="51"/>
      <c r="I327" s="51">
        <v>412</v>
      </c>
      <c r="J327" s="51" t="s">
        <v>546</v>
      </c>
      <c r="K327" s="51"/>
      <c r="L327" s="51"/>
      <c r="M327" s="51"/>
      <c r="N327" s="53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78">
        <v>216</v>
      </c>
      <c r="B328" s="179">
        <v>45475</v>
      </c>
      <c r="C328" s="53"/>
      <c r="D328" s="53" t="s">
        <v>927</v>
      </c>
      <c r="E328" s="180" t="s">
        <v>545</v>
      </c>
      <c r="F328" s="51" t="s">
        <v>928</v>
      </c>
      <c r="G328" s="51"/>
      <c r="H328" s="51"/>
      <c r="I328" s="51">
        <v>426</v>
      </c>
      <c r="J328" s="51" t="s">
        <v>546</v>
      </c>
      <c r="K328" s="51"/>
      <c r="L328" s="51"/>
      <c r="M328" s="51"/>
      <c r="N328" s="53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78"/>
      <c r="B329" s="179"/>
      <c r="C329" s="53"/>
      <c r="D329" s="53"/>
      <c r="E329" s="180"/>
      <c r="F329" s="51"/>
      <c r="G329" s="51"/>
      <c r="H329" s="51"/>
      <c r="I329" s="51"/>
      <c r="J329" s="51"/>
      <c r="K329" s="51"/>
      <c r="L329" s="51"/>
      <c r="M329" s="51"/>
      <c r="N329" s="53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5" customHeight="1">
      <c r="A330" s="178"/>
      <c r="B330" s="179"/>
      <c r="C330" s="53"/>
      <c r="D330" s="53"/>
      <c r="E330" s="180"/>
      <c r="F330" s="51"/>
      <c r="G330" s="51"/>
      <c r="H330" s="51"/>
      <c r="I330" s="51"/>
      <c r="J330" s="51"/>
      <c r="K330" s="51"/>
      <c r="L330" s="51"/>
      <c r="M330" s="51"/>
      <c r="N330" s="53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8" ht="12.75" customHeight="1">
      <c r="B331" s="181" t="s">
        <v>786</v>
      </c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82"/>
      <c r="B332" s="352" t="s">
        <v>1011</v>
      </c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82"/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8" ht="12.75" customHeight="1">
      <c r="A334" s="51"/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8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5" customHeight="1">
      <c r="F507" s="54"/>
      <c r="G507" s="54"/>
      <c r="H507" s="54"/>
      <c r="I507" s="54"/>
      <c r="J507" s="37"/>
      <c r="K507" s="54"/>
      <c r="L507" s="54"/>
      <c r="M507" s="54"/>
      <c r="O507" s="37"/>
    </row>
  </sheetData>
  <mergeCells count="6">
    <mergeCell ref="P90:P91"/>
    <mergeCell ref="A90:A91"/>
    <mergeCell ref="B90:B91"/>
    <mergeCell ref="J90:J91"/>
    <mergeCell ref="M90:M91"/>
    <mergeCell ref="O90:O9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8 K80 K85 K91:K9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2024-07-24T02:36:20Z</dcterms:modified>
</cp:coreProperties>
</file>