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555" windowHeight="925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F&amp;O)'!$R$1:$R$379</definedName>
  </definedNames>
  <calcPr calcId="191029"/>
</workbook>
</file>

<file path=xl/calcChain.xml><?xml version="1.0" encoding="utf-8"?>
<calcChain xmlns="http://schemas.openxmlformats.org/spreadsheetml/2006/main">
  <c r="D7" i="5" l="1"/>
  <c r="M7" i="6"/>
  <c r="L62" i="6"/>
  <c r="K62" i="6"/>
  <c r="K162" i="6"/>
  <c r="M162" i="6" s="1"/>
  <c r="K157" i="6"/>
  <c r="M157" i="6" s="1"/>
  <c r="K160" i="6"/>
  <c r="M160" i="6" s="1"/>
  <c r="K158" i="6"/>
  <c r="M158" i="6" s="1"/>
  <c r="K125" i="6"/>
  <c r="M125" i="6" s="1"/>
  <c r="K126" i="6"/>
  <c r="M126" i="6" s="1"/>
  <c r="K152" i="6"/>
  <c r="M152" i="6" s="1"/>
  <c r="L60" i="6"/>
  <c r="K60" i="6"/>
  <c r="K156" i="6"/>
  <c r="M156" i="6" s="1"/>
  <c r="K144" i="6"/>
  <c r="M144" i="6" s="1"/>
  <c r="K155" i="6"/>
  <c r="M155" i="6" s="1"/>
  <c r="M62" i="6" l="1"/>
  <c r="M60" i="6"/>
  <c r="L58" i="6"/>
  <c r="L57" i="6"/>
  <c r="K151" i="6" l="1"/>
  <c r="M151" i="6" s="1"/>
  <c r="K154" i="6"/>
  <c r="M154" i="6" s="1"/>
  <c r="P29" i="6"/>
  <c r="L29" i="6"/>
  <c r="K29" i="6"/>
  <c r="K57" i="6"/>
  <c r="K58" i="6"/>
  <c r="M58" i="6" l="1"/>
  <c r="M29" i="6"/>
  <c r="M57" i="6"/>
  <c r="P32" i="6"/>
  <c r="P31" i="6"/>
  <c r="P30" i="6"/>
  <c r="L20" i="6"/>
  <c r="K20" i="6"/>
  <c r="M20" i="6" s="1"/>
  <c r="K153" i="6"/>
  <c r="M153" i="6" s="1"/>
  <c r="K150" i="6"/>
  <c r="M150" i="6" s="1"/>
  <c r="K146" i="6" l="1"/>
  <c r="M146" i="6" s="1"/>
  <c r="K148" i="6"/>
  <c r="M148" i="6" s="1"/>
  <c r="K147" i="6"/>
  <c r="M147" i="6" s="1"/>
  <c r="K149" i="6"/>
  <c r="M149" i="6" s="1"/>
  <c r="K145" i="6"/>
  <c r="M145" i="6" s="1"/>
  <c r="K143" i="6"/>
  <c r="M143" i="6" s="1"/>
  <c r="K142" i="6"/>
  <c r="M142" i="6" s="1"/>
  <c r="K141" i="6"/>
  <c r="M141" i="6" s="1"/>
  <c r="L59" i="6"/>
  <c r="K140" i="6" l="1"/>
  <c r="M140" i="6" s="1"/>
  <c r="L14" i="6"/>
  <c r="K14" i="6"/>
  <c r="K139" i="6"/>
  <c r="M139" i="6" s="1"/>
  <c r="K59" i="6"/>
  <c r="L28" i="6"/>
  <c r="K28" i="6"/>
  <c r="K137" i="6"/>
  <c r="M137" i="6" s="1"/>
  <c r="K136" i="6"/>
  <c r="M136" i="6" s="1"/>
  <c r="L86" i="6"/>
  <c r="K86" i="6"/>
  <c r="L85" i="6"/>
  <c r="K85" i="6"/>
  <c r="K138" i="6"/>
  <c r="M138" i="6" s="1"/>
  <c r="K129" i="6"/>
  <c r="M129" i="6" s="1"/>
  <c r="K134" i="6"/>
  <c r="M134" i="6" s="1"/>
  <c r="P26" i="6"/>
  <c r="P27" i="6"/>
  <c r="P28" i="6"/>
  <c r="K135" i="6"/>
  <c r="M135" i="6" s="1"/>
  <c r="M14" i="6" l="1"/>
  <c r="M85" i="6"/>
  <c r="M28" i="6"/>
  <c r="M59" i="6"/>
  <c r="M86" i="6"/>
  <c r="K132" i="6"/>
  <c r="M132" i="6" s="1"/>
  <c r="L54" i="6"/>
  <c r="K54" i="6"/>
  <c r="K133" i="6"/>
  <c r="M133" i="6" s="1"/>
  <c r="L18" i="6"/>
  <c r="K18" i="6"/>
  <c r="K127" i="6"/>
  <c r="M127" i="6" s="1"/>
  <c r="K130" i="6"/>
  <c r="M130" i="6" s="1"/>
  <c r="K131" i="6"/>
  <c r="M131" i="6" s="1"/>
  <c r="L19" i="6"/>
  <c r="K19" i="6"/>
  <c r="M19" i="6" l="1"/>
  <c r="M54" i="6"/>
  <c r="M18" i="6"/>
  <c r="L55" i="6"/>
  <c r="L53" i="6"/>
  <c r="K53" i="6"/>
  <c r="K124" i="6"/>
  <c r="M124" i="6" s="1"/>
  <c r="K128" i="6"/>
  <c r="M128" i="6" s="1"/>
  <c r="K366" i="6"/>
  <c r="L366" i="6" s="1"/>
  <c r="K55" i="6"/>
  <c r="M55" i="6" l="1"/>
  <c r="M53" i="6"/>
  <c r="L51" i="6"/>
  <c r="K51" i="6"/>
  <c r="K122" i="6"/>
  <c r="M122" i="6" s="1"/>
  <c r="L24" i="6"/>
  <c r="K24" i="6"/>
  <c r="L84" i="6"/>
  <c r="K84" i="6"/>
  <c r="K121" i="6"/>
  <c r="M121" i="6" s="1"/>
  <c r="K123" i="6"/>
  <c r="M123" i="6" s="1"/>
  <c r="K120" i="6"/>
  <c r="M120" i="6" s="1"/>
  <c r="K95" i="6"/>
  <c r="M95" i="6" s="1"/>
  <c r="K96" i="6"/>
  <c r="M96" i="6" s="1"/>
  <c r="M51" i="6" l="1"/>
  <c r="M24" i="6"/>
  <c r="M84" i="6"/>
  <c r="P25" i="6"/>
  <c r="P22" i="6"/>
  <c r="P23" i="6"/>
  <c r="K100" i="6"/>
  <c r="M100" i="6" s="1"/>
  <c r="K117" i="6"/>
  <c r="M117" i="6" s="1"/>
  <c r="K116" i="6"/>
  <c r="M116" i="6" s="1"/>
  <c r="K115" i="6"/>
  <c r="M115" i="6" s="1"/>
  <c r="K114" i="6"/>
  <c r="M114" i="6" s="1"/>
  <c r="K113" i="6"/>
  <c r="M113" i="6" s="1"/>
  <c r="K110" i="6"/>
  <c r="M110" i="6" s="1"/>
  <c r="K107" i="6"/>
  <c r="M107" i="6" s="1"/>
  <c r="L56" i="6"/>
  <c r="K56" i="6"/>
  <c r="K119" i="6"/>
  <c r="M119" i="6" s="1"/>
  <c r="L83" i="6"/>
  <c r="K83" i="6"/>
  <c r="L82" i="6"/>
  <c r="K82" i="6"/>
  <c r="K118" i="6"/>
  <c r="M118" i="6" s="1"/>
  <c r="L17" i="6"/>
  <c r="K17" i="6"/>
  <c r="M17" i="6" s="1"/>
  <c r="L10" i="6"/>
  <c r="K10" i="6"/>
  <c r="M82" i="6" l="1"/>
  <c r="M83" i="6"/>
  <c r="M56" i="6"/>
  <c r="M10" i="6"/>
  <c r="K109" i="6"/>
  <c r="M109" i="6" s="1"/>
  <c r="K108" i="6"/>
  <c r="M108" i="6" s="1"/>
  <c r="K112" i="6"/>
  <c r="M112" i="6" s="1"/>
  <c r="L52" i="6"/>
  <c r="K52" i="6"/>
  <c r="M52" i="6" l="1"/>
  <c r="P21" i="6"/>
  <c r="L81" i="6" l="1"/>
  <c r="K81" i="6"/>
  <c r="K111" i="6"/>
  <c r="M111" i="6" s="1"/>
  <c r="L16" i="6"/>
  <c r="K16" i="6"/>
  <c r="M16" i="6" l="1"/>
  <c r="M81" i="6"/>
  <c r="L79" i="6"/>
  <c r="K79" i="6"/>
  <c r="K78" i="6"/>
  <c r="L78" i="6"/>
  <c r="M79" i="6" l="1"/>
  <c r="M78" i="6"/>
  <c r="K80" i="6"/>
  <c r="L73" i="6"/>
  <c r="K73" i="6"/>
  <c r="K106" i="6"/>
  <c r="M106" i="6" s="1"/>
  <c r="K104" i="6"/>
  <c r="M104" i="6" s="1"/>
  <c r="K105" i="6"/>
  <c r="M105" i="6" s="1"/>
  <c r="L80" i="6"/>
  <c r="K103" i="6"/>
  <c r="M103" i="6" s="1"/>
  <c r="K102" i="6"/>
  <c r="M102" i="6" s="1"/>
  <c r="L12" i="6"/>
  <c r="K12" i="6"/>
  <c r="M80" i="6" l="1"/>
  <c r="M73" i="6"/>
  <c r="M12" i="6"/>
  <c r="K74" i="6"/>
  <c r="L74" i="6"/>
  <c r="K75" i="6"/>
  <c r="L75" i="6"/>
  <c r="K76" i="6"/>
  <c r="L76" i="6"/>
  <c r="K77" i="6"/>
  <c r="L77" i="6"/>
  <c r="M77" i="6" l="1"/>
  <c r="M76" i="6"/>
  <c r="M75" i="6"/>
  <c r="M74" i="6"/>
  <c r="K97" i="6"/>
  <c r="M97" i="6" s="1"/>
  <c r="K101" i="6" l="1"/>
  <c r="M101" i="6" s="1"/>
  <c r="K99" i="6"/>
  <c r="M99" i="6" s="1"/>
  <c r="L15" i="6"/>
  <c r="K15" i="6"/>
  <c r="K98" i="6"/>
  <c r="M98" i="6" s="1"/>
  <c r="M15" i="6" l="1"/>
  <c r="K363" i="6" l="1"/>
  <c r="L363" i="6" s="1"/>
  <c r="P13" i="6" l="1"/>
  <c r="P14" i="6"/>
  <c r="K367" i="6" l="1"/>
  <c r="L367" i="6" s="1"/>
  <c r="K362" i="6"/>
  <c r="L362" i="6" s="1"/>
  <c r="K361" i="6"/>
  <c r="L361" i="6" s="1"/>
  <c r="K359" i="6"/>
  <c r="L359" i="6" s="1"/>
  <c r="H357" i="6"/>
  <c r="K357" i="6" s="1"/>
  <c r="L357" i="6" s="1"/>
  <c r="K356" i="6"/>
  <c r="L356" i="6" s="1"/>
  <c r="K353" i="6"/>
  <c r="L353" i="6" s="1"/>
  <c r="K352" i="6"/>
  <c r="L352" i="6" s="1"/>
  <c r="K351" i="6"/>
  <c r="L351" i="6" s="1"/>
  <c r="K350" i="6"/>
  <c r="L350" i="6" s="1"/>
  <c r="K349" i="6"/>
  <c r="L349" i="6" s="1"/>
  <c r="K348" i="6"/>
  <c r="L348" i="6" s="1"/>
  <c r="K347" i="6"/>
  <c r="L347" i="6" s="1"/>
  <c r="K346" i="6"/>
  <c r="L346" i="6" s="1"/>
  <c r="K345" i="6"/>
  <c r="L345" i="6" s="1"/>
  <c r="K344" i="6"/>
  <c r="L344" i="6" s="1"/>
  <c r="K343" i="6"/>
  <c r="L343" i="6" s="1"/>
  <c r="K342" i="6"/>
  <c r="L342" i="6" s="1"/>
  <c r="K341" i="6"/>
  <c r="L341" i="6" s="1"/>
  <c r="K340" i="6"/>
  <c r="L340" i="6" s="1"/>
  <c r="K339" i="6"/>
  <c r="L339" i="6" s="1"/>
  <c r="K338" i="6"/>
  <c r="L338" i="6" s="1"/>
  <c r="K337" i="6"/>
  <c r="L337" i="6" s="1"/>
  <c r="K336" i="6"/>
  <c r="L336" i="6" s="1"/>
  <c r="K335" i="6"/>
  <c r="L335" i="6" s="1"/>
  <c r="K334" i="6"/>
  <c r="L334" i="6" s="1"/>
  <c r="K333" i="6"/>
  <c r="L333" i="6" s="1"/>
  <c r="K332" i="6"/>
  <c r="L332" i="6" s="1"/>
  <c r="K331" i="6"/>
  <c r="L331" i="6" s="1"/>
  <c r="K330" i="6"/>
  <c r="L330" i="6" s="1"/>
  <c r="K329" i="6"/>
  <c r="L329" i="6" s="1"/>
  <c r="K328" i="6"/>
  <c r="L328" i="6" s="1"/>
  <c r="K327" i="6"/>
  <c r="L327" i="6" s="1"/>
  <c r="K326" i="6"/>
  <c r="L326" i="6" s="1"/>
  <c r="F325" i="6"/>
  <c r="K325" i="6" s="1"/>
  <c r="L325" i="6" s="1"/>
  <c r="K324" i="6"/>
  <c r="L324" i="6" s="1"/>
  <c r="K323" i="6"/>
  <c r="L323" i="6" s="1"/>
  <c r="K322" i="6"/>
  <c r="L322" i="6" s="1"/>
  <c r="K321" i="6"/>
  <c r="L321" i="6" s="1"/>
  <c r="K320" i="6"/>
  <c r="L320" i="6" s="1"/>
  <c r="F319" i="6"/>
  <c r="K319" i="6" s="1"/>
  <c r="L319" i="6" s="1"/>
  <c r="F318" i="6"/>
  <c r="K318" i="6" s="1"/>
  <c r="L318" i="6" s="1"/>
  <c r="K317" i="6"/>
  <c r="L317" i="6" s="1"/>
  <c r="F316" i="6"/>
  <c r="K316" i="6" s="1"/>
  <c r="L316" i="6" s="1"/>
  <c r="K315" i="6"/>
  <c r="L315" i="6" s="1"/>
  <c r="K314" i="6"/>
  <c r="L314" i="6" s="1"/>
  <c r="K313" i="6"/>
  <c r="L313" i="6" s="1"/>
  <c r="K312" i="6"/>
  <c r="L312" i="6" s="1"/>
  <c r="K311" i="6"/>
  <c r="L311" i="6" s="1"/>
  <c r="K310" i="6"/>
  <c r="L310" i="6" s="1"/>
  <c r="K309" i="6"/>
  <c r="L309" i="6" s="1"/>
  <c r="K308" i="6"/>
  <c r="L308" i="6" s="1"/>
  <c r="K307" i="6"/>
  <c r="L307" i="6" s="1"/>
  <c r="K306" i="6"/>
  <c r="L306" i="6" s="1"/>
  <c r="K305" i="6"/>
  <c r="L305" i="6" s="1"/>
  <c r="K304" i="6"/>
  <c r="L304" i="6" s="1"/>
  <c r="K303" i="6"/>
  <c r="L303" i="6" s="1"/>
  <c r="K302" i="6"/>
  <c r="L302" i="6" s="1"/>
  <c r="K300" i="6"/>
  <c r="L300" i="6" s="1"/>
  <c r="K298" i="6"/>
  <c r="L298" i="6" s="1"/>
  <c r="K297" i="6"/>
  <c r="L297" i="6" s="1"/>
  <c r="F296" i="6"/>
  <c r="K296" i="6" s="1"/>
  <c r="L296" i="6" s="1"/>
  <c r="K295" i="6"/>
  <c r="L295" i="6" s="1"/>
  <c r="K292" i="6"/>
  <c r="L292" i="6" s="1"/>
  <c r="K291" i="6"/>
  <c r="L291" i="6" s="1"/>
  <c r="K290" i="6"/>
  <c r="L290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0" i="6"/>
  <c r="L270" i="6" s="1"/>
  <c r="K268" i="6"/>
  <c r="L268" i="6" s="1"/>
  <c r="K266" i="6"/>
  <c r="L266" i="6" s="1"/>
  <c r="K264" i="6"/>
  <c r="L264" i="6" s="1"/>
  <c r="K263" i="6"/>
  <c r="L263" i="6" s="1"/>
  <c r="K262" i="6"/>
  <c r="L262" i="6" s="1"/>
  <c r="K260" i="6"/>
  <c r="L260" i="6" s="1"/>
  <c r="K259" i="6"/>
  <c r="L259" i="6" s="1"/>
  <c r="K258" i="6"/>
  <c r="L258" i="6" s="1"/>
  <c r="K257" i="6"/>
  <c r="K256" i="6"/>
  <c r="L256" i="6" s="1"/>
  <c r="K255" i="6"/>
  <c r="L255" i="6" s="1"/>
  <c r="K253" i="6"/>
  <c r="L253" i="6" s="1"/>
  <c r="K252" i="6"/>
  <c r="L252" i="6" s="1"/>
  <c r="K251" i="6"/>
  <c r="L251" i="6" s="1"/>
  <c r="K250" i="6"/>
  <c r="L250" i="6" s="1"/>
  <c r="K249" i="6"/>
  <c r="L249" i="6" s="1"/>
  <c r="F248" i="6"/>
  <c r="K248" i="6" s="1"/>
  <c r="L248" i="6" s="1"/>
  <c r="H247" i="6"/>
  <c r="K247" i="6" s="1"/>
  <c r="L247" i="6" s="1"/>
  <c r="K244" i="6"/>
  <c r="L244" i="6" s="1"/>
  <c r="K243" i="6"/>
  <c r="L243" i="6" s="1"/>
  <c r="K242" i="6"/>
  <c r="L242" i="6" s="1"/>
  <c r="K241" i="6"/>
  <c r="L241" i="6" s="1"/>
  <c r="K240" i="6"/>
  <c r="L240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H213" i="6"/>
  <c r="K213" i="6" s="1"/>
  <c r="L213" i="6" s="1"/>
  <c r="F212" i="6"/>
  <c r="K212" i="6" s="1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P11" i="6"/>
  <c r="K6" i="4"/>
  <c r="K6" i="3"/>
  <c r="L6" i="2"/>
</calcChain>
</file>

<file path=xl/sharedStrings.xml><?xml version="1.0" encoding="utf-8"?>
<sst xmlns="http://schemas.openxmlformats.org/spreadsheetml/2006/main" count="3429" uniqueCount="1313">
  <si>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</si>
  <si>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</si>
  <si>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</si>
  <si>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</si>
  <si>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</si>
  <si>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</si>
  <si>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</si>
  <si>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</si>
  <si>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</si>
  <si>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</si>
  <si>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</si>
  <si>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</si>
  <si>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</si>
  <si>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</si>
  <si>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</si>
  <si>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</si>
  <si>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</si>
  <si>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</si>
  <si>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</si>
  <si>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</si>
  <si>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</si>
  <si>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</si>
  <si>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</si>
  <si>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</si>
  <si>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</si>
  <si>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</si>
  <si>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</si>
  <si>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</si>
  <si>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</si>
  <si>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</si>
  <si>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</si>
  <si>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</si>
  <si>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</si>
  <si>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</si>
  <si>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</si>
  <si>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</si>
  <si>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</si>
  <si>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</si>
  <si>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</si>
  <si>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</si>
  <si>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</si>
  <si>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</si>
  <si>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</si>
  <si>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</si>
  <si>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</si>
  <si>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</si>
  <si>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</si>
  <si>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</si>
  <si>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</si>
  <si>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</si>
  <si>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</si>
  <si>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</si>
  <si>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</si>
  <si>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</si>
  <si>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</si>
  <si>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</si>
  <si>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</si>
  <si>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</si>
  <si>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</si>
  <si>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</si>
  <si>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</si>
  <si>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</si>
  <si>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</si>
  <si>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</si>
  <si>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</si>
  <si>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</si>
  <si>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</si>
  <si>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</si>
  <si>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</si>
  <si>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</si>
  <si>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</si>
  <si>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</si>
  <si>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</si>
  <si>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</si>
  <si>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</si>
  <si>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</si>
  <si>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</si>
  <si>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</si>
  <si>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</si>
  <si>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</si>
  <si>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</si>
  <si>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</si>
  <si>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</si>
  <si>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</si>
  <si>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</si>
  <si>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</si>
  <si>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</si>
  <si>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</si>
  <si>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</si>
  <si>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</si>
  <si>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</si>
  <si>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</si>
  <si>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</si>
  <si>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</si>
  <si>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</si>
  <si>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</si>
  <si>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</si>
  <si>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</si>
  <si>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</si>
  <si>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</si>
  <si>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</si>
  <si>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</si>
  <si>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</si>
  <si>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</si>
  <si>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</si>
  <si>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</si>
  <si>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</si>
  <si>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</si>
  <si>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</si>
  <si>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</si>
  <si>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</si>
  <si>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</si>
  <si>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</si>
  <si>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</si>
  <si>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</si>
  <si>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</si>
  <si>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</si>
  <si>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</si>
  <si>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</si>
  <si>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</si>
  <si>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</si>
  <si>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</si>
  <si>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</si>
  <si>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</si>
  <si>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</si>
  <si>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</si>
  <si>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</si>
  <si>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</si>
  <si>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</si>
  <si>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</si>
  <si>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</si>
  <si>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</si>
  <si>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</si>
  <si>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</si>
  <si>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</si>
  <si>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</si>
  <si>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</si>
  <si>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</si>
  <si>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</si>
  <si>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</si>
  <si>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</si>
  <si>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</si>
  <si>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</si>
  <si>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</si>
  <si>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</si>
  <si>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</si>
  <si>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</si>
  <si>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</si>
  <si>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</si>
  <si>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</si>
  <si>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</si>
  <si>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</si>
  <si>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</si>
  <si>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</si>
  <si>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</si>
  <si>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</si>
  <si>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</si>
  <si>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</si>
  <si>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</si>
  <si>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</si>
  <si>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</si>
  <si>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</si>
  <si>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</si>
  <si>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</si>
  <si>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</si>
  <si>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</si>
  <si>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</si>
  <si>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</si>
  <si>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</si>
  <si>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</si>
  <si>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</si>
  <si>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</si>
  <si>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</si>
  <si>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</si>
  <si>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</si>
  <si>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</si>
  <si>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</si>
  <si>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</si>
  <si>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</si>
  <si>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</si>
  <si>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</si>
  <si>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</si>
  <si>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</si>
  <si>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</si>
  <si>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</si>
  <si>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</si>
  <si>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</si>
  <si>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</si>
  <si>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</si>
  <si>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</si>
  <si>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</si>
  <si>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</si>
  <si>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</si>
  <si>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</si>
  <si>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</si>
  <si>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</si>
  <si>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</si>
  <si>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</si>
  <si>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</si>
  <si>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</si>
  <si>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</si>
  <si>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</si>
  <si>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</si>
  <si>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</si>
  <si>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</si>
  <si>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</si>
  <si>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</si>
  <si>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</si>
  <si>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</si>
  <si>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</si>
  <si>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</si>
  <si>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</si>
  <si>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</si>
  <si>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</si>
  <si>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</si>
  <si>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</si>
  <si>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</si>
  <si>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</si>
  <si>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</si>
  <si>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</si>
  <si>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</si>
  <si>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</si>
  <si>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</si>
  <si>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</si>
  <si>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</si>
  <si>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</si>
  <si>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</si>
  <si>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</si>
  <si>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</si>
  <si>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</si>
  <si>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</si>
  <si>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</si>
  <si>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</si>
  <si>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</si>
  <si>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</si>
  <si>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</si>
  <si>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</si>
  <si>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</si>
  <si>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</si>
  <si>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</si>
  <si>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</si>
  <si>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</si>
  <si>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</si>
  <si>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</si>
  <si>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</si>
  <si>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</si>
  <si>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</si>
  <si>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</si>
  <si>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</si>
  <si>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</si>
  <si>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</si>
  <si>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</si>
  <si>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</si>
  <si>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</si>
  <si>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</si>
  <si>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</si>
  <si>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</si>
  <si>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</si>
  <si>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</si>
  <si>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</si>
  <si>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</si>
  <si>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</si>
  <si>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</si>
  <si>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</si>
  <si>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</si>
  <si>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</si>
  <si>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</si>
  <si>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</si>
  <si>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ADANITRANS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</si>
  <si>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</si>
  <si>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</si>
  <si>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</si>
  <si>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</si>
  <si>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</si>
  <si>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</si>
  <si>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</si>
  <si>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</si>
  <si>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</si>
  <si>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</si>
  <si>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</si>
  <si>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</si>
  <si>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</si>
  <si>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</si>
  <si>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</si>
  <si>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</si>
  <si>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</si>
  <si>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</si>
  <si>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</si>
  <si>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</si>
  <si>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</si>
  <si>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</si>
  <si>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</si>
  <si>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</si>
  <si>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</si>
  <si>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</si>
  <si>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</si>
  <si>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</si>
  <si>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</si>
  <si>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</si>
  <si>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</si>
  <si>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</si>
  <si>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</si>
  <si>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</si>
  <si>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</si>
  <si>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</si>
  <si>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</si>
  <si>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</si>
  <si>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</si>
  <si>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</si>
  <si>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</si>
  <si>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</si>
  <si>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</si>
  <si>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</si>
  <si>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</si>
  <si>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</si>
  <si>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</si>
  <si>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</si>
  <si>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</si>
  <si>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</si>
  <si>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</si>
  <si>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</si>
  <si>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</si>
  <si>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</si>
  <si>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</si>
  <si>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</si>
  <si>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</si>
  <si>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</si>
  <si>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</si>
  <si>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</si>
  <si>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</si>
  <si>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</si>
  <si>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</si>
  <si>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</si>
  <si>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</si>
  <si>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</si>
  <si>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</si>
  <si>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</si>
  <si>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</si>
  <si>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</si>
  <si>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</si>
  <si>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</si>
  <si>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</si>
  <si>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</si>
  <si>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</si>
  <si>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</si>
  <si>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</si>
  <si>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</si>
  <si>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</si>
  <si>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</si>
  <si>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</si>
  <si>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</si>
  <si>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</si>
  <si>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</si>
  <si>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</si>
  <si>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</si>
  <si>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</si>
  <si>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</si>
  <si>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</si>
  <si>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</si>
  <si>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</si>
  <si>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</si>
  <si>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</si>
  <si>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</si>
  <si>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</si>
  <si>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</si>
  <si>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</si>
  <si>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</si>
  <si>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</si>
  <si>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</si>
  <si>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</si>
  <si>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</si>
  <si>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</si>
  <si>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</si>
  <si>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</si>
  <si>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</si>
  <si>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</si>
  <si>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</si>
  <si>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</si>
  <si>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</si>
  <si>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</si>
  <si>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</si>
  <si>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</si>
  <si>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</si>
  <si>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</si>
  <si>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</si>
  <si>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</si>
  <si>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</si>
  <si>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</si>
  <si>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</si>
  <si>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</si>
  <si>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</si>
  <si>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</si>
  <si>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</si>
  <si>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</si>
  <si>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</si>
  <si>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</si>
  <si>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</si>
  <si>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</si>
  <si>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</si>
  <si>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</si>
  <si>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</si>
  <si>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</si>
  <si>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</si>
  <si>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</si>
  <si>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</si>
  <si>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</si>
  <si>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</si>
  <si>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</si>
  <si>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</si>
  <si>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</si>
  <si>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</si>
  <si>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</si>
  <si>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</si>
  <si>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</si>
  <si>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</si>
  <si>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</si>
  <si>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</si>
  <si>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</si>
  <si>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</si>
  <si>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</si>
  <si>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</si>
  <si>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</si>
  <si>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</si>
  <si>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</si>
  <si>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</si>
  <si>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</si>
  <si>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</si>
  <si>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</si>
  <si>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</si>
  <si>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</si>
  <si>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</si>
  <si>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</si>
  <si>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</si>
  <si>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</si>
  <si>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</si>
  <si>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</si>
  <si>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</si>
  <si>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</si>
  <si>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</si>
  <si>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</si>
  <si>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</si>
  <si>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</si>
  <si>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</si>
  <si>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</si>
  <si>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</si>
  <si>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</si>
  <si>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</si>
  <si>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</si>
  <si>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</si>
  <si>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</si>
  <si>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</si>
  <si>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</si>
  <si>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</si>
  <si>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</si>
  <si>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</si>
  <si>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</si>
  <si>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</si>
  <si>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</si>
  <si>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</si>
  <si>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</si>
  <si>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</si>
  <si>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</si>
  <si>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</si>
  <si>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</si>
  <si>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</si>
  <si>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</si>
  <si>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</si>
  <si>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</si>
  <si>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</si>
  <si>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</si>
  <si>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</si>
  <si>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</si>
  <si>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</si>
  <si>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</si>
  <si>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</si>
  <si>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</si>
  <si>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</si>
  <si>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</si>
  <si>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</si>
  <si>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</si>
  <si>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</si>
  <si>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</si>
  <si>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</si>
  <si>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</si>
  <si>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</si>
  <si>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</si>
  <si>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</si>
  <si>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</si>
  <si>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</si>
  <si>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</si>
  <si>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</si>
  <si>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</si>
  <si>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</si>
  <si>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</si>
  <si>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</si>
  <si>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</si>
  <si>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</si>
  <si>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</si>
  <si>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</si>
  <si>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</si>
  <si>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</si>
  <si>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</si>
  <si>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</si>
  <si>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</si>
  <si>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</si>
  <si>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</si>
  <si>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</si>
  <si>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</si>
  <si>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</si>
  <si>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</si>
  <si>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</si>
  <si>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</si>
  <si>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</si>
  <si>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</si>
  <si>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</si>
  <si>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</si>
  <si>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</si>
  <si>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</si>
  <si>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</si>
  <si>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</si>
  <si>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</si>
  <si>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</si>
  <si>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</si>
  <si>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</si>
  <si>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</si>
  <si>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</si>
  <si>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</si>
  <si>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</si>
  <si>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</si>
  <si>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</si>
  <si>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</si>
  <si>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</si>
  <si>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</si>
  <si>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</si>
  <si>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</si>
  <si>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</si>
  <si>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</si>
  <si>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</si>
  <si>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</si>
  <si>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</si>
  <si>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</si>
  <si>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</si>
  <si>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</si>
  <si>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</si>
  <si>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</si>
  <si>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</si>
  <si>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</si>
  <si>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</si>
  <si>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</si>
  <si>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</si>
  <si>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</si>
  <si>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</si>
  <si>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</si>
  <si>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</si>
  <si>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</si>
  <si>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</si>
  <si>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</si>
  <si>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</si>
  <si>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</si>
  <si>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</si>
  <si>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</si>
  <si>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</si>
  <si>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</si>
  <si>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</si>
  <si>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</si>
  <si>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</si>
  <si>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</si>
  <si>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</si>
  <si>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</si>
  <si>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</si>
  <si>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</si>
  <si>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</si>
  <si>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</si>
  <si>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</si>
  <si>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</si>
  <si>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</si>
  <si>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</si>
  <si>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</si>
  <si>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</si>
  <si>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</si>
  <si>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</si>
  <si>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</si>
  <si>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</si>
  <si>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</si>
  <si>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</si>
  <si>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</si>
  <si>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</si>
  <si>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</si>
  <si>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</si>
  <si>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</si>
  <si>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</si>
  <si>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</si>
  <si>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</si>
  <si>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</si>
  <si>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600-630</t>
  </si>
  <si>
    <t>Open</t>
  </si>
  <si>
    <t>H</t>
  </si>
  <si>
    <t>Successful</t>
  </si>
  <si>
    <t>1435-1495</t>
  </si>
  <si>
    <t>1600-1650</t>
  </si>
  <si>
    <t>4500-4600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</si>
  <si>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</si>
  <si>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</si>
  <si>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</si>
  <si>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</si>
  <si>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</si>
  <si>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</si>
  <si>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</si>
  <si>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</si>
  <si>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</si>
  <si>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</si>
  <si>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Unsuccessful</t>
  </si>
  <si>
    <t>N</t>
  </si>
  <si>
    <t>*</t>
  </si>
  <si>
    <t>Master Trade High Risk</t>
  </si>
  <si>
    <t>Profit / Loss per share</t>
  </si>
  <si>
    <t>Gain / Loss  per Lot</t>
  </si>
  <si>
    <t>Lot</t>
  </si>
  <si>
    <t>Sell</t>
  </si>
  <si>
    <t xml:space="preserve">Master Trade Medium Risk </t>
  </si>
  <si>
    <t xml:space="preserve">Profit/ Loss per lot </t>
  </si>
  <si>
    <t>Neutral</t>
  </si>
  <si>
    <t>Profit of Rs.21/-</t>
  </si>
  <si>
    <t>Profit of Rs.6/-</t>
  </si>
  <si>
    <t>Profit of Rs.47.5/-</t>
  </si>
  <si>
    <t>Profit of Rs.50/-</t>
  </si>
  <si>
    <t>Profit of Rs.100/-</t>
  </si>
  <si>
    <t>Techno -Funda  (positional)</t>
  </si>
  <si>
    <t>AMBIKCO</t>
  </si>
  <si>
    <t>1420-1620</t>
  </si>
  <si>
    <t>2000-2300</t>
  </si>
  <si>
    <t>95-100</t>
  </si>
  <si>
    <t>276-296</t>
  </si>
  <si>
    <t>330-350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</si>
  <si>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</si>
  <si>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</si>
  <si>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</si>
  <si>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</si>
  <si>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</si>
  <si>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</si>
  <si>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</si>
  <si>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</si>
  <si>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</si>
  <si>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</si>
  <si>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</si>
  <si>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</si>
  <si>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</si>
  <si>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</si>
  <si>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</si>
  <si>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</si>
  <si>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</si>
  <si>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</si>
  <si>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</si>
  <si>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</si>
  <si>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</si>
  <si>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</si>
  <si>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</si>
  <si>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</si>
  <si>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</si>
  <si>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</si>
  <si>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</si>
  <si>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</si>
  <si>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</si>
  <si>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</si>
  <si>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</si>
  <si>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</si>
  <si>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</si>
  <si>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</si>
  <si>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</si>
  <si>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</si>
  <si>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</si>
  <si>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</si>
  <si>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</si>
  <si>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</si>
  <si>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</si>
  <si>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</si>
  <si>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</si>
  <si>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</si>
  <si>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</si>
  <si>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</si>
  <si>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</si>
  <si>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</si>
  <si>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</si>
  <si>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</si>
  <si>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</si>
  <si>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</si>
  <si>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</si>
  <si>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</si>
  <si>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</si>
  <si>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</si>
  <si>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</si>
  <si>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</si>
  <si>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</si>
  <si>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</si>
  <si>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</si>
  <si>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</si>
  <si>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</si>
  <si>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</si>
  <si>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</si>
  <si>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</si>
  <si>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</si>
  <si>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</si>
  <si>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</si>
  <si>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</si>
  <si>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</si>
  <si>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</si>
  <si>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</si>
  <si>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</si>
  <si>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</si>
  <si>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</si>
  <si>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</si>
  <si>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</si>
  <si>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</si>
  <si>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</si>
  <si>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</si>
  <si>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</si>
  <si>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</si>
  <si>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</si>
  <si>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</si>
  <si>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</si>
  <si>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</si>
  <si>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</si>
  <si>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</si>
  <si>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</si>
  <si>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</si>
  <si>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</si>
  <si>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</si>
  <si>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</si>
  <si>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</si>
  <si>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</si>
  <si>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</si>
  <si>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</si>
  <si>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</si>
  <si>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</si>
  <si>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</si>
  <si>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</si>
  <si>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</si>
  <si>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</si>
  <si>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</si>
  <si>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</si>
  <si>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</si>
  <si>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</si>
  <si>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</si>
  <si>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</si>
  <si>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</si>
  <si>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</si>
  <si>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</si>
  <si>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</si>
  <si>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</si>
  <si>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</si>
  <si>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</si>
  <si>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</si>
  <si>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</si>
  <si>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</si>
  <si>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</si>
  <si>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</si>
  <si>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</si>
  <si>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</si>
  <si>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</si>
  <si>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</si>
  <si>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</si>
  <si>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</si>
  <si>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</si>
  <si>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</si>
  <si>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</si>
  <si>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</si>
  <si>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</si>
  <si>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</si>
  <si>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</si>
  <si>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</si>
  <si>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</si>
  <si>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</si>
  <si>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</si>
  <si>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</si>
  <si>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</si>
  <si>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</si>
  <si>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</si>
  <si>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</si>
  <si>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</si>
  <si>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</si>
  <si>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</si>
  <si>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</si>
  <si>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</si>
  <si>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</si>
  <si>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</si>
  <si>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</si>
  <si>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</si>
  <si>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</si>
  <si>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</si>
  <si>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</si>
  <si>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</si>
  <si>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</si>
  <si>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</si>
  <si>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</si>
  <si>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</si>
  <si>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</si>
  <si>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</si>
  <si>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</si>
  <si>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</si>
  <si>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</si>
  <si>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</si>
  <si>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</si>
  <si>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</si>
  <si>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</si>
  <si>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</si>
  <si>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</si>
  <si>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</si>
  <si>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</si>
  <si>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</si>
  <si>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</si>
  <si>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</si>
  <si>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</si>
  <si>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</si>
  <si>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</si>
  <si>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</si>
  <si>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</si>
  <si>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</si>
  <si>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</si>
  <si>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</si>
  <si>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</si>
  <si>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</si>
  <si>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</si>
  <si>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</si>
  <si>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</si>
  <si>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</si>
  <si>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</si>
  <si>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</si>
  <si>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</si>
  <si>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</si>
  <si>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</si>
  <si>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</si>
  <si>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</si>
  <si>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</si>
  <si>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</si>
  <si>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</si>
  <si>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</si>
  <si>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</si>
  <si>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</si>
  <si>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</si>
  <si>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</si>
  <si>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</si>
  <si>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</si>
  <si>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</si>
  <si>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</si>
  <si>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</si>
  <si>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</si>
  <si>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</si>
  <si>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</si>
  <si>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Rs.11/-</t>
  </si>
  <si>
    <t>Profiit of Rs.210/-</t>
  </si>
  <si>
    <t>630-640</t>
  </si>
  <si>
    <t>440-450</t>
  </si>
  <si>
    <t>ACE</t>
  </si>
  <si>
    <t>DHANUKA</t>
  </si>
  <si>
    <t>225-230</t>
  </si>
  <si>
    <t>550-560</t>
  </si>
  <si>
    <t>2750-2780</t>
  </si>
  <si>
    <t>GRSE</t>
  </si>
  <si>
    <t>450-470</t>
  </si>
  <si>
    <t>3600-3660</t>
  </si>
  <si>
    <t>GRAVITA</t>
  </si>
  <si>
    <t>580-590</t>
  </si>
  <si>
    <t>3290-3330</t>
  </si>
  <si>
    <t>Re-initiated $</t>
  </si>
  <si>
    <t>6650-6950</t>
  </si>
  <si>
    <t>7400-7600</t>
  </si>
  <si>
    <t>1150-1200</t>
  </si>
  <si>
    <t>280-350</t>
  </si>
  <si>
    <t>580-620</t>
  </si>
  <si>
    <t>110-115</t>
  </si>
  <si>
    <t>KPIL</t>
  </si>
  <si>
    <t>3400-3600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</si>
  <si>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</si>
  <si>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</si>
  <si>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</si>
  <si>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</si>
  <si>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</si>
  <si>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</si>
  <si>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</si>
  <si>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</si>
  <si>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</si>
  <si>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</si>
  <si>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</si>
  <si>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</si>
  <si>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</si>
  <si>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</si>
  <si>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</si>
  <si>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</si>
  <si>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</si>
  <si>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</si>
  <si>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</si>
  <si>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</si>
  <si>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700-720</t>
  </si>
  <si>
    <t>COLPAL JULY FUT</t>
  </si>
  <si>
    <t>1740-1760</t>
  </si>
  <si>
    <t>HINDUNILVR JULY FUT</t>
  </si>
  <si>
    <t>2730-2760</t>
  </si>
  <si>
    <t>SBIN JULY FUT</t>
  </si>
  <si>
    <t>580-585</t>
  </si>
  <si>
    <t>NIFTY 19500 CE 27-JUL</t>
  </si>
  <si>
    <t>FINNIFTY 20000 PE 04-JUL</t>
  </si>
  <si>
    <t>20-05</t>
  </si>
  <si>
    <t>120-130</t>
  </si>
  <si>
    <t>110-130</t>
  </si>
  <si>
    <t>TVSMOTOR 1360 CE JUL</t>
  </si>
  <si>
    <t>TVSMOTOR 1380 CE JUL</t>
  </si>
  <si>
    <t>69</t>
  </si>
  <si>
    <t>84.5</t>
  </si>
  <si>
    <t>Loss of Rs. 30.5/-</t>
  </si>
  <si>
    <t>Loss of Rs. 39/-</t>
  </si>
  <si>
    <t>572.5</t>
  </si>
  <si>
    <t>COALINDIA JULY FUT</t>
  </si>
  <si>
    <t>235-238</t>
  </si>
  <si>
    <t>NIFTY JULY FUT</t>
  </si>
  <si>
    <t>19200-19100</t>
  </si>
  <si>
    <t>BANKNIFTY 45000 PE 06-JUL</t>
  </si>
  <si>
    <t>Profit of Rs.2.5/-</t>
  </si>
  <si>
    <t>170</t>
  </si>
  <si>
    <t>1300-1350</t>
  </si>
  <si>
    <t>TCS JULY FUT</t>
  </si>
  <si>
    <t>NIFTY 19300 PE 06-JUL</t>
  </si>
  <si>
    <t>385-395</t>
  </si>
  <si>
    <t>UPL JULY FUT</t>
  </si>
  <si>
    <t>695-705</t>
  </si>
  <si>
    <t>1070-1100</t>
  </si>
  <si>
    <t>Profit of Rs.35/-</t>
  </si>
  <si>
    <t>SYNGENE JULY FUT</t>
  </si>
  <si>
    <t>780-790</t>
  </si>
  <si>
    <t>160</t>
  </si>
  <si>
    <t>% Change in OI</t>
  </si>
  <si>
    <t>Profit of Rs.5/-</t>
  </si>
  <si>
    <t>70</t>
  </si>
  <si>
    <t>Loss of Rs. 30/-</t>
  </si>
  <si>
    <t>FINNIFTY 20400 CE 04-JUL</t>
  </si>
  <si>
    <t>70-80</t>
  </si>
  <si>
    <t>120</t>
  </si>
  <si>
    <t>140-145</t>
  </si>
  <si>
    <t>30</t>
  </si>
  <si>
    <t>200-280</t>
  </si>
  <si>
    <t>300-320</t>
  </si>
  <si>
    <t>FINNIFTY 20500 PE 04-JUL</t>
  </si>
  <si>
    <t>80-100</t>
  </si>
  <si>
    <t>36</t>
  </si>
  <si>
    <t>Profit of Rs.15/-</t>
  </si>
  <si>
    <t>102.50</t>
  </si>
  <si>
    <t>Profit of Rs.20/-</t>
  </si>
  <si>
    <t>27</t>
  </si>
  <si>
    <t>Profit of Rs.26.5/-</t>
  </si>
  <si>
    <t>Loss of Rs.12.5/-</t>
  </si>
  <si>
    <t>Profit of Rs.19.5/-</t>
  </si>
  <si>
    <t>Profit of Rs.300/-</t>
  </si>
  <si>
    <t>Retail Research Technical Calls &amp; Fundamental Performance Report for the month of July-2023</t>
  </si>
  <si>
    <t>Profit of Rs.53.5/-</t>
  </si>
  <si>
    <t>Loss of Rs.9.5/-</t>
  </si>
  <si>
    <t>NIFTY 19350 PE 06-JUL</t>
  </si>
  <si>
    <t>100-120</t>
  </si>
  <si>
    <t>1580-1640</t>
  </si>
  <si>
    <t>BANKNIFTY 45200 PE 13-JUL</t>
  </si>
  <si>
    <t>500-600</t>
  </si>
  <si>
    <t>Profit of Rs.32/-</t>
  </si>
  <si>
    <t>COFORGE JULY FUT</t>
  </si>
  <si>
    <t>4800-4860</t>
  </si>
  <si>
    <t>Profit of Rs.5.5/-</t>
  </si>
  <si>
    <t>54.5</t>
  </si>
  <si>
    <t>Loss of Rs. 39.5/-</t>
  </si>
  <si>
    <t>1600-1700</t>
  </si>
  <si>
    <t>2300-2400</t>
  </si>
  <si>
    <t>NIFTY 19400 PE 06-JUL</t>
  </si>
  <si>
    <t>40-50</t>
  </si>
  <si>
    <t>FINNIFTY 20200 PE 11-JUL</t>
  </si>
  <si>
    <t>150-200</t>
  </si>
  <si>
    <t>LT 2540 CE 27-JUL</t>
  </si>
  <si>
    <t>60-70</t>
  </si>
  <si>
    <t>GRASIM 1800 CE 27-JUL</t>
  </si>
  <si>
    <t>45-55</t>
  </si>
  <si>
    <t>82.5</t>
  </si>
  <si>
    <t>Profit of Rs.4/-</t>
  </si>
  <si>
    <t>16</t>
  </si>
  <si>
    <t>Loss of Rs. 16/-</t>
  </si>
  <si>
    <t>33</t>
  </si>
  <si>
    <t>Profit of Rs.8/-</t>
  </si>
  <si>
    <t>55-65</t>
  </si>
  <si>
    <t>360</t>
  </si>
  <si>
    <t>100</t>
  </si>
  <si>
    <t>Profit of Rs. 110/-</t>
  </si>
  <si>
    <t>FINNIFTY 20200 CE 11-JUL</t>
  </si>
  <si>
    <t xml:space="preserve">SRF 2300 CE 27-JUL </t>
  </si>
  <si>
    <t>70-90</t>
  </si>
  <si>
    <t>HCLTECH 1180 CE JULY</t>
  </si>
  <si>
    <t>30-35</t>
  </si>
  <si>
    <t>4800-4850</t>
  </si>
  <si>
    <t>2780-2810</t>
  </si>
  <si>
    <t>5300-5400</t>
  </si>
  <si>
    <t>Profit of Rs.31/-</t>
  </si>
  <si>
    <t>Loss of Rs.250/-</t>
  </si>
  <si>
    <t>78</t>
  </si>
  <si>
    <t>24</t>
  </si>
  <si>
    <t>51</t>
  </si>
  <si>
    <t>28.5</t>
  </si>
  <si>
    <t>Loss of Rs. 11/-</t>
  </si>
  <si>
    <t>Loss of Rs. 13.5/-</t>
  </si>
  <si>
    <t>PIDILITIND 2640 CE 27-JUL</t>
  </si>
  <si>
    <t>Loss of Rs. 7/-</t>
  </si>
  <si>
    <t>39</t>
  </si>
  <si>
    <t xml:space="preserve">Buy </t>
  </si>
  <si>
    <t>330-335</t>
  </si>
  <si>
    <t>85-86</t>
  </si>
  <si>
    <t>TCS 3300 CE 27-JUL</t>
  </si>
  <si>
    <t>58</t>
  </si>
  <si>
    <t>90-110</t>
  </si>
  <si>
    <t>Profit of Rs.12/-</t>
  </si>
  <si>
    <t>210-215</t>
  </si>
  <si>
    <t>JSWSTEEL JULY FUT</t>
  </si>
  <si>
    <t>820-825</t>
  </si>
  <si>
    <t>Loss of Rs.42.5/-</t>
  </si>
  <si>
    <t>Profit of Rs.4.5/-</t>
  </si>
  <si>
    <t>2100-2200</t>
  </si>
  <si>
    <t>2400-2500</t>
  </si>
  <si>
    <t>FINNIFTY 20100 CE 11-JUL</t>
  </si>
  <si>
    <t>17.50</t>
  </si>
  <si>
    <t>46.5</t>
  </si>
  <si>
    <t>Profit of Rs.22/-</t>
  </si>
  <si>
    <t>FINNIFTY 20150 PE 11-JUL</t>
  </si>
  <si>
    <t>FEDERALBNK 140 CE JULY</t>
  </si>
  <si>
    <t>BHARTIARTL 890 CE JULY</t>
  </si>
  <si>
    <t>22-26</t>
  </si>
  <si>
    <t>04-05</t>
  </si>
  <si>
    <t>13.5</t>
  </si>
  <si>
    <t>Profit of Rs.29.5/-</t>
  </si>
  <si>
    <t>Loss of Rs.10/-</t>
  </si>
  <si>
    <t>2.15</t>
  </si>
  <si>
    <t>Profit of Rs.0.5/-</t>
  </si>
  <si>
    <t>Profit of Rs.2/-</t>
  </si>
  <si>
    <t>Profit of Rs.10/-</t>
  </si>
  <si>
    <t>Loss of Rs.80/-</t>
  </si>
  <si>
    <t>Loss of Rs.125/-</t>
  </si>
  <si>
    <t>Profit of Rs.28/-</t>
  </si>
  <si>
    <t>LTIM&lt;&gt;</t>
  </si>
  <si>
    <t>LTIM 5000 CE JULY</t>
  </si>
  <si>
    <t>160-180</t>
  </si>
  <si>
    <t>1800-1900</t>
  </si>
  <si>
    <t>PVRINOX 1480 CE JUL</t>
  </si>
  <si>
    <t>PVRINOX 1520 CE JUL</t>
  </si>
  <si>
    <t>FINNIFTY 20100 CE 18-JUL</t>
  </si>
  <si>
    <t>150-180</t>
  </si>
  <si>
    <t>Profit of Rs.2.1/-</t>
  </si>
  <si>
    <t>SRF 2240 CE JULY</t>
  </si>
  <si>
    <t>50-60</t>
  </si>
  <si>
    <t>345-355</t>
  </si>
  <si>
    <t>34</t>
  </si>
  <si>
    <t>DRREDDY 5250 CE JULY</t>
  </si>
  <si>
    <t>140-160</t>
  </si>
  <si>
    <t>126</t>
  </si>
  <si>
    <t>Profit of Rs.16.5/-</t>
  </si>
  <si>
    <t>BRITANNIA 5100 CE JULY</t>
  </si>
  <si>
    <t>Loss of Rs.160/-</t>
  </si>
  <si>
    <t>250-260</t>
  </si>
  <si>
    <t>1445-1485</t>
  </si>
  <si>
    <t>1355-1425</t>
  </si>
  <si>
    <t>1595-1655</t>
  </si>
  <si>
    <t>Loss of Rs.52.5/-</t>
  </si>
  <si>
    <t>86</t>
  </si>
  <si>
    <t>2.20</t>
  </si>
  <si>
    <t>Loss of Rs.1.2/-</t>
  </si>
  <si>
    <t>2300-2325</t>
  </si>
  <si>
    <t>65-75</t>
  </si>
  <si>
    <t>BANKNIFTY 44900 PE 13-JUL</t>
  </si>
  <si>
    <t>Profit of Rs.49.5/-</t>
  </si>
  <si>
    <t>77.5</t>
  </si>
  <si>
    <t>105.5-109.5</t>
  </si>
  <si>
    <t>118-122</t>
  </si>
  <si>
    <t>47.5</t>
  </si>
  <si>
    <t>Loss of Rs.13.5/-</t>
  </si>
  <si>
    <t>140-170</t>
  </si>
  <si>
    <t>320-340</t>
  </si>
  <si>
    <t>TECHM 1190 CE JULY</t>
  </si>
  <si>
    <t>40-44</t>
  </si>
  <si>
    <t>31</t>
  </si>
  <si>
    <t>Loss of Rs.7/-</t>
  </si>
  <si>
    <t>MINDACORP</t>
  </si>
  <si>
    <t>MANKIND</t>
  </si>
  <si>
    <t>MISTERKAPOORKESHRI</t>
  </si>
  <si>
    <t>YUGA STOCKS AND COMMODITIES PRIVATE LIMITED  .</t>
  </si>
  <si>
    <t>88</t>
  </si>
  <si>
    <t>92</t>
  </si>
  <si>
    <t>Loss of Rs.43/-</t>
  </si>
  <si>
    <t>SRF 2220 CE JUL</t>
  </si>
  <si>
    <t>SRF 2260 CE JUL</t>
  </si>
  <si>
    <t>650-655</t>
  </si>
  <si>
    <t>325-330</t>
  </si>
  <si>
    <t>FINNIFTY 20000 CE 18-JUL</t>
  </si>
  <si>
    <t>140-147</t>
  </si>
  <si>
    <t>NTPC JULY FUT</t>
  </si>
  <si>
    <t>192-194</t>
  </si>
  <si>
    <t>92.5</t>
  </si>
  <si>
    <t>634</t>
  </si>
  <si>
    <t>LT 2480 CE 27-JUL</t>
  </si>
  <si>
    <t>100-130</t>
  </si>
  <si>
    <t>44</t>
  </si>
  <si>
    <t>Profit of Rs.3/-</t>
  </si>
  <si>
    <t>Profit of Rs.8.5/-</t>
  </si>
  <si>
    <t>Profit of Rs.9.5/-</t>
  </si>
  <si>
    <t>Profit of Rs.62.5/-</t>
  </si>
  <si>
    <t>50</t>
  </si>
  <si>
    <t>Profit of Rs.18/-</t>
  </si>
  <si>
    <t>HINDUNILVR 2700 CE 27-JUL</t>
  </si>
  <si>
    <t>MARUTI 9800 CE 27-JUL</t>
  </si>
  <si>
    <t>MALTI SALVI</t>
  </si>
  <si>
    <t>HRTI PRIVATE LIMITED</t>
  </si>
  <si>
    <t>QE SECURITIES</t>
  </si>
  <si>
    <t>TFCILTD</t>
  </si>
  <si>
    <t>Tourism Finance Corp</t>
  </si>
  <si>
    <t>E2E</t>
  </si>
  <si>
    <t>E2E Networks Limited</t>
  </si>
  <si>
    <t>Profit of Rs.17.5/-</t>
  </si>
  <si>
    <t>GLS</t>
  </si>
  <si>
    <t>670-700</t>
  </si>
  <si>
    <t>NIFTY 19700 PE 20-JUL</t>
  </si>
  <si>
    <t>3970-3990</t>
  </si>
  <si>
    <t>FINNIFTY 20350 CE 18-JUL</t>
  </si>
  <si>
    <t>52</t>
  </si>
  <si>
    <t>Profit of Rs.23/-</t>
  </si>
  <si>
    <t>BANKNIFTY 45500 CE 27-JUL</t>
  </si>
  <si>
    <t>BANKNIFTY 45700 CE 20-JUL</t>
  </si>
  <si>
    <t>29</t>
  </si>
  <si>
    <t>564-594</t>
  </si>
  <si>
    <t>640-660</t>
  </si>
  <si>
    <t>400</t>
  </si>
  <si>
    <t>145</t>
  </si>
  <si>
    <t>175-181</t>
  </si>
  <si>
    <t>195-205</t>
  </si>
  <si>
    <t>BIZOTIC</t>
  </si>
  <si>
    <t>MANSI SHARE &amp; STOCK ADVISORS PRIVATE LIMITED</t>
  </si>
  <si>
    <t>CRONY VYAPAR PVT LTD</t>
  </si>
  <si>
    <t>RPOWER</t>
  </si>
  <si>
    <t>Reliance Power Limited</t>
  </si>
  <si>
    <t>526-546</t>
  </si>
  <si>
    <t>600-620</t>
  </si>
  <si>
    <t>COFORGE 5000 CE 27-JUL</t>
  </si>
  <si>
    <t>Profit of Rs.10.5/-</t>
  </si>
  <si>
    <t>BRITANNIA 5150 CE 27-JUL</t>
  </si>
  <si>
    <t>NIFTY 19800 CE 20-JUL</t>
  </si>
  <si>
    <t>42</t>
  </si>
  <si>
    <t>Profit of Rs.11/-</t>
  </si>
  <si>
    <t>Profit of Rs.7/-</t>
  </si>
  <si>
    <t>KAKA</t>
  </si>
  <si>
    <t>NATURAL</t>
  </si>
  <si>
    <t>RELINFRA</t>
  </si>
  <si>
    <t>Reliance Infrastructu Ltd</t>
  </si>
  <si>
    <t>SOUTHBANK</t>
  </si>
  <si>
    <t>South Indian Bank Ltd.</t>
  </si>
  <si>
    <t>228.75-229.25</t>
  </si>
  <si>
    <t>234-236</t>
  </si>
  <si>
    <t>442.5-462.5</t>
  </si>
  <si>
    <t>500-530</t>
  </si>
  <si>
    <t>45.7-47.7</t>
  </si>
  <si>
    <t>54-56</t>
  </si>
  <si>
    <t>96</t>
  </si>
  <si>
    <t>Loss of Rs.31/-</t>
  </si>
  <si>
    <t>RAILTEL</t>
  </si>
  <si>
    <t>150-152</t>
  </si>
  <si>
    <t>LT 2500 CE 27-JUL</t>
  </si>
  <si>
    <t>GRASIM JULY FUT</t>
  </si>
  <si>
    <t>1814-1817</t>
  </si>
  <si>
    <t>1850-1870</t>
  </si>
  <si>
    <t>LUPIN JULY FUT</t>
  </si>
  <si>
    <t>945-947</t>
  </si>
  <si>
    <t>970-980</t>
  </si>
  <si>
    <t>GOPAIST</t>
  </si>
  <si>
    <t>YUGA STOCKS AND COMMODITIES PRIVATE LIMITED .</t>
  </si>
  <si>
    <t>SANJAY DHAKED</t>
  </si>
  <si>
    <t>BNP PARIBAS ARBITRAGE</t>
  </si>
  <si>
    <t>HI GROWTH CORPORATE SERVICES PVT LTD</t>
  </si>
  <si>
    <t>DIL</t>
  </si>
  <si>
    <t>Debock Industries Limited</t>
  </si>
  <si>
    <t>ESAAR (INDIA) LIMITED</t>
  </si>
  <si>
    <t>MAGPRO SECURITIES PVT LTD</t>
  </si>
  <si>
    <t>MALTI  SALVI</t>
  </si>
  <si>
    <t>SHAH</t>
  </si>
  <si>
    <t>Shah Metacorp Limited</t>
  </si>
  <si>
    <t>NK SECURITIES RESEARCH PRIVATE LIMITED</t>
  </si>
  <si>
    <t>BANKNIFTY 46000 CE 27-JUL</t>
  </si>
  <si>
    <t>600-700</t>
  </si>
  <si>
    <t>Profit of Rs.39.5/-</t>
  </si>
  <si>
    <t>95</t>
  </si>
  <si>
    <t>Profit of Rs.27.5/-</t>
  </si>
  <si>
    <t>370</t>
  </si>
  <si>
    <t>Profit of Rs.135/-</t>
  </si>
  <si>
    <t>BANKNIFTY 46200 CE 27-JUL</t>
  </si>
  <si>
    <t>HINDUNILVR 2680 CE 27-JUL</t>
  </si>
  <si>
    <t>PIDILITIND 2680 CE 27-JUL</t>
  </si>
  <si>
    <t>25-27</t>
  </si>
  <si>
    <t>FINNIFTY 20650 CE 25-JUL</t>
  </si>
  <si>
    <t>120-150</t>
  </si>
  <si>
    <t>Loss of Rs.24/-</t>
  </si>
  <si>
    <t>133.50-134.50</t>
  </si>
  <si>
    <t>140-142</t>
  </si>
  <si>
    <t>840-850</t>
  </si>
  <si>
    <t>17</t>
  </si>
  <si>
    <t>22</t>
  </si>
  <si>
    <t>Loss of Rs.15/-</t>
  </si>
  <si>
    <t>Profit of Rs.24.5/-</t>
  </si>
  <si>
    <t>300</t>
  </si>
  <si>
    <t>Profit of Rs.65/-</t>
  </si>
  <si>
    <t>70-75</t>
  </si>
  <si>
    <t>320</t>
  </si>
  <si>
    <t>Loss of Rs.22/-</t>
  </si>
  <si>
    <t>NIFTY 19900 CE 27-JUL</t>
  </si>
  <si>
    <t>66-70</t>
  </si>
  <si>
    <t>ACCELERATE</t>
  </si>
  <si>
    <t>MEHUL RAMESHCHANDRA KANANI</t>
  </si>
  <si>
    <t>JITEN PRATAPRAI MATHURIA</t>
  </si>
  <si>
    <t>RISHABH RAMESHCHANDRA JAIN</t>
  </si>
  <si>
    <t>LATIN MANHARLAL SECURITIES PVT LTD</t>
  </si>
  <si>
    <t>AHASOLAR</t>
  </si>
  <si>
    <t>MEHUL BHARATBHAI SHAH HUF</t>
  </si>
  <si>
    <t>GPRAKASHCHAND BAID HUF</t>
  </si>
  <si>
    <t>GOTHAMCHAND A HUF</t>
  </si>
  <si>
    <t>JYOTSHNA RAJNIKANT BHANSALI</t>
  </si>
  <si>
    <t>ASHWIN STOCKS AND INVESTMENT PRIVATE LIMITED</t>
  </si>
  <si>
    <t>GOENKA BUSINESS &amp; FINANCE LIMITED</t>
  </si>
  <si>
    <t>AJAY SALVI</t>
  </si>
  <si>
    <t>BNL</t>
  </si>
  <si>
    <t>KATHISIVA RAJASEKHAR REDDY</t>
  </si>
  <si>
    <t>DMR</t>
  </si>
  <si>
    <t>NIMESHNARENDRASHAH</t>
  </si>
  <si>
    <t>CHAITANYA ESTATES PVT LTD</t>
  </si>
  <si>
    <t>ANAND PRAKASH SHAH</t>
  </si>
  <si>
    <t>ATUL JAIN</t>
  </si>
  <si>
    <t>INDOEURO</t>
  </si>
  <si>
    <t>KISHOR RAGHUNATH DIXIT</t>
  </si>
  <si>
    <t>RAM BALLABH KATTA</t>
  </si>
  <si>
    <t>CINCO STOCK VISION LLP</t>
  </si>
  <si>
    <t>KCDGROUP</t>
  </si>
  <si>
    <t>SKYBRIDGE INCAP ADVISORY LLP</t>
  </si>
  <si>
    <t>SEEMA RAGHUNATH AGGARWAL</t>
  </si>
  <si>
    <t>RIPALBEN DHARMIKKUMAR PARIKH</t>
  </si>
  <si>
    <t>HEMA JAYPRAKASH BHAVSAR</t>
  </si>
  <si>
    <t>NAVODAYENT</t>
  </si>
  <si>
    <t>VUNTAKAL SHREYAS</t>
  </si>
  <si>
    <t>OMNIAX</t>
  </si>
  <si>
    <t>AGROFTER VENTURES PRIVATE LIMITED</t>
  </si>
  <si>
    <t>PRAFULLA DINESHBHAI SHAH</t>
  </si>
  <si>
    <t>RAJKOTINV</t>
  </si>
  <si>
    <t>VASANTKUMAR DHANJIBHAI SHAH</t>
  </si>
  <si>
    <t>VIJAY KUMAR PAWAR</t>
  </si>
  <si>
    <t>NARENDRA PARETA</t>
  </si>
  <si>
    <t>RAJPACK</t>
  </si>
  <si>
    <t>DEEPAK JAIN</t>
  </si>
  <si>
    <t>BASKET OF MONEY FORTUNE PRIVATE LIMITED</t>
  </si>
  <si>
    <t>SIMPLXPAP</t>
  </si>
  <si>
    <t>MILLENNIUM STOCK BROKING PVT LTD</t>
  </si>
  <si>
    <t>PANDURANG SUDKOJI JADHAV</t>
  </si>
  <si>
    <t>TRANSPACT</t>
  </si>
  <si>
    <t>PIYUSH SECURITIES PVT LTD</t>
  </si>
  <si>
    <t>VEDANTASSET</t>
  </si>
  <si>
    <t>HASTIMAL JEEVRAJJI SHAH</t>
  </si>
  <si>
    <t>AHL</t>
  </si>
  <si>
    <t>Abans Holdings Limited</t>
  </si>
  <si>
    <t>JAINAM BROKING LIMITED</t>
  </si>
  <si>
    <t>Bandhan Bank Limited</t>
  </si>
  <si>
    <t>CUPID</t>
  </si>
  <si>
    <t>Cupid Limited</t>
  </si>
  <si>
    <t>JAI MAA VINIMAY PVT LTD.</t>
  </si>
  <si>
    <t>GNA Axles Limited</t>
  </si>
  <si>
    <t>Ircon International Ltd</t>
  </si>
  <si>
    <t>JFLLIFE</t>
  </si>
  <si>
    <t>JFL Life Sciences Limited</t>
  </si>
  <si>
    <t>MITTAL RIMPY</t>
  </si>
  <si>
    <t>PARAGMILK</t>
  </si>
  <si>
    <t>Parag Milk Foods Ltd.</t>
  </si>
  <si>
    <t>PONNIERODE</t>
  </si>
  <si>
    <t>Ponni Sugars (Erode) Limi</t>
  </si>
  <si>
    <t>Railtel Corp of Ind Ltd</t>
  </si>
  <si>
    <t>QUANT MUTUAL FUND</t>
  </si>
  <si>
    <t>RIIL</t>
  </si>
  <si>
    <t>Reliance Indl Infra Ltd</t>
  </si>
  <si>
    <t>SRPL</t>
  </si>
  <si>
    <t>Shree Ram Proteins Ltd.</t>
  </si>
  <si>
    <t>ANJANA BHUTNA</t>
  </si>
  <si>
    <t>SRPL-RE</t>
  </si>
  <si>
    <t>Shree Ram Proteins Ltd</t>
  </si>
  <si>
    <t>MADASU SHRAVAN KUMAR</t>
  </si>
  <si>
    <t>TALBROAUTO</t>
  </si>
  <si>
    <t>Talbros Automotive Compon</t>
  </si>
  <si>
    <t>Tanla Platforms Limited</t>
  </si>
  <si>
    <t>TIPSFILMS</t>
  </si>
  <si>
    <t>Tips Films Limited</t>
  </si>
  <si>
    <t>VIJIT TRADING</t>
  </si>
  <si>
    <t>TRIL</t>
  </si>
  <si>
    <t>Transformers And Rectifie</t>
  </si>
  <si>
    <t>CITADEL SECURITIES INDIA MARKETS PRIVATE LIMITED</t>
  </si>
  <si>
    <t>UCALFUEL</t>
  </si>
  <si>
    <t>Ucal Fuel Systems Ltd</t>
  </si>
  <si>
    <t>UTKARSHBNK</t>
  </si>
  <si>
    <t>Utkarsh Small Fin Bank L</t>
  </si>
  <si>
    <t>OM TRADING</t>
  </si>
  <si>
    <t>GRT STRATEGIC VENTURES LLP</t>
  </si>
  <si>
    <t>MANSI SHARE AND STOCK ADVISORS PVT LTD</t>
  </si>
  <si>
    <t>COFFEEDAY</t>
  </si>
  <si>
    <t>Coffee Day Enterprise Ltd</t>
  </si>
  <si>
    <t>CLIX CAPITAL SERVICES PRIVATE LIMITED</t>
  </si>
  <si>
    <t>RANASUG</t>
  </si>
  <si>
    <t>Rana Sugars Ltd</t>
  </si>
  <si>
    <t>NIRMAL BANG FINANCIAL SERVICES PRIVATE LIMITED</t>
  </si>
  <si>
    <t>REMSONSIND</t>
  </si>
  <si>
    <t>Remsons Industries Ltd</t>
  </si>
  <si>
    <t>KRISH AUTOMOTIVE SALES &amp; SER. PVT. LTD.</t>
  </si>
  <si>
    <t>SCAPDVR</t>
  </si>
  <si>
    <t>Stampede Capital Limited</t>
  </si>
  <si>
    <t>YOGESHKUMAR RASIKLAL SANGHAVI</t>
  </si>
  <si>
    <t>L7 HITECH PRIVATE LIMITED</t>
  </si>
  <si>
    <t>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</si>
</sst>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5B8B7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3">
    <xf numFmtId="0" fontId="0" fillId="0" borderId="0"/>
    <xf numFmtId="9" fontId="41" fillId="0" borderId="0" applyFont="0" applyFill="0" applyBorder="0" applyAlignment="0" applyProtection="0"/>
    <xf numFmtId="0" fontId="1" fillId="0" borderId="24"/>
  </cellStyleXfs>
  <cellXfs count="42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2" fontId="1" fillId="0" borderId="17" xfId="0" applyNumberFormat="1" applyFont="1" applyBorder="1"/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32" fillId="2" borderId="2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1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/>
    <xf numFmtId="43" fontId="36" fillId="0" borderId="2" xfId="0" applyNumberFormat="1" applyFont="1" applyBorder="1" applyAlignment="1">
      <alignment horizontal="center" vertical="top"/>
    </xf>
    <xf numFmtId="0" fontId="36" fillId="0" borderId="2" xfId="0" applyFont="1" applyBorder="1" applyAlignment="1">
      <alignment horizontal="center" vertical="top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10" fontId="37" fillId="0" borderId="2" xfId="0" applyNumberFormat="1" applyFont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10" fontId="37" fillId="6" borderId="2" xfId="0" applyNumberFormat="1" applyFont="1" applyFill="1" applyBorder="1" applyAlignment="1">
      <alignment horizontal="center" vertical="center" wrapText="1"/>
    </xf>
    <xf numFmtId="16" fontId="37" fillId="6" borderId="27" xfId="0" applyNumberFormat="1" applyFont="1" applyFill="1" applyBorder="1" applyAlignment="1">
      <alignment horizontal="center" vertical="center"/>
    </xf>
    <xf numFmtId="2" fontId="37" fillId="0" borderId="17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5" fontId="36" fillId="2" borderId="2" xfId="0" applyNumberFormat="1" applyFont="1" applyFill="1" applyBorder="1" applyAlignment="1">
      <alignment horizontal="center" vertical="center"/>
    </xf>
    <xf numFmtId="15" fontId="1" fillId="2" borderId="2" xfId="0" applyNumberFormat="1" applyFont="1" applyFill="1" applyBorder="1" applyAlignment="1">
      <alignment horizontal="center" vertical="center"/>
    </xf>
    <xf numFmtId="43" fontId="1" fillId="2" borderId="2" xfId="0" applyNumberFormat="1" applyFont="1" applyFill="1" applyBorder="1" applyAlignment="1">
      <alignment horizontal="center" vertical="top"/>
    </xf>
    <xf numFmtId="43" fontId="14" fillId="2" borderId="2" xfId="0" applyNumberFormat="1" applyFont="1" applyFill="1" applyBorder="1" applyAlignment="1">
      <alignment horizontal="center" vertical="center"/>
    </xf>
    <xf numFmtId="2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/>
    </xf>
    <xf numFmtId="16" fontId="14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6" fontId="36" fillId="6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/>
    <xf numFmtId="0" fontId="37" fillId="0" borderId="17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16" fontId="37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10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left"/>
    </xf>
    <xf numFmtId="1" fontId="1" fillId="10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/>
    <xf numFmtId="9" fontId="1" fillId="10" borderId="2" xfId="0" applyNumberFormat="1" applyFont="1" applyFill="1" applyBorder="1" applyAlignment="1">
      <alignment horizontal="center"/>
    </xf>
    <xf numFmtId="168" fontId="1" fillId="10" borderId="2" xfId="0" applyNumberFormat="1" applyFont="1" applyFill="1" applyBorder="1" applyAlignment="1">
      <alignment horizontal="center" vertical="center" wrapText="1"/>
    </xf>
    <xf numFmtId="15" fontId="1" fillId="10" borderId="2" xfId="0" applyNumberFormat="1" applyFont="1" applyFill="1" applyBorder="1"/>
    <xf numFmtId="1" fontId="1" fillId="8" borderId="2" xfId="0" applyNumberFormat="1" applyFont="1" applyFill="1" applyBorder="1" applyAlignment="1">
      <alignment horizontal="center" vertical="center" wrapText="1"/>
    </xf>
    <xf numFmtId="167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2" fontId="1" fillId="9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0" fontId="1" fillId="9" borderId="3" xfId="0" applyNumberFormat="1" applyFont="1" applyFill="1" applyBorder="1" applyAlignment="1">
      <alignment horizontal="center" vertical="center" wrapText="1"/>
    </xf>
    <xf numFmtId="167" fontId="1" fillId="9" borderId="3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 wrapText="1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2" fontId="1" fillId="2" borderId="30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left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7" fillId="12" borderId="2" xfId="0" applyFont="1" applyFill="1" applyBorder="1" applyAlignment="1">
      <alignment horizontal="center" vertical="center"/>
    </xf>
    <xf numFmtId="165" fontId="36" fillId="12" borderId="2" xfId="0" applyNumberFormat="1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43" fontId="39" fillId="2" borderId="2" xfId="0" applyNumberFormat="1" applyFont="1" applyFill="1" applyBorder="1" applyAlignment="1">
      <alignment horizontal="center" vertical="top"/>
    </xf>
    <xf numFmtId="0" fontId="39" fillId="2" borderId="2" xfId="0" applyFont="1" applyFill="1" applyBorder="1" applyAlignment="1">
      <alignment horizontal="center" vertical="center"/>
    </xf>
    <xf numFmtId="43" fontId="40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left"/>
    </xf>
    <xf numFmtId="15" fontId="36" fillId="12" borderId="2" xfId="0" applyNumberFormat="1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left" vertical="center"/>
    </xf>
    <xf numFmtId="0" fontId="37" fillId="13" borderId="2" xfId="0" applyFont="1" applyFill="1" applyBorder="1" applyAlignment="1">
      <alignment horizontal="center" vertical="center"/>
    </xf>
    <xf numFmtId="43" fontId="36" fillId="12" borderId="2" xfId="0" applyNumberFormat="1" applyFont="1" applyFill="1" applyBorder="1" applyAlignment="1">
      <alignment horizontal="center" vertical="top"/>
    </xf>
    <xf numFmtId="49" fontId="37" fillId="12" borderId="31" xfId="0" applyNumberFormat="1" applyFont="1" applyFill="1" applyBorder="1" applyAlignment="1">
      <alignment horizontal="center" vertical="center"/>
    </xf>
    <xf numFmtId="49" fontId="37" fillId="11" borderId="31" xfId="0" applyNumberFormat="1" applyFont="1" applyFill="1" applyBorder="1" applyAlignment="1">
      <alignment horizontal="center" vertical="center"/>
    </xf>
    <xf numFmtId="0" fontId="37" fillId="12" borderId="2" xfId="0" applyFont="1" applyFill="1" applyBorder="1"/>
    <xf numFmtId="0" fontId="36" fillId="12" borderId="2" xfId="0" applyFont="1" applyFill="1" applyBorder="1" applyAlignment="1">
      <alignment horizontal="center" vertical="top"/>
    </xf>
    <xf numFmtId="2" fontId="36" fillId="11" borderId="2" xfId="0" applyNumberFormat="1" applyFont="1" applyFill="1" applyBorder="1" applyAlignment="1">
      <alignment horizontal="center" vertical="center"/>
    </xf>
    <xf numFmtId="166" fontId="36" fillId="11" borderId="2" xfId="0" applyNumberFormat="1" applyFont="1" applyFill="1" applyBorder="1" applyAlignment="1">
      <alignment horizontal="center" vertical="center"/>
    </xf>
    <xf numFmtId="165" fontId="36" fillId="11" borderId="2" xfId="0" applyNumberFormat="1" applyFont="1" applyFill="1" applyBorder="1" applyAlignment="1">
      <alignment horizontal="center" vertical="center"/>
    </xf>
    <xf numFmtId="0" fontId="37" fillId="12" borderId="7" xfId="0" applyFont="1" applyFill="1" applyBorder="1" applyAlignment="1">
      <alignment horizontal="center" vertical="center"/>
    </xf>
    <xf numFmtId="0" fontId="36" fillId="12" borderId="7" xfId="0" applyFont="1" applyFill="1" applyBorder="1" applyAlignment="1">
      <alignment horizontal="center" vertical="center"/>
    </xf>
    <xf numFmtId="2" fontId="36" fillId="12" borderId="7" xfId="0" applyNumberFormat="1" applyFont="1" applyFill="1" applyBorder="1" applyAlignment="1">
      <alignment horizontal="center" vertical="center"/>
    </xf>
    <xf numFmtId="166" fontId="36" fillId="12" borderId="7" xfId="0" applyNumberFormat="1" applyFont="1" applyFill="1" applyBorder="1" applyAlignment="1">
      <alignment horizontal="center" vertical="center"/>
    </xf>
    <xf numFmtId="165" fontId="36" fillId="12" borderId="7" xfId="0" applyNumberFormat="1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165" fontId="36" fillId="0" borderId="31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49" fontId="37" fillId="0" borderId="31" xfId="0" applyNumberFormat="1" applyFont="1" applyBorder="1" applyAlignment="1">
      <alignment horizontal="center" vertical="center"/>
    </xf>
    <xf numFmtId="2" fontId="36" fillId="0" borderId="31" xfId="0" applyNumberFormat="1" applyFont="1" applyBorder="1" applyAlignment="1">
      <alignment horizontal="center" vertical="center"/>
    </xf>
    <xf numFmtId="166" fontId="36" fillId="0" borderId="31" xfId="0" applyNumberFormat="1" applyFont="1" applyBorder="1" applyAlignment="1">
      <alignment horizontal="center" vertical="center"/>
    </xf>
    <xf numFmtId="49" fontId="36" fillId="11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5" fontId="1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left"/>
    </xf>
    <xf numFmtId="16" fontId="37" fillId="0" borderId="27" xfId="0" applyNumberFormat="1" applyFont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165" fontId="36" fillId="12" borderId="31" xfId="0" applyNumberFormat="1" applyFont="1" applyFill="1" applyBorder="1" applyAlignment="1">
      <alignment horizontal="center" vertical="center"/>
    </xf>
    <xf numFmtId="16" fontId="37" fillId="11" borderId="33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1" xfId="1" applyFont="1" applyBorder="1"/>
    <xf numFmtId="9" fontId="41" fillId="0" borderId="31" xfId="1" applyFont="1" applyBorder="1"/>
    <xf numFmtId="0" fontId="14" fillId="0" borderId="0" xfId="0" applyFont="1"/>
    <xf numFmtId="0" fontId="1" fillId="0" borderId="1" xfId="0" applyFont="1" applyBorder="1"/>
    <xf numFmtId="0" fontId="36" fillId="14" borderId="31" xfId="0" applyFont="1" applyFill="1" applyBorder="1" applyAlignment="1">
      <alignment horizontal="center" vertical="center"/>
    </xf>
    <xf numFmtId="165" fontId="36" fillId="14" borderId="31" xfId="0" applyNumberFormat="1" applyFont="1" applyFill="1" applyBorder="1" applyAlignment="1">
      <alignment horizontal="center" vertical="center"/>
    </xf>
    <xf numFmtId="0" fontId="37" fillId="14" borderId="31" xfId="0" applyFont="1" applyFill="1" applyBorder="1" applyAlignment="1">
      <alignment horizontal="center" vertical="center"/>
    </xf>
    <xf numFmtId="0" fontId="37" fillId="14" borderId="31" xfId="0" applyFont="1" applyFill="1" applyBorder="1" applyAlignment="1">
      <alignment horizontal="left" vertical="center"/>
    </xf>
    <xf numFmtId="49" fontId="37" fillId="14" borderId="31" xfId="0" applyNumberFormat="1" applyFont="1" applyFill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0" fontId="37" fillId="13" borderId="7" xfId="0" applyFont="1" applyFill="1" applyBorder="1" applyAlignment="1">
      <alignment horizontal="center" vertical="center"/>
    </xf>
    <xf numFmtId="165" fontId="36" fillId="11" borderId="7" xfId="0" applyNumberFormat="1" applyFont="1" applyFill="1" applyBorder="1" applyAlignment="1">
      <alignment horizontal="center" vertical="center"/>
    </xf>
    <xf numFmtId="2" fontId="36" fillId="14" borderId="31" xfId="0" applyNumberFormat="1" applyFont="1" applyFill="1" applyBorder="1" applyAlignment="1">
      <alignment horizontal="center" vertical="center"/>
    </xf>
    <xf numFmtId="166" fontId="36" fillId="14" borderId="31" xfId="0" applyNumberFormat="1" applyFont="1" applyFill="1" applyBorder="1" applyAlignment="1">
      <alignment horizontal="center" vertical="center"/>
    </xf>
    <xf numFmtId="16" fontId="37" fillId="0" borderId="35" xfId="0" applyNumberFormat="1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2" fontId="37" fillId="0" borderId="31" xfId="0" applyNumberFormat="1" applyFont="1" applyBorder="1" applyAlignment="1">
      <alignment horizontal="center" vertical="center"/>
    </xf>
    <xf numFmtId="0" fontId="0" fillId="0" borderId="31" xfId="0" applyBorder="1"/>
    <xf numFmtId="0" fontId="36" fillId="0" borderId="2" xfId="0" applyFont="1" applyBorder="1" applyAlignment="1">
      <alignment horizontal="left"/>
    </xf>
    <xf numFmtId="0" fontId="37" fillId="6" borderId="20" xfId="0" applyFont="1" applyFill="1" applyBorder="1" applyAlignment="1">
      <alignment horizontal="center" vertical="center"/>
    </xf>
    <xf numFmtId="16" fontId="37" fillId="6" borderId="36" xfId="0" applyNumberFormat="1" applyFont="1" applyFill="1" applyBorder="1" applyAlignment="1">
      <alignment horizontal="center" vertical="center"/>
    </xf>
    <xf numFmtId="0" fontId="36" fillId="12" borderId="29" xfId="0" applyFont="1" applyFill="1" applyBorder="1" applyAlignment="1">
      <alignment horizontal="center" vertical="center"/>
    </xf>
    <xf numFmtId="49" fontId="36" fillId="12" borderId="7" xfId="0" applyNumberFormat="1" applyFont="1" applyFill="1" applyBorder="1" applyAlignment="1">
      <alignment horizontal="center" vertical="center"/>
    </xf>
    <xf numFmtId="0" fontId="36" fillId="12" borderId="34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0" fontId="1" fillId="15" borderId="2" xfId="0" applyFont="1" applyFill="1" applyBorder="1" applyAlignment="1">
      <alignment horizontal="center" vertical="center"/>
    </xf>
    <xf numFmtId="165" fontId="36" fillId="15" borderId="2" xfId="0" applyNumberFormat="1" applyFont="1" applyFill="1" applyBorder="1" applyAlignment="1">
      <alignment horizontal="center" vertical="center"/>
    </xf>
    <xf numFmtId="15" fontId="1" fillId="15" borderId="2" xfId="0" applyNumberFormat="1" applyFont="1" applyFill="1" applyBorder="1" applyAlignment="1">
      <alignment horizontal="center" vertical="center"/>
    </xf>
    <xf numFmtId="0" fontId="39" fillId="15" borderId="2" xfId="0" applyFont="1" applyFill="1" applyBorder="1" applyAlignment="1">
      <alignment horizontal="left"/>
    </xf>
    <xf numFmtId="43" fontId="36" fillId="15" borderId="2" xfId="0" applyNumberFormat="1" applyFont="1" applyFill="1" applyBorder="1" applyAlignment="1">
      <alignment horizontal="center" vertical="top"/>
    </xf>
    <xf numFmtId="0" fontId="36" fillId="15" borderId="2" xfId="0" applyFont="1" applyFill="1" applyBorder="1" applyAlignment="1">
      <alignment horizontal="center" vertical="center"/>
    </xf>
    <xf numFmtId="0" fontId="37" fillId="16" borderId="2" xfId="0" applyFont="1" applyFill="1" applyBorder="1" applyAlignment="1">
      <alignment horizontal="center" vertical="center"/>
    </xf>
    <xf numFmtId="2" fontId="37" fillId="16" borderId="2" xfId="0" applyNumberFormat="1" applyFont="1" applyFill="1" applyBorder="1" applyAlignment="1">
      <alignment horizontal="center" vertical="center"/>
    </xf>
    <xf numFmtId="10" fontId="37" fillId="16" borderId="2" xfId="0" applyNumberFormat="1" applyFont="1" applyFill="1" applyBorder="1" applyAlignment="1">
      <alignment horizontal="center" vertical="center" wrapText="1"/>
    </xf>
    <xf numFmtId="0" fontId="37" fillId="16" borderId="20" xfId="0" applyFont="1" applyFill="1" applyBorder="1" applyAlignment="1">
      <alignment horizontal="center" vertical="center"/>
    </xf>
    <xf numFmtId="16" fontId="37" fillId="16" borderId="31" xfId="0" applyNumberFormat="1" applyFont="1" applyFill="1" applyBorder="1" applyAlignment="1">
      <alignment horizontal="center" vertical="center"/>
    </xf>
    <xf numFmtId="0" fontId="37" fillId="16" borderId="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5" fontId="36" fillId="0" borderId="7" xfId="0" applyNumberFormat="1" applyFont="1" applyBorder="1" applyAlignment="1">
      <alignment horizontal="center" vertical="center"/>
    </xf>
    <xf numFmtId="15" fontId="1" fillId="0" borderId="7" xfId="0" applyNumberFormat="1" applyFont="1" applyBorder="1" applyAlignment="1">
      <alignment horizontal="center" vertical="center"/>
    </xf>
    <xf numFmtId="0" fontId="39" fillId="0" borderId="7" xfId="0" applyFont="1" applyBorder="1" applyAlignment="1">
      <alignment horizontal="left"/>
    </xf>
    <xf numFmtId="43" fontId="36" fillId="0" borderId="7" xfId="0" applyNumberFormat="1" applyFont="1" applyBorder="1" applyAlignment="1">
      <alignment horizontal="center" vertical="top"/>
    </xf>
    <xf numFmtId="0" fontId="36" fillId="0" borderId="7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5" fontId="1" fillId="0" borderId="31" xfId="0" applyNumberFormat="1" applyFont="1" applyBorder="1" applyAlignment="1">
      <alignment horizontal="center" vertical="center"/>
    </xf>
    <xf numFmtId="0" fontId="39" fillId="0" borderId="31" xfId="0" applyFont="1" applyBorder="1" applyAlignment="1">
      <alignment horizontal="left"/>
    </xf>
    <xf numFmtId="43" fontId="36" fillId="0" borderId="31" xfId="0" applyNumberFormat="1" applyFont="1" applyBorder="1" applyAlignment="1">
      <alignment horizontal="center" vertical="top"/>
    </xf>
    <xf numFmtId="10" fontId="37" fillId="0" borderId="31" xfId="0" applyNumberFormat="1" applyFont="1" applyBorder="1" applyAlignment="1">
      <alignment horizontal="center" vertical="center" wrapText="1"/>
    </xf>
    <xf numFmtId="16" fontId="37" fillId="0" borderId="31" xfId="0" applyNumberFormat="1" applyFont="1" applyBorder="1" applyAlignment="1">
      <alignment horizontal="center" vertical="center"/>
    </xf>
    <xf numFmtId="0" fontId="1" fillId="0" borderId="24" xfId="0" applyFont="1" applyBorder="1"/>
    <xf numFmtId="0" fontId="36" fillId="11" borderId="34" xfId="0" applyFont="1" applyFill="1" applyBorder="1" applyAlignment="1">
      <alignment horizontal="center" vertical="center"/>
    </xf>
    <xf numFmtId="165" fontId="36" fillId="11" borderId="34" xfId="0" applyNumberFormat="1" applyFont="1" applyFill="1" applyBorder="1" applyAlignment="1">
      <alignment horizontal="center" vertical="center"/>
    </xf>
    <xf numFmtId="0" fontId="37" fillId="17" borderId="31" xfId="0" applyFont="1" applyFill="1" applyBorder="1" applyAlignment="1">
      <alignment horizontal="center" vertical="center"/>
    </xf>
    <xf numFmtId="0" fontId="37" fillId="17" borderId="31" xfId="0" applyFont="1" applyFill="1" applyBorder="1" applyAlignment="1">
      <alignment horizontal="left" vertical="center"/>
    </xf>
    <xf numFmtId="49" fontId="37" fillId="17" borderId="31" xfId="0" applyNumberFormat="1" applyFont="1" applyFill="1" applyBorder="1" applyAlignment="1">
      <alignment horizontal="center" vertical="center"/>
    </xf>
    <xf numFmtId="49" fontId="36" fillId="17" borderId="31" xfId="0" applyNumberFormat="1" applyFont="1" applyFill="1" applyBorder="1" applyAlignment="1">
      <alignment horizontal="center" vertical="center"/>
    </xf>
    <xf numFmtId="2" fontId="36" fillId="17" borderId="31" xfId="0" applyNumberFormat="1" applyFont="1" applyFill="1" applyBorder="1" applyAlignment="1">
      <alignment horizontal="center" vertical="center"/>
    </xf>
    <xf numFmtId="166" fontId="36" fillId="17" borderId="31" xfId="0" applyNumberFormat="1" applyFont="1" applyFill="1" applyBorder="1" applyAlignment="1">
      <alignment horizontal="center" vertical="center"/>
    </xf>
    <xf numFmtId="0" fontId="36" fillId="17" borderId="31" xfId="0" applyFont="1" applyFill="1" applyBorder="1" applyAlignment="1">
      <alignment horizontal="center" vertical="center"/>
    </xf>
    <xf numFmtId="0" fontId="37" fillId="18" borderId="31" xfId="0" applyFont="1" applyFill="1" applyBorder="1" applyAlignment="1">
      <alignment horizontal="center" vertical="center"/>
    </xf>
    <xf numFmtId="165" fontId="36" fillId="17" borderId="31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6" fillId="16" borderId="2" xfId="0" applyFont="1" applyFill="1" applyBorder="1" applyAlignment="1">
      <alignment horizontal="center" vertical="center"/>
    </xf>
    <xf numFmtId="166" fontId="36" fillId="16" borderId="2" xfId="0" applyNumberFormat="1" applyFont="1" applyFill="1" applyBorder="1" applyAlignment="1">
      <alignment horizontal="center" vertical="center"/>
    </xf>
    <xf numFmtId="165" fontId="36" fillId="16" borderId="2" xfId="0" applyNumberFormat="1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15" fontId="1" fillId="12" borderId="2" xfId="0" applyNumberFormat="1" applyFont="1" applyFill="1" applyBorder="1" applyAlignment="1">
      <alignment horizontal="center" vertical="center"/>
    </xf>
    <xf numFmtId="0" fontId="39" fillId="12" borderId="2" xfId="0" applyFont="1" applyFill="1" applyBorder="1" applyAlignment="1">
      <alignment horizontal="left"/>
    </xf>
    <xf numFmtId="166" fontId="36" fillId="12" borderId="25" xfId="0" applyNumberFormat="1" applyFont="1" applyFill="1" applyBorder="1" applyAlignment="1">
      <alignment horizontal="center" vertical="center"/>
    </xf>
    <xf numFmtId="0" fontId="36" fillId="11" borderId="27" xfId="0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vertical="center"/>
    </xf>
    <xf numFmtId="0" fontId="36" fillId="0" borderId="31" xfId="0" applyFont="1" applyBorder="1" applyAlignment="1">
      <alignment horizontal="left"/>
    </xf>
    <xf numFmtId="0" fontId="36" fillId="14" borderId="29" xfId="0" applyFont="1" applyFill="1" applyBorder="1" applyAlignment="1">
      <alignment horizontal="center" vertical="center"/>
    </xf>
    <xf numFmtId="2" fontId="36" fillId="14" borderId="7" xfId="0" applyNumberFormat="1" applyFont="1" applyFill="1" applyBorder="1" applyAlignment="1">
      <alignment horizontal="center" vertical="center"/>
    </xf>
    <xf numFmtId="166" fontId="36" fillId="14" borderId="7" xfId="0" applyNumberFormat="1" applyFont="1" applyFill="1" applyBorder="1" applyAlignment="1">
      <alignment horizontal="center" vertical="center"/>
    </xf>
    <xf numFmtId="0" fontId="36" fillId="14" borderId="7" xfId="0" applyFont="1" applyFill="1" applyBorder="1" applyAlignment="1">
      <alignment horizontal="center" vertical="center"/>
    </xf>
    <xf numFmtId="165" fontId="36" fillId="17" borderId="34" xfId="0" applyNumberFormat="1" applyFont="1" applyFill="1" applyBorder="1" applyAlignment="1">
      <alignment horizontal="center" vertical="center"/>
    </xf>
    <xf numFmtId="0" fontId="36" fillId="17" borderId="34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  <xf numFmtId="165" fontId="36" fillId="14" borderId="37" xfId="0" applyNumberFormat="1" applyFont="1" applyFill="1" applyBorder="1" applyAlignment="1">
      <alignment horizontal="center" vertical="center"/>
    </xf>
    <xf numFmtId="165" fontId="36" fillId="14" borderId="38" xfId="0" applyNumberFormat="1" applyFont="1" applyFill="1" applyBorder="1" applyAlignment="1">
      <alignment horizontal="center" vertical="center"/>
    </xf>
    <xf numFmtId="0" fontId="36" fillId="14" borderId="32" xfId="0" applyFont="1" applyFill="1" applyBorder="1" applyAlignment="1">
      <alignment horizontal="center" vertical="center"/>
    </xf>
    <xf numFmtId="0" fontId="36" fillId="14" borderId="34" xfId="0" applyFont="1" applyFill="1" applyBorder="1" applyAlignment="1">
      <alignment horizontal="center" vertical="center"/>
    </xf>
    <xf numFmtId="165" fontId="36" fillId="14" borderId="32" xfId="0" applyNumberFormat="1" applyFont="1" applyFill="1" applyBorder="1" applyAlignment="1">
      <alignment horizontal="center" vertical="center"/>
    </xf>
    <xf numFmtId="165" fontId="36" fillId="14" borderId="42" xfId="0" applyNumberFormat="1" applyFont="1" applyFill="1" applyBorder="1" applyAlignment="1">
      <alignment horizontal="center" vertical="center"/>
    </xf>
    <xf numFmtId="0" fontId="37" fillId="14" borderId="40" xfId="0" applyFont="1" applyFill="1" applyBorder="1" applyAlignment="1">
      <alignment horizontal="center" vertical="center"/>
    </xf>
    <xf numFmtId="0" fontId="37" fillId="14" borderId="41" xfId="0" applyFont="1" applyFill="1" applyBorder="1" applyAlignment="1">
      <alignment horizontal="center" vertical="center"/>
    </xf>
    <xf numFmtId="0" fontId="36" fillId="12" borderId="32" xfId="0" applyFont="1" applyFill="1" applyBorder="1" applyAlignment="1">
      <alignment horizontal="center" vertical="center"/>
    </xf>
    <xf numFmtId="0" fontId="36" fillId="12" borderId="34" xfId="0" applyFont="1" applyFill="1" applyBorder="1" applyAlignment="1">
      <alignment horizontal="center" vertical="center"/>
    </xf>
    <xf numFmtId="165" fontId="36" fillId="12" borderId="37" xfId="0" applyNumberFormat="1" applyFont="1" applyFill="1" applyBorder="1" applyAlignment="1">
      <alignment horizontal="center" vertical="center"/>
    </xf>
    <xf numFmtId="165" fontId="36" fillId="12" borderId="38" xfId="0" applyNumberFormat="1" applyFont="1" applyFill="1" applyBorder="1" applyAlignment="1">
      <alignment horizontal="center" vertical="center"/>
    </xf>
    <xf numFmtId="165" fontId="36" fillId="12" borderId="32" xfId="0" applyNumberFormat="1" applyFont="1" applyFill="1" applyBorder="1" applyAlignment="1">
      <alignment horizontal="center" vertical="center"/>
    </xf>
    <xf numFmtId="165" fontId="36" fillId="12" borderId="42" xfId="0" applyNumberFormat="1" applyFont="1" applyFill="1" applyBorder="1" applyAlignment="1">
      <alignment horizontal="center" vertical="center"/>
    </xf>
    <xf numFmtId="0" fontId="37" fillId="12" borderId="29" xfId="0" applyFont="1" applyFill="1" applyBorder="1" applyAlignment="1">
      <alignment horizontal="center" vertical="center"/>
    </xf>
    <xf numFmtId="0" fontId="37" fillId="12" borderId="39" xfId="0" applyFont="1" applyFill="1" applyBorder="1" applyAlignment="1">
      <alignment horizontal="center" vertical="center"/>
    </xf>
    <xf numFmtId="165" fontId="36" fillId="12" borderId="7" xfId="0" applyNumberFormat="1" applyFont="1" applyFill="1" applyBorder="1" applyAlignment="1">
      <alignment horizontal="center" vertical="center"/>
    </xf>
    <xf numFmtId="165" fontId="36" fillId="12" borderId="27" xfId="0" applyNumberFormat="1" applyFont="1" applyFill="1" applyBorder="1" applyAlignment="1">
      <alignment horizontal="center" vertical="center"/>
    </xf>
    <xf numFmtId="165" fontId="36" fillId="12" borderId="34" xfId="0" applyNumberFormat="1" applyFont="1" applyFill="1" applyBorder="1" applyAlignment="1">
      <alignment horizontal="center" vertical="center"/>
    </xf>
    <xf numFmtId="0" fontId="37" fillId="12" borderId="37" xfId="0" applyFont="1" applyFill="1" applyBorder="1" applyAlignment="1">
      <alignment horizontal="center" vertical="center"/>
    </xf>
    <xf numFmtId="0" fontId="37" fillId="12" borderId="38" xfId="0" applyFont="1" applyFill="1" applyBorder="1" applyAlignment="1">
      <alignment horizontal="center" vertical="center"/>
    </xf>
    <xf numFmtId="0" fontId="37" fillId="12" borderId="32" xfId="0" applyFont="1" applyFill="1" applyBorder="1" applyAlignment="1">
      <alignment horizontal="center" vertical="center"/>
    </xf>
    <xf numFmtId="0" fontId="37" fillId="12" borderId="34" xfId="0" applyFont="1" applyFill="1" applyBorder="1" applyAlignment="1">
      <alignment horizontal="center" vertical="center"/>
    </xf>
    <xf numFmtId="165" fontId="36" fillId="12" borderId="43" xfId="0" applyNumberFormat="1" applyFont="1" applyFill="1" applyBorder="1" applyAlignment="1">
      <alignment horizontal="center" vertical="center"/>
    </xf>
    <xf numFmtId="0" fontId="37" fillId="12" borderId="40" xfId="0" applyFont="1" applyFill="1" applyBorder="1" applyAlignment="1">
      <alignment horizontal="center" vertical="center"/>
    </xf>
    <xf numFmtId="0" fontId="37" fillId="12" borderId="41" xfId="0" applyFont="1" applyFill="1" applyBorder="1" applyAlignment="1">
      <alignment horizontal="center" vertical="center"/>
    </xf>
  </cellXfs>
  <cellStyles count="3">
    <cellStyle name="Normal" xfId="0" builtinId="0"/>
    <cellStyle name="Normal 7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203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219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218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511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G5" sqref="G5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45131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45131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1" t="s">
        <v>16</v>
      </c>
      <c r="B9" s="393" t="s">
        <v>17</v>
      </c>
      <c r="C9" s="393" t="s">
        <v>18</v>
      </c>
      <c r="D9" s="393" t="s">
        <v>19</v>
      </c>
      <c r="E9" s="26" t="s">
        <v>20</v>
      </c>
      <c r="F9" s="26" t="s">
        <v>21</v>
      </c>
      <c r="G9" s="388" t="s">
        <v>22</v>
      </c>
      <c r="H9" s="389"/>
      <c r="I9" s="390"/>
      <c r="J9" s="388" t="s">
        <v>23</v>
      </c>
      <c r="K9" s="389"/>
      <c r="L9" s="390"/>
      <c r="M9" s="26"/>
      <c r="N9" s="27"/>
      <c r="O9" s="27"/>
      <c r="P9" s="27"/>
    </row>
    <row r="10" spans="1:16" ht="38.25">
      <c r="A10" s="392"/>
      <c r="B10" s="394"/>
      <c r="C10" s="394"/>
      <c r="D10" s="394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929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45134</v>
      </c>
      <c r="E11" s="35">
        <v>19776.400000000001</v>
      </c>
      <c r="F11" s="35">
        <v>19802.100000000002</v>
      </c>
      <c r="G11" s="36">
        <v>19704.300000000003</v>
      </c>
      <c r="H11" s="36">
        <v>19632.2</v>
      </c>
      <c r="I11" s="36">
        <v>19534.400000000001</v>
      </c>
      <c r="J11" s="36">
        <v>19874.200000000004</v>
      </c>
      <c r="K11" s="36">
        <v>19972</v>
      </c>
      <c r="L11" s="36">
        <v>20044.100000000006</v>
      </c>
      <c r="M11" s="37">
        <v>19899.900000000001</v>
      </c>
      <c r="N11" s="37">
        <v>19730</v>
      </c>
      <c r="O11" s="305">
        <v>13397100</v>
      </c>
      <c r="P11" s="307">
        <v>-3.9741104035035536E-2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45134</v>
      </c>
      <c r="E12" s="38">
        <v>46108.05</v>
      </c>
      <c r="F12" s="38">
        <v>46150.283333333333</v>
      </c>
      <c r="G12" s="39">
        <v>45940.566666666666</v>
      </c>
      <c r="H12" s="39">
        <v>45773.083333333336</v>
      </c>
      <c r="I12" s="39">
        <v>45563.366666666669</v>
      </c>
      <c r="J12" s="39">
        <v>46317.766666666663</v>
      </c>
      <c r="K12" s="39">
        <v>46527.483333333323</v>
      </c>
      <c r="L12" s="39">
        <v>46694.96666666666</v>
      </c>
      <c r="M12" s="31">
        <v>46360</v>
      </c>
      <c r="N12" s="31">
        <v>45982.8</v>
      </c>
      <c r="O12" s="306">
        <v>3096045</v>
      </c>
      <c r="P12" s="307">
        <v>-1.7872182490400127E-2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45132</v>
      </c>
      <c r="E13" s="38">
        <v>20572.7</v>
      </c>
      <c r="F13" s="38">
        <v>20580.966666666667</v>
      </c>
      <c r="G13" s="39">
        <v>20490.983333333334</v>
      </c>
      <c r="H13" s="39">
        <v>20409.266666666666</v>
      </c>
      <c r="I13" s="39">
        <v>20319.283333333333</v>
      </c>
      <c r="J13" s="39">
        <v>20662.683333333334</v>
      </c>
      <c r="K13" s="39">
        <v>20752.666666666672</v>
      </c>
      <c r="L13" s="39">
        <v>20834.383333333335</v>
      </c>
      <c r="M13" s="31">
        <v>20670.95</v>
      </c>
      <c r="N13" s="31">
        <v>20499.25</v>
      </c>
      <c r="O13" s="306">
        <v>75680</v>
      </c>
      <c r="P13" s="308">
        <v>-2.3231801755291687E-2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45133</v>
      </c>
      <c r="E14" s="38">
        <v>8441.0499999999993</v>
      </c>
      <c r="F14" s="38">
        <v>8431.2833333333328</v>
      </c>
      <c r="G14" s="39">
        <v>8406.0166666666664</v>
      </c>
      <c r="H14" s="39">
        <v>8370.9833333333336</v>
      </c>
      <c r="I14" s="39">
        <v>8345.7166666666672</v>
      </c>
      <c r="J14" s="39">
        <v>8466.3166666666657</v>
      </c>
      <c r="K14" s="39">
        <v>8491.5833333333321</v>
      </c>
      <c r="L14" s="39">
        <v>8526.616666666665</v>
      </c>
      <c r="M14" s="31">
        <v>8456.5499999999993</v>
      </c>
      <c r="N14" s="31">
        <v>8396.25</v>
      </c>
      <c r="O14" s="306">
        <v>85875</v>
      </c>
      <c r="P14" s="308">
        <v>1.7858880778588808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45134</v>
      </c>
      <c r="E15" s="38">
        <v>472.2</v>
      </c>
      <c r="F15" s="38">
        <v>469.90000000000003</v>
      </c>
      <c r="G15" s="39">
        <v>464.55000000000007</v>
      </c>
      <c r="H15" s="39">
        <v>456.90000000000003</v>
      </c>
      <c r="I15" s="39">
        <v>451.55000000000007</v>
      </c>
      <c r="J15" s="39">
        <v>477.55000000000007</v>
      </c>
      <c r="K15" s="39">
        <v>482.90000000000009</v>
      </c>
      <c r="L15" s="39">
        <v>490.55000000000007</v>
      </c>
      <c r="M15" s="31">
        <v>475.25</v>
      </c>
      <c r="N15" s="31">
        <v>462.25</v>
      </c>
      <c r="O15" s="306">
        <v>13553000</v>
      </c>
      <c r="P15" s="307">
        <v>-2.2130421953378578E-4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45134</v>
      </c>
      <c r="E16" s="38">
        <v>4233.8999999999996</v>
      </c>
      <c r="F16" s="38">
        <v>4252.1666666666661</v>
      </c>
      <c r="G16" s="39">
        <v>4180.1333333333323</v>
      </c>
      <c r="H16" s="39">
        <v>4126.3666666666659</v>
      </c>
      <c r="I16" s="39">
        <v>4054.3333333333321</v>
      </c>
      <c r="J16" s="39">
        <v>4305.9333333333325</v>
      </c>
      <c r="K16" s="39">
        <v>4377.9666666666653</v>
      </c>
      <c r="L16" s="39">
        <v>4431.7333333333327</v>
      </c>
      <c r="M16" s="31">
        <v>4324.2</v>
      </c>
      <c r="N16" s="31">
        <v>4198.3999999999996</v>
      </c>
      <c r="O16" s="306">
        <v>1530000</v>
      </c>
      <c r="P16" s="307">
        <v>-5.5409785460719244E-2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45134</v>
      </c>
      <c r="E17" s="38">
        <v>23216.25</v>
      </c>
      <c r="F17" s="38">
        <v>23297</v>
      </c>
      <c r="G17" s="39">
        <v>23044.05</v>
      </c>
      <c r="H17" s="39">
        <v>22871.85</v>
      </c>
      <c r="I17" s="39">
        <v>22618.899999999998</v>
      </c>
      <c r="J17" s="39">
        <v>23469.200000000001</v>
      </c>
      <c r="K17" s="39">
        <v>23722.149999999998</v>
      </c>
      <c r="L17" s="39">
        <v>23894.350000000002</v>
      </c>
      <c r="M17" s="31">
        <v>23549.95</v>
      </c>
      <c r="N17" s="31">
        <v>23124.799999999999</v>
      </c>
      <c r="O17" s="306">
        <v>68520</v>
      </c>
      <c r="P17" s="307">
        <v>-2.3296447291788003E-3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45134</v>
      </c>
      <c r="E18" s="38">
        <v>186.35</v>
      </c>
      <c r="F18" s="38">
        <v>186.51666666666665</v>
      </c>
      <c r="G18" s="39">
        <v>185.0333333333333</v>
      </c>
      <c r="H18" s="39">
        <v>183.71666666666664</v>
      </c>
      <c r="I18" s="39">
        <v>182.23333333333329</v>
      </c>
      <c r="J18" s="39">
        <v>187.83333333333331</v>
      </c>
      <c r="K18" s="39">
        <v>189.31666666666666</v>
      </c>
      <c r="L18" s="39">
        <v>190.63333333333333</v>
      </c>
      <c r="M18" s="31">
        <v>188</v>
      </c>
      <c r="N18" s="31">
        <v>185.2</v>
      </c>
      <c r="O18" s="306">
        <v>26249400</v>
      </c>
      <c r="P18" s="307">
        <v>-3.7235096058625468E-2</v>
      </c>
    </row>
    <row r="19" spans="1:16" ht="12.75" customHeight="1">
      <c r="A19" s="31">
        <v>9</v>
      </c>
      <c r="B19" s="32" t="s">
        <v>47</v>
      </c>
      <c r="C19" s="33" t="s">
        <v>48</v>
      </c>
      <c r="D19" s="34">
        <v>45134</v>
      </c>
      <c r="E19" s="38">
        <v>213.05</v>
      </c>
      <c r="F19" s="38">
        <v>213.56666666666669</v>
      </c>
      <c r="G19" s="39">
        <v>212.03333333333339</v>
      </c>
      <c r="H19" s="39">
        <v>211.01666666666671</v>
      </c>
      <c r="I19" s="39">
        <v>209.48333333333341</v>
      </c>
      <c r="J19" s="39">
        <v>214.58333333333337</v>
      </c>
      <c r="K19" s="39">
        <v>216.11666666666667</v>
      </c>
      <c r="L19" s="39">
        <v>217.13333333333335</v>
      </c>
      <c r="M19" s="31">
        <v>215.1</v>
      </c>
      <c r="N19" s="31">
        <v>212.55</v>
      </c>
      <c r="O19" s="306">
        <v>30994600</v>
      </c>
      <c r="P19" s="307">
        <v>-3.8086016299523927E-2</v>
      </c>
    </row>
    <row r="20" spans="1:16" ht="12.75" customHeight="1">
      <c r="A20" s="31">
        <v>10</v>
      </c>
      <c r="B20" s="32" t="s">
        <v>49</v>
      </c>
      <c r="C20" s="33" t="s">
        <v>50</v>
      </c>
      <c r="D20" s="34">
        <v>45134</v>
      </c>
      <c r="E20" s="38">
        <v>1766.45</v>
      </c>
      <c r="F20" s="38">
        <v>1776.9333333333334</v>
      </c>
      <c r="G20" s="39">
        <v>1750.0666666666668</v>
      </c>
      <c r="H20" s="39">
        <v>1733.6833333333334</v>
      </c>
      <c r="I20" s="39">
        <v>1706.8166666666668</v>
      </c>
      <c r="J20" s="39">
        <v>1793.3166666666668</v>
      </c>
      <c r="K20" s="39">
        <v>1820.1833333333336</v>
      </c>
      <c r="L20" s="39">
        <v>1836.5666666666668</v>
      </c>
      <c r="M20" s="31">
        <v>1803.8</v>
      </c>
      <c r="N20" s="31">
        <v>1760.55</v>
      </c>
      <c r="O20" s="306">
        <v>4871400</v>
      </c>
      <c r="P20" s="307">
        <v>4.1431503335043612E-2</v>
      </c>
    </row>
    <row r="21" spans="1:16" ht="12.75" customHeight="1">
      <c r="A21" s="31">
        <v>11</v>
      </c>
      <c r="B21" s="32" t="s">
        <v>45</v>
      </c>
      <c r="C21" s="33" t="s">
        <v>51</v>
      </c>
      <c r="D21" s="34">
        <v>45134</v>
      </c>
      <c r="E21" s="38">
        <v>2420.0500000000002</v>
      </c>
      <c r="F21" s="38">
        <v>2430.35</v>
      </c>
      <c r="G21" s="39">
        <v>2395.6999999999998</v>
      </c>
      <c r="H21" s="39">
        <v>2371.35</v>
      </c>
      <c r="I21" s="39">
        <v>2336.6999999999998</v>
      </c>
      <c r="J21" s="39">
        <v>2454.6999999999998</v>
      </c>
      <c r="K21" s="39">
        <v>2489.3500000000004</v>
      </c>
      <c r="L21" s="39">
        <v>2513.6999999999998</v>
      </c>
      <c r="M21" s="31">
        <v>2465</v>
      </c>
      <c r="N21" s="31">
        <v>2406</v>
      </c>
      <c r="O21" s="306">
        <v>10706700</v>
      </c>
      <c r="P21" s="307">
        <v>-1.0915808329601433E-3</v>
      </c>
    </row>
    <row r="22" spans="1:16" ht="12.75" customHeight="1">
      <c r="A22" s="31">
        <v>12</v>
      </c>
      <c r="B22" s="32" t="s">
        <v>45</v>
      </c>
      <c r="C22" s="33" t="s">
        <v>52</v>
      </c>
      <c r="D22" s="34">
        <v>45134</v>
      </c>
      <c r="E22" s="38">
        <v>728.35</v>
      </c>
      <c r="F22" s="38">
        <v>730.73333333333346</v>
      </c>
      <c r="G22" s="39">
        <v>724.26666666666688</v>
      </c>
      <c r="H22" s="39">
        <v>720.18333333333339</v>
      </c>
      <c r="I22" s="39">
        <v>713.71666666666681</v>
      </c>
      <c r="J22" s="39">
        <v>734.81666666666695</v>
      </c>
      <c r="K22" s="39">
        <v>741.28333333333342</v>
      </c>
      <c r="L22" s="39">
        <v>745.36666666666702</v>
      </c>
      <c r="M22" s="31">
        <v>737.2</v>
      </c>
      <c r="N22" s="31">
        <v>726.65</v>
      </c>
      <c r="O22" s="306">
        <v>33256000</v>
      </c>
      <c r="P22" s="307">
        <v>-7.0701762766923037E-3</v>
      </c>
    </row>
    <row r="23" spans="1:16" ht="12.75" customHeight="1">
      <c r="A23" s="31">
        <v>13</v>
      </c>
      <c r="B23" s="32" t="s">
        <v>43</v>
      </c>
      <c r="C23" s="33" t="s">
        <v>53</v>
      </c>
      <c r="D23" s="34">
        <v>45134</v>
      </c>
      <c r="E23" s="38">
        <v>3703.95</v>
      </c>
      <c r="F23" s="38">
        <v>3694.7333333333336</v>
      </c>
      <c r="G23" s="39">
        <v>3667.7666666666673</v>
      </c>
      <c r="H23" s="39">
        <v>3631.5833333333339</v>
      </c>
      <c r="I23" s="39">
        <v>3604.6166666666677</v>
      </c>
      <c r="J23" s="39">
        <v>3730.916666666667</v>
      </c>
      <c r="K23" s="39">
        <v>3757.8833333333332</v>
      </c>
      <c r="L23" s="39">
        <v>3794.0666666666666</v>
      </c>
      <c r="M23" s="31">
        <v>3721.7</v>
      </c>
      <c r="N23" s="31">
        <v>3658.55</v>
      </c>
      <c r="O23" s="306">
        <v>817600</v>
      </c>
      <c r="P23" s="307">
        <v>1.1881188118811881E-2</v>
      </c>
    </row>
    <row r="24" spans="1:16" ht="12.75" customHeight="1">
      <c r="A24" s="31">
        <v>14</v>
      </c>
      <c r="B24" s="32" t="s">
        <v>49</v>
      </c>
      <c r="C24" s="33" t="s">
        <v>54</v>
      </c>
      <c r="D24" s="34">
        <v>45134</v>
      </c>
      <c r="E24" s="38">
        <v>417.1</v>
      </c>
      <c r="F24" s="38">
        <v>419.36666666666662</v>
      </c>
      <c r="G24" s="39">
        <v>414.03333333333325</v>
      </c>
      <c r="H24" s="39">
        <v>410.96666666666664</v>
      </c>
      <c r="I24" s="39">
        <v>405.63333333333327</v>
      </c>
      <c r="J24" s="39">
        <v>422.43333333333322</v>
      </c>
      <c r="K24" s="39">
        <v>427.76666666666659</v>
      </c>
      <c r="L24" s="39">
        <v>430.8333333333332</v>
      </c>
      <c r="M24" s="31">
        <v>424.7</v>
      </c>
      <c r="N24" s="31">
        <v>416.3</v>
      </c>
      <c r="O24" s="306">
        <v>61720200</v>
      </c>
      <c r="P24" s="307">
        <v>2.1083350704267294E-2</v>
      </c>
    </row>
    <row r="25" spans="1:16" ht="12.75" customHeight="1">
      <c r="A25" s="31">
        <v>15</v>
      </c>
      <c r="B25" s="40" t="s">
        <v>45</v>
      </c>
      <c r="C25" s="33" t="s">
        <v>55</v>
      </c>
      <c r="D25" s="34">
        <v>45134</v>
      </c>
      <c r="E25" s="38">
        <v>5208.1000000000004</v>
      </c>
      <c r="F25" s="38">
        <v>5206.3833333333332</v>
      </c>
      <c r="G25" s="39">
        <v>5153.8666666666668</v>
      </c>
      <c r="H25" s="39">
        <v>5099.6333333333332</v>
      </c>
      <c r="I25" s="39">
        <v>5047.1166666666668</v>
      </c>
      <c r="J25" s="39">
        <v>5260.6166666666668</v>
      </c>
      <c r="K25" s="39">
        <v>5313.1333333333332</v>
      </c>
      <c r="L25" s="39">
        <v>5367.3666666666668</v>
      </c>
      <c r="M25" s="31">
        <v>5258.9</v>
      </c>
      <c r="N25" s="31">
        <v>5152.1499999999996</v>
      </c>
      <c r="O25" s="306">
        <v>1927250</v>
      </c>
      <c r="P25" s="307">
        <v>3.2440147927074547E-4</v>
      </c>
    </row>
    <row r="26" spans="1:16" ht="12.75" customHeight="1">
      <c r="A26" s="31">
        <v>16</v>
      </c>
      <c r="B26" s="32" t="s">
        <v>56</v>
      </c>
      <c r="C26" s="33" t="s">
        <v>57</v>
      </c>
      <c r="D26" s="34">
        <v>45134</v>
      </c>
      <c r="E26" s="38">
        <v>420.15</v>
      </c>
      <c r="F26" s="38">
        <v>420.29999999999995</v>
      </c>
      <c r="G26" s="39">
        <v>417.39999999999992</v>
      </c>
      <c r="H26" s="39">
        <v>414.65</v>
      </c>
      <c r="I26" s="39">
        <v>411.74999999999994</v>
      </c>
      <c r="J26" s="39">
        <v>423.0499999999999</v>
      </c>
      <c r="K26" s="39">
        <v>425.95</v>
      </c>
      <c r="L26" s="39">
        <v>428.69999999999987</v>
      </c>
      <c r="M26" s="31">
        <v>423.2</v>
      </c>
      <c r="N26" s="31">
        <v>417.55</v>
      </c>
      <c r="O26" s="306">
        <v>12376000</v>
      </c>
      <c r="P26" s="307">
        <v>-2.5565520010708071E-2</v>
      </c>
    </row>
    <row r="27" spans="1:16" ht="12.75" customHeight="1">
      <c r="A27" s="31">
        <v>17</v>
      </c>
      <c r="B27" s="32" t="s">
        <v>56</v>
      </c>
      <c r="C27" s="33" t="s">
        <v>58</v>
      </c>
      <c r="D27" s="34">
        <v>45134</v>
      </c>
      <c r="E27" s="38">
        <v>182.35</v>
      </c>
      <c r="F27" s="38">
        <v>180.38333333333333</v>
      </c>
      <c r="G27" s="39">
        <v>177.06666666666666</v>
      </c>
      <c r="H27" s="39">
        <v>171.78333333333333</v>
      </c>
      <c r="I27" s="39">
        <v>168.46666666666667</v>
      </c>
      <c r="J27" s="39">
        <v>185.66666666666666</v>
      </c>
      <c r="K27" s="39">
        <v>188.98333333333332</v>
      </c>
      <c r="L27" s="39">
        <v>194.26666666666665</v>
      </c>
      <c r="M27" s="31">
        <v>183.7</v>
      </c>
      <c r="N27" s="31">
        <v>175.1</v>
      </c>
      <c r="O27" s="306">
        <v>91940000</v>
      </c>
      <c r="P27" s="307">
        <v>0.10631129294266289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45134</v>
      </c>
      <c r="E28" s="38">
        <v>3528.75</v>
      </c>
      <c r="F28" s="38">
        <v>3530.5</v>
      </c>
      <c r="G28" s="39">
        <v>3514.25</v>
      </c>
      <c r="H28" s="39">
        <v>3499.75</v>
      </c>
      <c r="I28" s="39">
        <v>3483.5</v>
      </c>
      <c r="J28" s="39">
        <v>3545</v>
      </c>
      <c r="K28" s="39">
        <v>3561.25</v>
      </c>
      <c r="L28" s="39">
        <v>3575.75</v>
      </c>
      <c r="M28" s="31">
        <v>3546.75</v>
      </c>
      <c r="N28" s="31">
        <v>3516</v>
      </c>
      <c r="O28" s="306">
        <v>4829800</v>
      </c>
      <c r="P28" s="307">
        <v>4.2834567079763786E-3</v>
      </c>
    </row>
    <row r="29" spans="1:16" ht="12.75" customHeight="1">
      <c r="A29" s="31">
        <v>19</v>
      </c>
      <c r="B29" s="32" t="s">
        <v>45</v>
      </c>
      <c r="C29" s="33" t="s">
        <v>61</v>
      </c>
      <c r="D29" s="34">
        <v>45134</v>
      </c>
      <c r="E29" s="38">
        <v>1925.8</v>
      </c>
      <c r="F29" s="38">
        <v>1901.4333333333334</v>
      </c>
      <c r="G29" s="39">
        <v>1863.8666666666668</v>
      </c>
      <c r="H29" s="39">
        <v>1801.9333333333334</v>
      </c>
      <c r="I29" s="39">
        <v>1764.3666666666668</v>
      </c>
      <c r="J29" s="39">
        <v>1963.3666666666668</v>
      </c>
      <c r="K29" s="39">
        <v>2000.9333333333334</v>
      </c>
      <c r="L29" s="39">
        <v>2062.8666666666668</v>
      </c>
      <c r="M29" s="31">
        <v>1939</v>
      </c>
      <c r="N29" s="31">
        <v>1839.5</v>
      </c>
      <c r="O29" s="306">
        <v>2146950</v>
      </c>
      <c r="P29" s="307">
        <v>-1.9936337745015915E-2</v>
      </c>
    </row>
    <row r="30" spans="1:16" ht="12.75" customHeight="1">
      <c r="A30" s="31">
        <v>20</v>
      </c>
      <c r="B30" s="32" t="s">
        <v>45</v>
      </c>
      <c r="C30" s="33" t="s">
        <v>62</v>
      </c>
      <c r="D30" s="34">
        <v>45134</v>
      </c>
      <c r="E30" s="38">
        <v>7037.45</v>
      </c>
      <c r="F30" s="38">
        <v>6814.2</v>
      </c>
      <c r="G30" s="39">
        <v>6553.45</v>
      </c>
      <c r="H30" s="39">
        <v>6069.45</v>
      </c>
      <c r="I30" s="39">
        <v>5808.7</v>
      </c>
      <c r="J30" s="39">
        <v>7298.2</v>
      </c>
      <c r="K30" s="39">
        <v>7558.95</v>
      </c>
      <c r="L30" s="39">
        <v>8042.95</v>
      </c>
      <c r="M30" s="31">
        <v>7074.95</v>
      </c>
      <c r="N30" s="31">
        <v>6330.2</v>
      </c>
      <c r="O30" s="306">
        <v>619725</v>
      </c>
      <c r="P30" s="307">
        <v>-9.6643708319667648E-2</v>
      </c>
    </row>
    <row r="31" spans="1:16" ht="12.75" customHeight="1">
      <c r="A31" s="31">
        <v>21</v>
      </c>
      <c r="B31" s="32" t="s">
        <v>63</v>
      </c>
      <c r="C31" s="33" t="s">
        <v>64</v>
      </c>
      <c r="D31" s="34">
        <v>45134</v>
      </c>
      <c r="E31" s="38">
        <v>766.5</v>
      </c>
      <c r="F31" s="38">
        <v>766.44999999999993</v>
      </c>
      <c r="G31" s="39">
        <v>759.09999999999991</v>
      </c>
      <c r="H31" s="39">
        <v>751.69999999999993</v>
      </c>
      <c r="I31" s="39">
        <v>744.34999999999991</v>
      </c>
      <c r="J31" s="39">
        <v>773.84999999999991</v>
      </c>
      <c r="K31" s="39">
        <v>781.2</v>
      </c>
      <c r="L31" s="39">
        <v>788.59999999999991</v>
      </c>
      <c r="M31" s="31">
        <v>773.8</v>
      </c>
      <c r="N31" s="31">
        <v>759.05</v>
      </c>
      <c r="O31" s="306">
        <v>14666000</v>
      </c>
      <c r="P31" s="307">
        <v>1.8825981243487323E-2</v>
      </c>
    </row>
    <row r="32" spans="1:16" ht="12.75" customHeight="1">
      <c r="A32" s="31">
        <v>22</v>
      </c>
      <c r="B32" s="32" t="s">
        <v>43</v>
      </c>
      <c r="C32" s="33" t="s">
        <v>65</v>
      </c>
      <c r="D32" s="34">
        <v>45134</v>
      </c>
      <c r="E32" s="38">
        <v>781</v>
      </c>
      <c r="F32" s="38">
        <v>781.58333333333337</v>
      </c>
      <c r="G32" s="39">
        <v>771.16666666666674</v>
      </c>
      <c r="H32" s="39">
        <v>761.33333333333337</v>
      </c>
      <c r="I32" s="39">
        <v>750.91666666666674</v>
      </c>
      <c r="J32" s="39">
        <v>791.41666666666674</v>
      </c>
      <c r="K32" s="39">
        <v>801.83333333333348</v>
      </c>
      <c r="L32" s="39">
        <v>811.66666666666674</v>
      </c>
      <c r="M32" s="31">
        <v>792</v>
      </c>
      <c r="N32" s="31">
        <v>771.75</v>
      </c>
      <c r="O32" s="306">
        <v>14336300</v>
      </c>
      <c r="P32" s="307">
        <v>-2.3729332516840172E-3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45134</v>
      </c>
      <c r="E33" s="38">
        <v>973.5</v>
      </c>
      <c r="F33" s="38">
        <v>976.35</v>
      </c>
      <c r="G33" s="39">
        <v>966.40000000000009</v>
      </c>
      <c r="H33" s="39">
        <v>959.30000000000007</v>
      </c>
      <c r="I33" s="39">
        <v>949.35000000000014</v>
      </c>
      <c r="J33" s="39">
        <v>983.45</v>
      </c>
      <c r="K33" s="39">
        <v>993.40000000000009</v>
      </c>
      <c r="L33" s="39">
        <v>1000.5</v>
      </c>
      <c r="M33" s="31">
        <v>986.3</v>
      </c>
      <c r="N33" s="31">
        <v>969.25</v>
      </c>
      <c r="O33" s="306">
        <v>54284375</v>
      </c>
      <c r="P33" s="307">
        <v>7.6804380866195635E-3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45134</v>
      </c>
      <c r="E34" s="38">
        <v>4874.2</v>
      </c>
      <c r="F34" s="38">
        <v>4871.8166666666666</v>
      </c>
      <c r="G34" s="39">
        <v>4852.2833333333328</v>
      </c>
      <c r="H34" s="39">
        <v>4830.3666666666659</v>
      </c>
      <c r="I34" s="39">
        <v>4810.8333333333321</v>
      </c>
      <c r="J34" s="39">
        <v>4893.7333333333336</v>
      </c>
      <c r="K34" s="39">
        <v>4913.2666666666682</v>
      </c>
      <c r="L34" s="39">
        <v>4935.1833333333343</v>
      </c>
      <c r="M34" s="31">
        <v>4891.3500000000004</v>
      </c>
      <c r="N34" s="31">
        <v>4849.8999999999996</v>
      </c>
      <c r="O34" s="306">
        <v>2675500</v>
      </c>
      <c r="P34" s="307">
        <v>3.2712534980218082E-2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45134</v>
      </c>
      <c r="E35" s="38">
        <v>1632.7</v>
      </c>
      <c r="F35" s="38">
        <v>1632.9833333333333</v>
      </c>
      <c r="G35" s="39">
        <v>1619.9666666666667</v>
      </c>
      <c r="H35" s="39">
        <v>1607.2333333333333</v>
      </c>
      <c r="I35" s="39">
        <v>1594.2166666666667</v>
      </c>
      <c r="J35" s="39">
        <v>1645.7166666666667</v>
      </c>
      <c r="K35" s="39">
        <v>1658.7333333333336</v>
      </c>
      <c r="L35" s="39">
        <v>1671.4666666666667</v>
      </c>
      <c r="M35" s="31">
        <v>1646</v>
      </c>
      <c r="N35" s="31">
        <v>1620.25</v>
      </c>
      <c r="O35" s="306">
        <v>7596000</v>
      </c>
      <c r="P35" s="307">
        <v>-2.5216554379210779E-2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45134</v>
      </c>
      <c r="E36" s="38">
        <v>7598.3</v>
      </c>
      <c r="F36" s="38">
        <v>7607.3666666666659</v>
      </c>
      <c r="G36" s="39">
        <v>7535.9333333333316</v>
      </c>
      <c r="H36" s="39">
        <v>7473.5666666666657</v>
      </c>
      <c r="I36" s="39">
        <v>7402.1333333333314</v>
      </c>
      <c r="J36" s="39">
        <v>7669.7333333333318</v>
      </c>
      <c r="K36" s="39">
        <v>7741.1666666666661</v>
      </c>
      <c r="L36" s="39">
        <v>7803.5333333333319</v>
      </c>
      <c r="M36" s="31">
        <v>7678.8</v>
      </c>
      <c r="N36" s="31">
        <v>7545</v>
      </c>
      <c r="O36" s="306">
        <v>4666000</v>
      </c>
      <c r="P36" s="307">
        <v>8.210890233362144E-3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45134</v>
      </c>
      <c r="E37" s="38">
        <v>2412.8000000000002</v>
      </c>
      <c r="F37" s="38">
        <v>2407.8166666666671</v>
      </c>
      <c r="G37" s="39">
        <v>2391.8333333333339</v>
      </c>
      <c r="H37" s="39">
        <v>2370.8666666666668</v>
      </c>
      <c r="I37" s="39">
        <v>2354.8833333333337</v>
      </c>
      <c r="J37" s="39">
        <v>2428.7833333333342</v>
      </c>
      <c r="K37" s="39">
        <v>2444.7666666666669</v>
      </c>
      <c r="L37" s="39">
        <v>2465.7333333333345</v>
      </c>
      <c r="M37" s="31">
        <v>2423.8000000000002</v>
      </c>
      <c r="N37" s="31">
        <v>2386.85</v>
      </c>
      <c r="O37" s="306">
        <v>1715100</v>
      </c>
      <c r="P37" s="307">
        <v>-1.0484011881880134E-3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45134</v>
      </c>
      <c r="E38" s="38">
        <v>391.1</v>
      </c>
      <c r="F38" s="38">
        <v>389.36666666666662</v>
      </c>
      <c r="G38" s="39">
        <v>384.48333333333323</v>
      </c>
      <c r="H38" s="39">
        <v>377.86666666666662</v>
      </c>
      <c r="I38" s="39">
        <v>372.98333333333323</v>
      </c>
      <c r="J38" s="39">
        <v>395.98333333333323</v>
      </c>
      <c r="K38" s="39">
        <v>400.86666666666656</v>
      </c>
      <c r="L38" s="39">
        <v>407.48333333333323</v>
      </c>
      <c r="M38" s="31">
        <v>394.25</v>
      </c>
      <c r="N38" s="31">
        <v>382.75</v>
      </c>
      <c r="O38" s="306">
        <v>12907200</v>
      </c>
      <c r="P38" s="307">
        <v>-8.246132848043676E-2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45134</v>
      </c>
      <c r="E39" s="38">
        <v>218.6</v>
      </c>
      <c r="F39" s="38">
        <v>216.1</v>
      </c>
      <c r="G39" s="39">
        <v>212.7</v>
      </c>
      <c r="H39" s="39">
        <v>206.79999999999998</v>
      </c>
      <c r="I39" s="39">
        <v>203.39999999999998</v>
      </c>
      <c r="J39" s="39">
        <v>222</v>
      </c>
      <c r="K39" s="39">
        <v>225.40000000000003</v>
      </c>
      <c r="L39" s="39">
        <v>231.3</v>
      </c>
      <c r="M39" s="31">
        <v>219.5</v>
      </c>
      <c r="N39" s="31">
        <v>210.2</v>
      </c>
      <c r="O39" s="306">
        <v>69105000</v>
      </c>
      <c r="P39" s="307">
        <v>3.8548241659152389E-2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45134</v>
      </c>
      <c r="E40" s="38">
        <v>197.1</v>
      </c>
      <c r="F40" s="38">
        <v>198.51666666666665</v>
      </c>
      <c r="G40" s="39">
        <v>195.1333333333333</v>
      </c>
      <c r="H40" s="39">
        <v>193.16666666666666</v>
      </c>
      <c r="I40" s="39">
        <v>189.7833333333333</v>
      </c>
      <c r="J40" s="39">
        <v>200.48333333333329</v>
      </c>
      <c r="K40" s="39">
        <v>203.86666666666662</v>
      </c>
      <c r="L40" s="39">
        <v>205.83333333333329</v>
      </c>
      <c r="M40" s="31">
        <v>201.9</v>
      </c>
      <c r="N40" s="31">
        <v>196.55</v>
      </c>
      <c r="O40" s="306">
        <v>120182400</v>
      </c>
      <c r="P40" s="307">
        <v>2.9052294129432981E-2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45134</v>
      </c>
      <c r="E41" s="38">
        <v>1676.8</v>
      </c>
      <c r="F41" s="38">
        <v>1674.7666666666664</v>
      </c>
      <c r="G41" s="39">
        <v>1667.9333333333329</v>
      </c>
      <c r="H41" s="39">
        <v>1659.0666666666666</v>
      </c>
      <c r="I41" s="39">
        <v>1652.2333333333331</v>
      </c>
      <c r="J41" s="39">
        <v>1683.6333333333328</v>
      </c>
      <c r="K41" s="39">
        <v>1690.4666666666662</v>
      </c>
      <c r="L41" s="39">
        <v>1699.3333333333326</v>
      </c>
      <c r="M41" s="31">
        <v>1681.6</v>
      </c>
      <c r="N41" s="31">
        <v>1665.9</v>
      </c>
      <c r="O41" s="306">
        <v>1944750</v>
      </c>
      <c r="P41" s="307">
        <v>8.7531608636452051E-3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45134</v>
      </c>
      <c r="E42" s="38">
        <v>125</v>
      </c>
      <c r="F42" s="38">
        <v>125.53333333333335</v>
      </c>
      <c r="G42" s="39">
        <v>124.26666666666669</v>
      </c>
      <c r="H42" s="39">
        <v>123.53333333333335</v>
      </c>
      <c r="I42" s="39">
        <v>122.26666666666669</v>
      </c>
      <c r="J42" s="39">
        <v>126.26666666666669</v>
      </c>
      <c r="K42" s="39">
        <v>127.53333333333335</v>
      </c>
      <c r="L42" s="39">
        <v>128.26666666666671</v>
      </c>
      <c r="M42" s="31">
        <v>126.8</v>
      </c>
      <c r="N42" s="31">
        <v>124.8</v>
      </c>
      <c r="O42" s="306">
        <v>81909000</v>
      </c>
      <c r="P42" s="307">
        <v>2.5115110925073253E-3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45134</v>
      </c>
      <c r="E43" s="38">
        <v>693.8</v>
      </c>
      <c r="F43" s="38">
        <v>690.81666666666661</v>
      </c>
      <c r="G43" s="39">
        <v>683.53333333333319</v>
      </c>
      <c r="H43" s="39">
        <v>673.26666666666654</v>
      </c>
      <c r="I43" s="39">
        <v>665.98333333333312</v>
      </c>
      <c r="J43" s="39">
        <v>701.08333333333326</v>
      </c>
      <c r="K43" s="39">
        <v>708.36666666666656</v>
      </c>
      <c r="L43" s="39">
        <v>718.63333333333333</v>
      </c>
      <c r="M43" s="31">
        <v>698.1</v>
      </c>
      <c r="N43" s="31">
        <v>680.55</v>
      </c>
      <c r="O43" s="306">
        <v>7602100</v>
      </c>
      <c r="P43" s="307">
        <v>-1.07357572287432E-2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45134</v>
      </c>
      <c r="E44" s="38">
        <v>853.1</v>
      </c>
      <c r="F44" s="38">
        <v>852.35</v>
      </c>
      <c r="G44" s="39">
        <v>847.30000000000007</v>
      </c>
      <c r="H44" s="39">
        <v>841.5</v>
      </c>
      <c r="I44" s="39">
        <v>836.45</v>
      </c>
      <c r="J44" s="39">
        <v>858.15000000000009</v>
      </c>
      <c r="K44" s="39">
        <v>863.2</v>
      </c>
      <c r="L44" s="39">
        <v>869.00000000000011</v>
      </c>
      <c r="M44" s="31">
        <v>857.4</v>
      </c>
      <c r="N44" s="31">
        <v>846.55</v>
      </c>
      <c r="O44" s="306">
        <v>8104000</v>
      </c>
      <c r="P44" s="307">
        <v>1.5666123574382754E-2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45134</v>
      </c>
      <c r="E45" s="38">
        <v>887.75</v>
      </c>
      <c r="F45" s="38">
        <v>886.15</v>
      </c>
      <c r="G45" s="39">
        <v>878.75</v>
      </c>
      <c r="H45" s="39">
        <v>869.75</v>
      </c>
      <c r="I45" s="39">
        <v>862.35</v>
      </c>
      <c r="J45" s="39">
        <v>895.15</v>
      </c>
      <c r="K45" s="39">
        <v>902.54999999999984</v>
      </c>
      <c r="L45" s="39">
        <v>911.55</v>
      </c>
      <c r="M45" s="31">
        <v>893.55</v>
      </c>
      <c r="N45" s="31">
        <v>877.15</v>
      </c>
      <c r="O45" s="306">
        <v>42396600</v>
      </c>
      <c r="P45" s="307">
        <v>-1.8539288777462557E-2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45134</v>
      </c>
      <c r="E46" s="38">
        <v>94.95</v>
      </c>
      <c r="F46" s="38">
        <v>95.566666666666663</v>
      </c>
      <c r="G46" s="39">
        <v>93.683333333333323</v>
      </c>
      <c r="H46" s="39">
        <v>92.416666666666657</v>
      </c>
      <c r="I46" s="39">
        <v>90.533333333333317</v>
      </c>
      <c r="J46" s="39">
        <v>96.833333333333329</v>
      </c>
      <c r="K46" s="39">
        <v>98.716666666666654</v>
      </c>
      <c r="L46" s="39">
        <v>99.983333333333334</v>
      </c>
      <c r="M46" s="31">
        <v>97.45</v>
      </c>
      <c r="N46" s="31">
        <v>94.3</v>
      </c>
      <c r="O46" s="306">
        <v>110103000</v>
      </c>
      <c r="P46" s="307">
        <v>4.2138739813158417E-2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45134</v>
      </c>
      <c r="E47" s="38">
        <v>264</v>
      </c>
      <c r="F47" s="38">
        <v>264.90000000000003</v>
      </c>
      <c r="G47" s="39">
        <v>261.95000000000005</v>
      </c>
      <c r="H47" s="39">
        <v>259.90000000000003</v>
      </c>
      <c r="I47" s="39">
        <v>256.95000000000005</v>
      </c>
      <c r="J47" s="39">
        <v>266.95000000000005</v>
      </c>
      <c r="K47" s="39">
        <v>269.89999999999998</v>
      </c>
      <c r="L47" s="39">
        <v>271.95000000000005</v>
      </c>
      <c r="M47" s="31">
        <v>267.85000000000002</v>
      </c>
      <c r="N47" s="31">
        <v>262.85000000000002</v>
      </c>
      <c r="O47" s="306">
        <v>34362500</v>
      </c>
      <c r="P47" s="307">
        <v>-8.5833814195037505E-3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45134</v>
      </c>
      <c r="E48" s="38">
        <v>18908.8</v>
      </c>
      <c r="F48" s="38">
        <v>18937.766666666666</v>
      </c>
      <c r="G48" s="39">
        <v>18756.283333333333</v>
      </c>
      <c r="H48" s="39">
        <v>18603.766666666666</v>
      </c>
      <c r="I48" s="39">
        <v>18422.283333333333</v>
      </c>
      <c r="J48" s="39">
        <v>19090.283333333333</v>
      </c>
      <c r="K48" s="39">
        <v>19271.766666666663</v>
      </c>
      <c r="L48" s="39">
        <v>19424.283333333333</v>
      </c>
      <c r="M48" s="31">
        <v>19119.25</v>
      </c>
      <c r="N48" s="31">
        <v>18785.25</v>
      </c>
      <c r="O48" s="306">
        <v>229200</v>
      </c>
      <c r="P48" s="307">
        <v>4.3649061545176777E-4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45134</v>
      </c>
      <c r="E49" s="38">
        <v>392.1</v>
      </c>
      <c r="F49" s="38">
        <v>390.7166666666667</v>
      </c>
      <c r="G49" s="39">
        <v>387.83333333333337</v>
      </c>
      <c r="H49" s="39">
        <v>383.56666666666666</v>
      </c>
      <c r="I49" s="39">
        <v>380.68333333333334</v>
      </c>
      <c r="J49" s="39">
        <v>394.98333333333341</v>
      </c>
      <c r="K49" s="39">
        <v>397.86666666666673</v>
      </c>
      <c r="L49" s="39">
        <v>402.13333333333344</v>
      </c>
      <c r="M49" s="31">
        <v>393.6</v>
      </c>
      <c r="N49" s="31">
        <v>386.45</v>
      </c>
      <c r="O49" s="306">
        <v>22879800</v>
      </c>
      <c r="P49" s="307">
        <v>-1.1786892975011788E-3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45134</v>
      </c>
      <c r="E50" s="38">
        <v>5059</v>
      </c>
      <c r="F50" s="38">
        <v>5065.333333333333</v>
      </c>
      <c r="G50" s="39">
        <v>5010.6666666666661</v>
      </c>
      <c r="H50" s="39">
        <v>4962.333333333333</v>
      </c>
      <c r="I50" s="39">
        <v>4907.6666666666661</v>
      </c>
      <c r="J50" s="39">
        <v>5113.6666666666661</v>
      </c>
      <c r="K50" s="39">
        <v>5168.3333333333321</v>
      </c>
      <c r="L50" s="39">
        <v>5216.6666666666661</v>
      </c>
      <c r="M50" s="31">
        <v>5120</v>
      </c>
      <c r="N50" s="31">
        <v>5017</v>
      </c>
      <c r="O50" s="306">
        <v>1528400</v>
      </c>
      <c r="P50" s="307">
        <v>-2.8705636743215032E-3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45134</v>
      </c>
      <c r="E51" s="38">
        <v>385.8</v>
      </c>
      <c r="F51" s="38">
        <v>387.35000000000008</v>
      </c>
      <c r="G51" s="39">
        <v>380.55000000000018</v>
      </c>
      <c r="H51" s="39">
        <v>375.30000000000013</v>
      </c>
      <c r="I51" s="39">
        <v>368.50000000000023</v>
      </c>
      <c r="J51" s="39">
        <v>392.60000000000014</v>
      </c>
      <c r="K51" s="39">
        <v>399.4</v>
      </c>
      <c r="L51" s="39">
        <v>404.65000000000009</v>
      </c>
      <c r="M51" s="31">
        <v>394.15</v>
      </c>
      <c r="N51" s="31">
        <v>382.1</v>
      </c>
      <c r="O51" s="306">
        <v>7990000</v>
      </c>
      <c r="P51" s="307">
        <v>-3.5490101400289714E-2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45134</v>
      </c>
      <c r="E52" s="38">
        <v>338.9</v>
      </c>
      <c r="F52" s="38">
        <v>340.59999999999997</v>
      </c>
      <c r="G52" s="39">
        <v>335.79999999999995</v>
      </c>
      <c r="H52" s="39">
        <v>332.7</v>
      </c>
      <c r="I52" s="39">
        <v>327.9</v>
      </c>
      <c r="J52" s="39">
        <v>343.69999999999993</v>
      </c>
      <c r="K52" s="39">
        <v>348.5</v>
      </c>
      <c r="L52" s="39">
        <v>351.59999999999991</v>
      </c>
      <c r="M52" s="31">
        <v>345.4</v>
      </c>
      <c r="N52" s="31">
        <v>337.5</v>
      </c>
      <c r="O52" s="306">
        <v>59275800</v>
      </c>
      <c r="P52" s="307">
        <v>2.9447622620275719E-2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45134</v>
      </c>
      <c r="E53" s="38">
        <v>839.6</v>
      </c>
      <c r="F53" s="38">
        <v>836.7833333333333</v>
      </c>
      <c r="G53" s="39">
        <v>828.31666666666661</v>
      </c>
      <c r="H53" s="39">
        <v>817.0333333333333</v>
      </c>
      <c r="I53" s="39">
        <v>808.56666666666661</v>
      </c>
      <c r="J53" s="39">
        <v>848.06666666666661</v>
      </c>
      <c r="K53" s="39">
        <v>856.5333333333333</v>
      </c>
      <c r="L53" s="39">
        <v>867.81666666666661</v>
      </c>
      <c r="M53" s="31">
        <v>845.25</v>
      </c>
      <c r="N53" s="31">
        <v>825.5</v>
      </c>
      <c r="O53" s="306">
        <v>3248700</v>
      </c>
      <c r="P53" s="307">
        <v>0.11550050217609642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45134</v>
      </c>
      <c r="E54" s="38">
        <v>268.75</v>
      </c>
      <c r="F54" s="38">
        <v>269.06666666666666</v>
      </c>
      <c r="G54" s="39">
        <v>267.63333333333333</v>
      </c>
      <c r="H54" s="39">
        <v>266.51666666666665</v>
      </c>
      <c r="I54" s="39">
        <v>265.08333333333331</v>
      </c>
      <c r="J54" s="39">
        <v>270.18333333333334</v>
      </c>
      <c r="K54" s="39">
        <v>271.61666666666662</v>
      </c>
      <c r="L54" s="39">
        <v>272.73333333333335</v>
      </c>
      <c r="M54" s="31">
        <v>270.5</v>
      </c>
      <c r="N54" s="31">
        <v>267.95</v>
      </c>
      <c r="O54" s="306">
        <v>13254400</v>
      </c>
      <c r="P54" s="307">
        <v>1.1600928074245939E-2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45134</v>
      </c>
      <c r="E55" s="38">
        <v>1135.25</v>
      </c>
      <c r="F55" s="38">
        <v>1144.0333333333333</v>
      </c>
      <c r="G55" s="39">
        <v>1122.0666666666666</v>
      </c>
      <c r="H55" s="39">
        <v>1108.8833333333332</v>
      </c>
      <c r="I55" s="39">
        <v>1086.9166666666665</v>
      </c>
      <c r="J55" s="39">
        <v>1157.2166666666667</v>
      </c>
      <c r="K55" s="39">
        <v>1179.1833333333334</v>
      </c>
      <c r="L55" s="39">
        <v>1192.3666666666668</v>
      </c>
      <c r="M55" s="31">
        <v>1166</v>
      </c>
      <c r="N55" s="31">
        <v>1130.8499999999999</v>
      </c>
      <c r="O55" s="306">
        <v>12755000</v>
      </c>
      <c r="P55" s="307">
        <v>0.10973355084284937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45134</v>
      </c>
      <c r="E56" s="38">
        <v>1048.8</v>
      </c>
      <c r="F56" s="38">
        <v>1051.1666666666667</v>
      </c>
      <c r="G56" s="39">
        <v>1040.5333333333335</v>
      </c>
      <c r="H56" s="39">
        <v>1032.2666666666669</v>
      </c>
      <c r="I56" s="39">
        <v>1021.6333333333337</v>
      </c>
      <c r="J56" s="39">
        <v>1059.4333333333334</v>
      </c>
      <c r="K56" s="39">
        <v>1070.0666666666666</v>
      </c>
      <c r="L56" s="39">
        <v>1078.3333333333333</v>
      </c>
      <c r="M56" s="31">
        <v>1061.8</v>
      </c>
      <c r="N56" s="31">
        <v>1042.9000000000001</v>
      </c>
      <c r="O56" s="306">
        <v>11262550</v>
      </c>
      <c r="P56" s="307">
        <v>-2.0464695573520267E-2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45134</v>
      </c>
      <c r="E57" s="38">
        <v>229.25</v>
      </c>
      <c r="F57" s="38">
        <v>229.56666666666669</v>
      </c>
      <c r="G57" s="39">
        <v>228.43333333333339</v>
      </c>
      <c r="H57" s="39">
        <v>227.6166666666667</v>
      </c>
      <c r="I57" s="39">
        <v>226.48333333333341</v>
      </c>
      <c r="J57" s="39">
        <v>230.38333333333338</v>
      </c>
      <c r="K57" s="39">
        <v>231.51666666666665</v>
      </c>
      <c r="L57" s="39">
        <v>232.33333333333337</v>
      </c>
      <c r="M57" s="31">
        <v>230.7</v>
      </c>
      <c r="N57" s="31">
        <v>228.75</v>
      </c>
      <c r="O57" s="306">
        <v>57107400</v>
      </c>
      <c r="P57" s="307">
        <v>-1.8692263279445728E-2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45134</v>
      </c>
      <c r="E58" s="38">
        <v>4649.5</v>
      </c>
      <c r="F58" s="38">
        <v>4732.1333333333341</v>
      </c>
      <c r="G58" s="39">
        <v>4539.3166666666684</v>
      </c>
      <c r="H58" s="39">
        <v>4429.1333333333341</v>
      </c>
      <c r="I58" s="39">
        <v>4236.3166666666684</v>
      </c>
      <c r="J58" s="39">
        <v>4842.3166666666684</v>
      </c>
      <c r="K58" s="39">
        <v>5035.1333333333341</v>
      </c>
      <c r="L58" s="39">
        <v>5145.3166666666684</v>
      </c>
      <c r="M58" s="31">
        <v>4924.95</v>
      </c>
      <c r="N58" s="31">
        <v>4621.95</v>
      </c>
      <c r="O58" s="306">
        <v>982200</v>
      </c>
      <c r="P58" s="307">
        <v>2.5528582615505089E-2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45134</v>
      </c>
      <c r="E59" s="38">
        <v>1838.3</v>
      </c>
      <c r="F59" s="38">
        <v>1839.1666666666667</v>
      </c>
      <c r="G59" s="39">
        <v>1825.7833333333335</v>
      </c>
      <c r="H59" s="39">
        <v>1813.2666666666669</v>
      </c>
      <c r="I59" s="39">
        <v>1799.8833333333337</v>
      </c>
      <c r="J59" s="39">
        <v>1851.6833333333334</v>
      </c>
      <c r="K59" s="39">
        <v>1865.0666666666666</v>
      </c>
      <c r="L59" s="39">
        <v>1877.5833333333333</v>
      </c>
      <c r="M59" s="31">
        <v>1852.55</v>
      </c>
      <c r="N59" s="31">
        <v>1826.65</v>
      </c>
      <c r="O59" s="306">
        <v>4138400</v>
      </c>
      <c r="P59" s="307">
        <v>1.5022748733796892E-2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45134</v>
      </c>
      <c r="E60" s="38">
        <v>676.85</v>
      </c>
      <c r="F60" s="38">
        <v>679.43333333333339</v>
      </c>
      <c r="G60" s="39">
        <v>671.66666666666674</v>
      </c>
      <c r="H60" s="39">
        <v>666.48333333333335</v>
      </c>
      <c r="I60" s="39">
        <v>658.7166666666667</v>
      </c>
      <c r="J60" s="39">
        <v>684.61666666666679</v>
      </c>
      <c r="K60" s="39">
        <v>692.38333333333344</v>
      </c>
      <c r="L60" s="39">
        <v>697.56666666666683</v>
      </c>
      <c r="M60" s="31">
        <v>687.2</v>
      </c>
      <c r="N60" s="31">
        <v>674.25</v>
      </c>
      <c r="O60" s="306">
        <v>4999000</v>
      </c>
      <c r="P60" s="307">
        <v>-5.2681447792306234E-2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45134</v>
      </c>
      <c r="E61" s="38">
        <v>980.5</v>
      </c>
      <c r="F61" s="38">
        <v>974.11666666666679</v>
      </c>
      <c r="G61" s="39">
        <v>961.8333333333336</v>
      </c>
      <c r="H61" s="39">
        <v>943.16666666666686</v>
      </c>
      <c r="I61" s="39">
        <v>930.88333333333367</v>
      </c>
      <c r="J61" s="39">
        <v>992.78333333333353</v>
      </c>
      <c r="K61" s="39">
        <v>1005.0666666666668</v>
      </c>
      <c r="L61" s="39">
        <v>1023.7333333333335</v>
      </c>
      <c r="M61" s="31">
        <v>986.4</v>
      </c>
      <c r="N61" s="31">
        <v>955.45</v>
      </c>
      <c r="O61" s="306">
        <v>2386300</v>
      </c>
      <c r="P61" s="307">
        <v>0.14357598121435761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45134</v>
      </c>
      <c r="E62" s="38">
        <v>290.85000000000002</v>
      </c>
      <c r="F62" s="38">
        <v>291.41666666666669</v>
      </c>
      <c r="G62" s="39">
        <v>288.23333333333335</v>
      </c>
      <c r="H62" s="39">
        <v>285.61666666666667</v>
      </c>
      <c r="I62" s="39">
        <v>282.43333333333334</v>
      </c>
      <c r="J62" s="39">
        <v>294.03333333333336</v>
      </c>
      <c r="K62" s="39">
        <v>297.21666666666664</v>
      </c>
      <c r="L62" s="39">
        <v>299.83333333333337</v>
      </c>
      <c r="M62" s="31">
        <v>294.60000000000002</v>
      </c>
      <c r="N62" s="31">
        <v>288.8</v>
      </c>
      <c r="O62" s="306">
        <v>15525000</v>
      </c>
      <c r="P62" s="307">
        <v>-1.4736120630568882E-2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45134</v>
      </c>
      <c r="E63" s="38">
        <v>131.85</v>
      </c>
      <c r="F63" s="38">
        <v>131.5</v>
      </c>
      <c r="G63" s="39">
        <v>129.4</v>
      </c>
      <c r="H63" s="39">
        <v>126.95000000000002</v>
      </c>
      <c r="I63" s="39">
        <v>124.85000000000002</v>
      </c>
      <c r="J63" s="39">
        <v>133.94999999999999</v>
      </c>
      <c r="K63" s="39">
        <v>136.05000000000001</v>
      </c>
      <c r="L63" s="39">
        <v>138.49999999999997</v>
      </c>
      <c r="M63" s="31">
        <v>133.6</v>
      </c>
      <c r="N63" s="31">
        <v>129.05000000000001</v>
      </c>
      <c r="O63" s="306">
        <v>36010000</v>
      </c>
      <c r="P63" s="307">
        <v>1.9824412347776835E-2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45134</v>
      </c>
      <c r="E64" s="38">
        <v>1876.05</v>
      </c>
      <c r="F64" s="38">
        <v>1877.4833333333333</v>
      </c>
      <c r="G64" s="39">
        <v>1854.8666666666668</v>
      </c>
      <c r="H64" s="39">
        <v>1833.6833333333334</v>
      </c>
      <c r="I64" s="39">
        <v>1811.0666666666668</v>
      </c>
      <c r="J64" s="39">
        <v>1898.6666666666667</v>
      </c>
      <c r="K64" s="39">
        <v>1921.2833333333331</v>
      </c>
      <c r="L64" s="39">
        <v>1942.4666666666667</v>
      </c>
      <c r="M64" s="31">
        <v>1900.1</v>
      </c>
      <c r="N64" s="31">
        <v>1856.3</v>
      </c>
      <c r="O64" s="306">
        <v>3465600</v>
      </c>
      <c r="P64" s="307">
        <v>3.9409753464099334E-2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45134</v>
      </c>
      <c r="E65" s="38">
        <v>567.25</v>
      </c>
      <c r="F65" s="38">
        <v>570.73333333333323</v>
      </c>
      <c r="G65" s="39">
        <v>562.61666666666645</v>
      </c>
      <c r="H65" s="39">
        <v>557.98333333333323</v>
      </c>
      <c r="I65" s="39">
        <v>549.86666666666645</v>
      </c>
      <c r="J65" s="39">
        <v>575.36666666666645</v>
      </c>
      <c r="K65" s="39">
        <v>583.48333333333323</v>
      </c>
      <c r="L65" s="39">
        <v>588.11666666666645</v>
      </c>
      <c r="M65" s="31">
        <v>578.85</v>
      </c>
      <c r="N65" s="31">
        <v>566.1</v>
      </c>
      <c r="O65" s="306">
        <v>14258750</v>
      </c>
      <c r="P65" s="307">
        <v>1.0900389932647997E-2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45134</v>
      </c>
      <c r="E66" s="38">
        <v>1920.55</v>
      </c>
      <c r="F66" s="38">
        <v>1947.1833333333332</v>
      </c>
      <c r="G66" s="39">
        <v>1888.5166666666664</v>
      </c>
      <c r="H66" s="39">
        <v>1856.4833333333333</v>
      </c>
      <c r="I66" s="39">
        <v>1797.8166666666666</v>
      </c>
      <c r="J66" s="39">
        <v>1979.2166666666662</v>
      </c>
      <c r="K66" s="39">
        <v>2037.8833333333328</v>
      </c>
      <c r="L66" s="39">
        <v>2069.9166666666661</v>
      </c>
      <c r="M66" s="31">
        <v>2005.85</v>
      </c>
      <c r="N66" s="31">
        <v>1915.15</v>
      </c>
      <c r="O66" s="306">
        <v>2005500</v>
      </c>
      <c r="P66" s="307">
        <v>-2.7349577324714074E-3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45134</v>
      </c>
      <c r="E67" s="38">
        <v>1978.7</v>
      </c>
      <c r="F67" s="38">
        <v>1976.6000000000001</v>
      </c>
      <c r="G67" s="39">
        <v>1957.2500000000002</v>
      </c>
      <c r="H67" s="39">
        <v>1935.8000000000002</v>
      </c>
      <c r="I67" s="39">
        <v>1916.4500000000003</v>
      </c>
      <c r="J67" s="39">
        <v>1998.0500000000002</v>
      </c>
      <c r="K67" s="39">
        <v>2017.4</v>
      </c>
      <c r="L67" s="39">
        <v>2038.8500000000001</v>
      </c>
      <c r="M67" s="31">
        <v>1995.95</v>
      </c>
      <c r="N67" s="31">
        <v>1955.15</v>
      </c>
      <c r="O67" s="306">
        <v>3029400</v>
      </c>
      <c r="P67" s="307">
        <v>-4.5286943367684601E-2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45134</v>
      </c>
      <c r="E68" s="38">
        <v>188.2</v>
      </c>
      <c r="F68" s="38">
        <v>188.79999999999998</v>
      </c>
      <c r="G68" s="39">
        <v>184.59999999999997</v>
      </c>
      <c r="H68" s="39">
        <v>180.99999999999997</v>
      </c>
      <c r="I68" s="39">
        <v>176.79999999999995</v>
      </c>
      <c r="J68" s="39">
        <v>192.39999999999998</v>
      </c>
      <c r="K68" s="39">
        <v>196.59999999999997</v>
      </c>
      <c r="L68" s="39">
        <v>200.2</v>
      </c>
      <c r="M68" s="31">
        <v>193</v>
      </c>
      <c r="N68" s="31">
        <v>185.2</v>
      </c>
      <c r="O68" s="306">
        <v>15982400</v>
      </c>
      <c r="P68" s="307">
        <v>-6.2109760105159381E-2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45134</v>
      </c>
      <c r="E69" s="38">
        <v>3690.75</v>
      </c>
      <c r="F69" s="38">
        <v>3699.0166666666664</v>
      </c>
      <c r="G69" s="39">
        <v>3639.2333333333327</v>
      </c>
      <c r="H69" s="39">
        <v>3587.7166666666662</v>
      </c>
      <c r="I69" s="39">
        <v>3527.9333333333325</v>
      </c>
      <c r="J69" s="39">
        <v>3750.5333333333328</v>
      </c>
      <c r="K69" s="39">
        <v>3810.3166666666666</v>
      </c>
      <c r="L69" s="39">
        <v>3861.833333333333</v>
      </c>
      <c r="M69" s="31">
        <v>3758.8</v>
      </c>
      <c r="N69" s="31">
        <v>3647.5</v>
      </c>
      <c r="O69" s="306">
        <v>3080600</v>
      </c>
      <c r="P69" s="307">
        <v>-2.7838922698433253E-3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45134</v>
      </c>
      <c r="E70" s="38">
        <v>4178.1499999999996</v>
      </c>
      <c r="F70" s="38">
        <v>4208.7166666666662</v>
      </c>
      <c r="G70" s="39">
        <v>4133.1833333333325</v>
      </c>
      <c r="H70" s="39">
        <v>4088.2166666666662</v>
      </c>
      <c r="I70" s="39">
        <v>4012.6833333333325</v>
      </c>
      <c r="J70" s="39">
        <v>4253.6833333333325</v>
      </c>
      <c r="K70" s="39">
        <v>4329.2166666666672</v>
      </c>
      <c r="L70" s="39">
        <v>4374.1833333333325</v>
      </c>
      <c r="M70" s="31">
        <v>4284.25</v>
      </c>
      <c r="N70" s="31">
        <v>4163.75</v>
      </c>
      <c r="O70" s="306">
        <v>1013200</v>
      </c>
      <c r="P70" s="307">
        <v>7.0583262890955192E-2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45134</v>
      </c>
      <c r="E71" s="38">
        <v>500.4</v>
      </c>
      <c r="F71" s="38">
        <v>500.09999999999997</v>
      </c>
      <c r="G71" s="39">
        <v>495.54999999999995</v>
      </c>
      <c r="H71" s="39">
        <v>490.7</v>
      </c>
      <c r="I71" s="39">
        <v>486.15</v>
      </c>
      <c r="J71" s="39">
        <v>504.94999999999993</v>
      </c>
      <c r="K71" s="39">
        <v>509.5</v>
      </c>
      <c r="L71" s="39">
        <v>514.34999999999991</v>
      </c>
      <c r="M71" s="31">
        <v>504.65</v>
      </c>
      <c r="N71" s="31">
        <v>495.25</v>
      </c>
      <c r="O71" s="306">
        <v>33674850</v>
      </c>
      <c r="P71" s="307">
        <v>1.1598513011152417E-2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45134</v>
      </c>
      <c r="E72" s="38">
        <v>5298.75</v>
      </c>
      <c r="F72" s="38">
        <v>5309.7333333333336</v>
      </c>
      <c r="G72" s="39">
        <v>5273.6166666666668</v>
      </c>
      <c r="H72" s="39">
        <v>5248.4833333333336</v>
      </c>
      <c r="I72" s="39">
        <v>5212.3666666666668</v>
      </c>
      <c r="J72" s="39">
        <v>5334.8666666666668</v>
      </c>
      <c r="K72" s="39">
        <v>5370.9833333333336</v>
      </c>
      <c r="L72" s="39">
        <v>5396.1166666666668</v>
      </c>
      <c r="M72" s="31">
        <v>5345.85</v>
      </c>
      <c r="N72" s="31">
        <v>5284.6</v>
      </c>
      <c r="O72" s="306">
        <v>2771875</v>
      </c>
      <c r="P72" s="307">
        <v>5.3497755814480661E-3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45134</v>
      </c>
      <c r="E73" s="38">
        <v>3316.05</v>
      </c>
      <c r="F73" s="38">
        <v>3314.2666666666664</v>
      </c>
      <c r="G73" s="39">
        <v>3291.4833333333327</v>
      </c>
      <c r="H73" s="39">
        <v>3266.9166666666661</v>
      </c>
      <c r="I73" s="39">
        <v>3244.1333333333323</v>
      </c>
      <c r="J73" s="39">
        <v>3338.833333333333</v>
      </c>
      <c r="K73" s="39">
        <v>3361.6166666666668</v>
      </c>
      <c r="L73" s="39">
        <v>3386.1833333333334</v>
      </c>
      <c r="M73" s="31">
        <v>3337.05</v>
      </c>
      <c r="N73" s="31">
        <v>3289.7</v>
      </c>
      <c r="O73" s="306">
        <v>4971400</v>
      </c>
      <c r="P73" s="307">
        <v>-2.9085067842373288E-2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45134</v>
      </c>
      <c r="E74" s="38">
        <v>2347.4499999999998</v>
      </c>
      <c r="F74" s="38">
        <v>2355.7666666666669</v>
      </c>
      <c r="G74" s="39">
        <v>2328.2333333333336</v>
      </c>
      <c r="H74" s="39">
        <v>2309.0166666666669</v>
      </c>
      <c r="I74" s="39">
        <v>2281.4833333333336</v>
      </c>
      <c r="J74" s="39">
        <v>2374.9833333333336</v>
      </c>
      <c r="K74" s="39">
        <v>2402.5166666666673</v>
      </c>
      <c r="L74" s="39">
        <v>2421.7333333333336</v>
      </c>
      <c r="M74" s="31">
        <v>2383.3000000000002</v>
      </c>
      <c r="N74" s="31">
        <v>2336.5500000000002</v>
      </c>
      <c r="O74" s="306">
        <v>1782825</v>
      </c>
      <c r="P74" s="307">
        <v>-5.2171244437624678E-3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45134</v>
      </c>
      <c r="E75" s="38">
        <v>252.6</v>
      </c>
      <c r="F75" s="38">
        <v>252.71666666666667</v>
      </c>
      <c r="G75" s="39">
        <v>250.03333333333333</v>
      </c>
      <c r="H75" s="39">
        <v>247.46666666666667</v>
      </c>
      <c r="I75" s="39">
        <v>244.78333333333333</v>
      </c>
      <c r="J75" s="39">
        <v>255.28333333333333</v>
      </c>
      <c r="K75" s="39">
        <v>257.9666666666667</v>
      </c>
      <c r="L75" s="39">
        <v>260.5333333333333</v>
      </c>
      <c r="M75" s="31">
        <v>255.4</v>
      </c>
      <c r="N75" s="31">
        <v>250.15</v>
      </c>
      <c r="O75" s="306">
        <v>23439600</v>
      </c>
      <c r="P75" s="307">
        <v>1.2282338308457711E-2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45134</v>
      </c>
      <c r="E76" s="38">
        <v>134.35</v>
      </c>
      <c r="F76" s="38">
        <v>134.83333333333334</v>
      </c>
      <c r="G76" s="39">
        <v>132.61666666666667</v>
      </c>
      <c r="H76" s="39">
        <v>130.88333333333333</v>
      </c>
      <c r="I76" s="39">
        <v>128.66666666666666</v>
      </c>
      <c r="J76" s="39">
        <v>136.56666666666669</v>
      </c>
      <c r="K76" s="39">
        <v>138.78333333333333</v>
      </c>
      <c r="L76" s="39">
        <v>140.51666666666671</v>
      </c>
      <c r="M76" s="31">
        <v>137.05000000000001</v>
      </c>
      <c r="N76" s="31">
        <v>133.1</v>
      </c>
      <c r="O76" s="306">
        <v>154765000</v>
      </c>
      <c r="P76" s="307">
        <v>4.6345750794402001E-2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45134</v>
      </c>
      <c r="E77" s="38">
        <v>111.6</v>
      </c>
      <c r="F77" s="38">
        <v>111.39999999999999</v>
      </c>
      <c r="G77" s="39">
        <v>110.29999999999998</v>
      </c>
      <c r="H77" s="39">
        <v>108.99999999999999</v>
      </c>
      <c r="I77" s="39">
        <v>107.89999999999998</v>
      </c>
      <c r="J77" s="39">
        <v>112.69999999999999</v>
      </c>
      <c r="K77" s="39">
        <v>113.79999999999998</v>
      </c>
      <c r="L77" s="39">
        <v>115.1</v>
      </c>
      <c r="M77" s="31">
        <v>112.5</v>
      </c>
      <c r="N77" s="31">
        <v>110.1</v>
      </c>
      <c r="O77" s="306">
        <v>115884750</v>
      </c>
      <c r="P77" s="307">
        <v>7.1307731348333611E-2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45134</v>
      </c>
      <c r="E78" s="38">
        <v>753.95</v>
      </c>
      <c r="F78" s="38">
        <v>748.88333333333333</v>
      </c>
      <c r="G78" s="39">
        <v>741.2166666666667</v>
      </c>
      <c r="H78" s="39">
        <v>728.48333333333335</v>
      </c>
      <c r="I78" s="39">
        <v>720.81666666666672</v>
      </c>
      <c r="J78" s="39">
        <v>761.61666666666667</v>
      </c>
      <c r="K78" s="39">
        <v>769.28333333333342</v>
      </c>
      <c r="L78" s="39">
        <v>782.01666666666665</v>
      </c>
      <c r="M78" s="31">
        <v>756.55</v>
      </c>
      <c r="N78" s="31">
        <v>736.15</v>
      </c>
      <c r="O78" s="306">
        <v>7840150</v>
      </c>
      <c r="P78" s="307">
        <v>2.8142232363567218E-2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45134</v>
      </c>
      <c r="E79" s="38">
        <v>44.25</v>
      </c>
      <c r="F79" s="38">
        <v>44.316666666666663</v>
      </c>
      <c r="G79" s="39">
        <v>43.983333333333327</v>
      </c>
      <c r="H79" s="39">
        <v>43.716666666666661</v>
      </c>
      <c r="I79" s="39">
        <v>43.383333333333326</v>
      </c>
      <c r="J79" s="39">
        <v>44.583333333333329</v>
      </c>
      <c r="K79" s="39">
        <v>44.916666666666671</v>
      </c>
      <c r="L79" s="39">
        <v>45.18333333333333</v>
      </c>
      <c r="M79" s="31">
        <v>44.65</v>
      </c>
      <c r="N79" s="31">
        <v>44.05</v>
      </c>
      <c r="O79" s="306">
        <v>131175000</v>
      </c>
      <c r="P79" s="307">
        <v>3.149327671620665E-2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45134</v>
      </c>
      <c r="E80" s="38">
        <v>593.35</v>
      </c>
      <c r="F80" s="38">
        <v>594.36666666666667</v>
      </c>
      <c r="G80" s="39">
        <v>589.88333333333333</v>
      </c>
      <c r="H80" s="39">
        <v>586.41666666666663</v>
      </c>
      <c r="I80" s="39">
        <v>581.93333333333328</v>
      </c>
      <c r="J80" s="39">
        <v>597.83333333333337</v>
      </c>
      <c r="K80" s="39">
        <v>602.31666666666672</v>
      </c>
      <c r="L80" s="39">
        <v>605.78333333333342</v>
      </c>
      <c r="M80" s="31">
        <v>598.85</v>
      </c>
      <c r="N80" s="31">
        <v>590.9</v>
      </c>
      <c r="O80" s="306">
        <v>7982000</v>
      </c>
      <c r="P80" s="307">
        <v>1.7398508699254349E-2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45134</v>
      </c>
      <c r="E81" s="38">
        <v>1056.5999999999999</v>
      </c>
      <c r="F81" s="38">
        <v>1061.1499999999999</v>
      </c>
      <c r="G81" s="39">
        <v>1040.1499999999996</v>
      </c>
      <c r="H81" s="39">
        <v>1023.6999999999998</v>
      </c>
      <c r="I81" s="39">
        <v>1002.6999999999996</v>
      </c>
      <c r="J81" s="39">
        <v>1077.5999999999997</v>
      </c>
      <c r="K81" s="39">
        <v>1098.6000000000001</v>
      </c>
      <c r="L81" s="39">
        <v>1115.0499999999997</v>
      </c>
      <c r="M81" s="31">
        <v>1082.1500000000001</v>
      </c>
      <c r="N81" s="31">
        <v>1044.7</v>
      </c>
      <c r="O81" s="306">
        <v>5898000</v>
      </c>
      <c r="P81" s="307">
        <v>-3.3795201081446434E-3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45134</v>
      </c>
      <c r="E82" s="38">
        <v>1627.65</v>
      </c>
      <c r="F82" s="38">
        <v>1622.0666666666666</v>
      </c>
      <c r="G82" s="39">
        <v>1603.1333333333332</v>
      </c>
      <c r="H82" s="39">
        <v>1578.6166666666666</v>
      </c>
      <c r="I82" s="39">
        <v>1559.6833333333332</v>
      </c>
      <c r="J82" s="39">
        <v>1646.5833333333333</v>
      </c>
      <c r="K82" s="39">
        <v>1665.5166666666667</v>
      </c>
      <c r="L82" s="39">
        <v>1690.0333333333333</v>
      </c>
      <c r="M82" s="31">
        <v>1641</v>
      </c>
      <c r="N82" s="31">
        <v>1597.55</v>
      </c>
      <c r="O82" s="306">
        <v>2934550</v>
      </c>
      <c r="P82" s="307">
        <v>3.1902455319859697E-2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45134</v>
      </c>
      <c r="E83" s="38">
        <v>310.39999999999998</v>
      </c>
      <c r="F83" s="38">
        <v>311.90000000000003</v>
      </c>
      <c r="G83" s="39">
        <v>308.20000000000005</v>
      </c>
      <c r="H83" s="39">
        <v>306</v>
      </c>
      <c r="I83" s="39">
        <v>302.3</v>
      </c>
      <c r="J83" s="39">
        <v>314.10000000000008</v>
      </c>
      <c r="K83" s="39">
        <v>317.8</v>
      </c>
      <c r="L83" s="39">
        <v>320.00000000000011</v>
      </c>
      <c r="M83" s="31">
        <v>315.60000000000002</v>
      </c>
      <c r="N83" s="31">
        <v>309.7</v>
      </c>
      <c r="O83" s="306">
        <v>11406000</v>
      </c>
      <c r="P83" s="307">
        <v>1.3506308867958059E-2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45134</v>
      </c>
      <c r="E84" s="38">
        <v>1802.95</v>
      </c>
      <c r="F84" s="38">
        <v>1806.0333333333335</v>
      </c>
      <c r="G84" s="39">
        <v>1787.2666666666671</v>
      </c>
      <c r="H84" s="39">
        <v>1771.5833333333335</v>
      </c>
      <c r="I84" s="39">
        <v>1752.8166666666671</v>
      </c>
      <c r="J84" s="39">
        <v>1821.7166666666672</v>
      </c>
      <c r="K84" s="39">
        <v>1840.4833333333336</v>
      </c>
      <c r="L84" s="39">
        <v>1856.1666666666672</v>
      </c>
      <c r="M84" s="31">
        <v>1824.8</v>
      </c>
      <c r="N84" s="31">
        <v>1790.35</v>
      </c>
      <c r="O84" s="306">
        <v>13428725</v>
      </c>
      <c r="P84" s="307">
        <v>-7.7217366887789123E-3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45134</v>
      </c>
      <c r="E85" s="38">
        <v>468.95</v>
      </c>
      <c r="F85" s="38">
        <v>468.25</v>
      </c>
      <c r="G85" s="39">
        <v>464.65</v>
      </c>
      <c r="H85" s="39">
        <v>460.34999999999997</v>
      </c>
      <c r="I85" s="39">
        <v>456.74999999999994</v>
      </c>
      <c r="J85" s="39">
        <v>472.55</v>
      </c>
      <c r="K85" s="39">
        <v>476.15000000000003</v>
      </c>
      <c r="L85" s="39">
        <v>480.45000000000005</v>
      </c>
      <c r="M85" s="31">
        <v>471.85</v>
      </c>
      <c r="N85" s="31">
        <v>463.95</v>
      </c>
      <c r="O85" s="306">
        <v>9560000</v>
      </c>
      <c r="P85" s="307">
        <v>-2.5360010194978973E-2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45134</v>
      </c>
      <c r="E86" s="38">
        <v>3862.25</v>
      </c>
      <c r="F86" s="38">
        <v>3869.8166666666671</v>
      </c>
      <c r="G86" s="39">
        <v>3840.6333333333341</v>
      </c>
      <c r="H86" s="39">
        <v>3819.0166666666669</v>
      </c>
      <c r="I86" s="39">
        <v>3789.8333333333339</v>
      </c>
      <c r="J86" s="39">
        <v>3891.4333333333343</v>
      </c>
      <c r="K86" s="39">
        <v>3920.6166666666677</v>
      </c>
      <c r="L86" s="39">
        <v>3942.2333333333345</v>
      </c>
      <c r="M86" s="31">
        <v>3899</v>
      </c>
      <c r="N86" s="31">
        <v>3848.2</v>
      </c>
      <c r="O86" s="306">
        <v>4427700</v>
      </c>
      <c r="P86" s="307">
        <v>-1.6263413983869893E-2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45134</v>
      </c>
      <c r="E87" s="38">
        <v>1303</v>
      </c>
      <c r="F87" s="38">
        <v>1312</v>
      </c>
      <c r="G87" s="39">
        <v>1274</v>
      </c>
      <c r="H87" s="39">
        <v>1245</v>
      </c>
      <c r="I87" s="39">
        <v>1207</v>
      </c>
      <c r="J87" s="39">
        <v>1341</v>
      </c>
      <c r="K87" s="39">
        <v>1379</v>
      </c>
      <c r="L87" s="39">
        <v>1408</v>
      </c>
      <c r="M87" s="31">
        <v>1350</v>
      </c>
      <c r="N87" s="31">
        <v>1283</v>
      </c>
      <c r="O87" s="306">
        <v>6966000</v>
      </c>
      <c r="P87" s="307">
        <v>-0.10058102001291155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45134</v>
      </c>
      <c r="E88" s="38">
        <v>1117.55</v>
      </c>
      <c r="F88" s="38">
        <v>1119.5999999999999</v>
      </c>
      <c r="G88" s="39">
        <v>1096.0999999999999</v>
      </c>
      <c r="H88" s="39">
        <v>1074.6500000000001</v>
      </c>
      <c r="I88" s="39">
        <v>1051.1500000000001</v>
      </c>
      <c r="J88" s="39">
        <v>1141.0499999999997</v>
      </c>
      <c r="K88" s="39">
        <v>1164.5499999999997</v>
      </c>
      <c r="L88" s="39">
        <v>1185.9999999999995</v>
      </c>
      <c r="M88" s="31">
        <v>1143.0999999999999</v>
      </c>
      <c r="N88" s="31">
        <v>1098.1500000000001</v>
      </c>
      <c r="O88" s="306">
        <v>12458600</v>
      </c>
      <c r="P88" s="307">
        <v>1.125E-2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45134</v>
      </c>
      <c r="E89" s="38">
        <v>2494</v>
      </c>
      <c r="F89" s="38">
        <v>2485.7999999999997</v>
      </c>
      <c r="G89" s="39">
        <v>2452.5999999999995</v>
      </c>
      <c r="H89" s="39">
        <v>2411.1999999999998</v>
      </c>
      <c r="I89" s="39">
        <v>2377.9999999999995</v>
      </c>
      <c r="J89" s="39">
        <v>2527.1999999999994</v>
      </c>
      <c r="K89" s="39">
        <v>2560.3999999999992</v>
      </c>
      <c r="L89" s="39">
        <v>2601.7999999999993</v>
      </c>
      <c r="M89" s="31">
        <v>2519</v>
      </c>
      <c r="N89" s="31">
        <v>2444.4</v>
      </c>
      <c r="O89" s="306">
        <v>2755200</v>
      </c>
      <c r="P89" s="307">
        <v>-9.0634441087613302E-3</v>
      </c>
    </row>
    <row r="90" spans="1:16" ht="12.75" customHeight="1">
      <c r="A90" s="31">
        <v>80</v>
      </c>
      <c r="B90" s="32" t="s">
        <v>63</v>
      </c>
      <c r="C90" s="33" t="s">
        <v>129</v>
      </c>
      <c r="D90" s="34">
        <v>45134</v>
      </c>
      <c r="E90" s="38">
        <v>1680.35</v>
      </c>
      <c r="F90" s="38">
        <v>1683.95</v>
      </c>
      <c r="G90" s="39">
        <v>1673.9</v>
      </c>
      <c r="H90" s="39">
        <v>1667.45</v>
      </c>
      <c r="I90" s="39">
        <v>1657.4</v>
      </c>
      <c r="J90" s="39">
        <v>1690.4</v>
      </c>
      <c r="K90" s="39">
        <v>1700.4499999999998</v>
      </c>
      <c r="L90" s="39">
        <v>1706.9</v>
      </c>
      <c r="M90" s="31">
        <v>1694</v>
      </c>
      <c r="N90" s="31">
        <v>1677.5</v>
      </c>
      <c r="O90" s="306">
        <v>114093650</v>
      </c>
      <c r="P90" s="307">
        <v>7.4775192003396238E-4</v>
      </c>
    </row>
    <row r="91" spans="1:16" ht="12.75" customHeight="1">
      <c r="A91" s="31">
        <v>81</v>
      </c>
      <c r="B91" s="32" t="s">
        <v>68</v>
      </c>
      <c r="C91" s="33" t="s">
        <v>130</v>
      </c>
      <c r="D91" s="34">
        <v>45134</v>
      </c>
      <c r="E91" s="38">
        <v>648.85</v>
      </c>
      <c r="F91" s="38">
        <v>648.94999999999993</v>
      </c>
      <c r="G91" s="39">
        <v>635.04999999999984</v>
      </c>
      <c r="H91" s="39">
        <v>621.24999999999989</v>
      </c>
      <c r="I91" s="39">
        <v>607.3499999999998</v>
      </c>
      <c r="J91" s="39">
        <v>662.74999999999989</v>
      </c>
      <c r="K91" s="39">
        <v>676.65</v>
      </c>
      <c r="L91" s="39">
        <v>690.44999999999993</v>
      </c>
      <c r="M91" s="31">
        <v>662.85</v>
      </c>
      <c r="N91" s="31">
        <v>635.15</v>
      </c>
      <c r="O91" s="306">
        <v>23161600</v>
      </c>
      <c r="P91" s="307">
        <v>2.0352781546811399E-2</v>
      </c>
    </row>
    <row r="92" spans="1:16" ht="12.75" customHeight="1">
      <c r="A92" s="31">
        <v>82</v>
      </c>
      <c r="B92" s="32" t="s">
        <v>56</v>
      </c>
      <c r="C92" s="33" t="s">
        <v>131</v>
      </c>
      <c r="D92" s="34">
        <v>45134</v>
      </c>
      <c r="E92" s="38">
        <v>3062</v>
      </c>
      <c r="F92" s="38">
        <v>3055.6666666666665</v>
      </c>
      <c r="G92" s="39">
        <v>3029.333333333333</v>
      </c>
      <c r="H92" s="39">
        <v>2996.6666666666665</v>
      </c>
      <c r="I92" s="39">
        <v>2970.333333333333</v>
      </c>
      <c r="J92" s="39">
        <v>3088.333333333333</v>
      </c>
      <c r="K92" s="39">
        <v>3114.6666666666661</v>
      </c>
      <c r="L92" s="39">
        <v>3147.333333333333</v>
      </c>
      <c r="M92" s="31">
        <v>3082</v>
      </c>
      <c r="N92" s="31">
        <v>3023</v>
      </c>
      <c r="O92" s="306">
        <v>3875100</v>
      </c>
      <c r="P92" s="307">
        <v>-3.4716864681376331E-3</v>
      </c>
    </row>
    <row r="93" spans="1:16" ht="12.75" customHeight="1">
      <c r="A93" s="31">
        <v>83</v>
      </c>
      <c r="B93" s="32" t="s">
        <v>132</v>
      </c>
      <c r="C93" s="33" t="s">
        <v>133</v>
      </c>
      <c r="D93" s="34">
        <v>45134</v>
      </c>
      <c r="E93" s="38">
        <v>435.55</v>
      </c>
      <c r="F93" s="38">
        <v>437.36666666666662</v>
      </c>
      <c r="G93" s="39">
        <v>432.93333333333322</v>
      </c>
      <c r="H93" s="39">
        <v>430.31666666666661</v>
      </c>
      <c r="I93" s="39">
        <v>425.88333333333321</v>
      </c>
      <c r="J93" s="39">
        <v>439.98333333333323</v>
      </c>
      <c r="K93" s="39">
        <v>444.41666666666663</v>
      </c>
      <c r="L93" s="39">
        <v>447.03333333333325</v>
      </c>
      <c r="M93" s="31">
        <v>441.8</v>
      </c>
      <c r="N93" s="31">
        <v>434.75</v>
      </c>
      <c r="O93" s="306">
        <v>32216800</v>
      </c>
      <c r="P93" s="307">
        <v>-8.6903623881115841E-5</v>
      </c>
    </row>
    <row r="94" spans="1:16" ht="12.75" customHeight="1">
      <c r="A94" s="31">
        <v>84</v>
      </c>
      <c r="B94" s="32" t="s">
        <v>132</v>
      </c>
      <c r="C94" s="33" t="s">
        <v>134</v>
      </c>
      <c r="D94" s="34">
        <v>45134</v>
      </c>
      <c r="E94" s="38">
        <v>120.15</v>
      </c>
      <c r="F94" s="38">
        <v>119.73333333333333</v>
      </c>
      <c r="G94" s="39">
        <v>118.61666666666667</v>
      </c>
      <c r="H94" s="39">
        <v>117.08333333333334</v>
      </c>
      <c r="I94" s="39">
        <v>115.96666666666668</v>
      </c>
      <c r="J94" s="39">
        <v>121.26666666666667</v>
      </c>
      <c r="K94" s="39">
        <v>122.38333333333331</v>
      </c>
      <c r="L94" s="39">
        <v>123.91666666666666</v>
      </c>
      <c r="M94" s="31">
        <v>120.85</v>
      </c>
      <c r="N94" s="31">
        <v>118.2</v>
      </c>
      <c r="O94" s="306">
        <v>28121800</v>
      </c>
      <c r="P94" s="307">
        <v>3.7138389366692726E-2</v>
      </c>
    </row>
    <row r="95" spans="1:16" ht="12.75" customHeight="1">
      <c r="A95" s="31">
        <v>85</v>
      </c>
      <c r="B95" s="32" t="s">
        <v>84</v>
      </c>
      <c r="C95" s="33" t="s">
        <v>135</v>
      </c>
      <c r="D95" s="34">
        <v>45134</v>
      </c>
      <c r="E95" s="38">
        <v>301.89999999999998</v>
      </c>
      <c r="F95" s="38">
        <v>301.98333333333329</v>
      </c>
      <c r="G95" s="39">
        <v>298.56666666666661</v>
      </c>
      <c r="H95" s="39">
        <v>295.23333333333329</v>
      </c>
      <c r="I95" s="39">
        <v>291.81666666666661</v>
      </c>
      <c r="J95" s="39">
        <v>305.31666666666661</v>
      </c>
      <c r="K95" s="39">
        <v>308.73333333333323</v>
      </c>
      <c r="L95" s="39">
        <v>312.06666666666661</v>
      </c>
      <c r="M95" s="31">
        <v>305.39999999999998</v>
      </c>
      <c r="N95" s="31">
        <v>298.64999999999998</v>
      </c>
      <c r="O95" s="306">
        <v>37662300</v>
      </c>
      <c r="P95" s="307">
        <v>-2.9306647605432451E-3</v>
      </c>
    </row>
    <row r="96" spans="1:16" ht="12.75" customHeight="1">
      <c r="A96" s="31">
        <v>86</v>
      </c>
      <c r="B96" s="32" t="s">
        <v>59</v>
      </c>
      <c r="C96" s="33" t="s">
        <v>136</v>
      </c>
      <c r="D96" s="34">
        <v>45134</v>
      </c>
      <c r="E96" s="38">
        <v>2605.75</v>
      </c>
      <c r="F96" s="38">
        <v>2627.4333333333334</v>
      </c>
      <c r="G96" s="39">
        <v>2571.8666666666668</v>
      </c>
      <c r="H96" s="39">
        <v>2537.9833333333336</v>
      </c>
      <c r="I96" s="39">
        <v>2482.416666666667</v>
      </c>
      <c r="J96" s="39">
        <v>2661.3166666666666</v>
      </c>
      <c r="K96" s="39">
        <v>2716.8833333333332</v>
      </c>
      <c r="L96" s="39">
        <v>2750.7666666666664</v>
      </c>
      <c r="M96" s="31">
        <v>2683</v>
      </c>
      <c r="N96" s="31">
        <v>2593.5500000000002</v>
      </c>
      <c r="O96" s="306">
        <v>10013400</v>
      </c>
      <c r="P96" s="307">
        <v>-6.6958307293991607E-3</v>
      </c>
    </row>
    <row r="97" spans="1:16" ht="12.75" customHeight="1">
      <c r="A97" s="31">
        <v>87</v>
      </c>
      <c r="B97" s="32" t="s">
        <v>68</v>
      </c>
      <c r="C97" s="33" t="s">
        <v>137</v>
      </c>
      <c r="D97" s="34">
        <v>45134</v>
      </c>
      <c r="E97" s="38">
        <v>121.25</v>
      </c>
      <c r="F97" s="38">
        <v>121.84999999999998</v>
      </c>
      <c r="G97" s="39">
        <v>119.99999999999996</v>
      </c>
      <c r="H97" s="39">
        <v>118.74999999999997</v>
      </c>
      <c r="I97" s="39">
        <v>116.89999999999995</v>
      </c>
      <c r="J97" s="39">
        <v>123.09999999999997</v>
      </c>
      <c r="K97" s="39">
        <v>124.94999999999999</v>
      </c>
      <c r="L97" s="39">
        <v>126.19999999999997</v>
      </c>
      <c r="M97" s="31">
        <v>123.7</v>
      </c>
      <c r="N97" s="31">
        <v>120.6</v>
      </c>
      <c r="O97" s="306">
        <v>59838300</v>
      </c>
      <c r="P97" s="307">
        <v>-7.1924183448976138E-3</v>
      </c>
    </row>
    <row r="98" spans="1:16" ht="12.75" customHeight="1">
      <c r="A98" s="31">
        <v>88</v>
      </c>
      <c r="B98" s="32" t="s">
        <v>63</v>
      </c>
      <c r="C98" s="33" t="s">
        <v>138</v>
      </c>
      <c r="D98" s="34">
        <v>45134</v>
      </c>
      <c r="E98" s="38">
        <v>999.2</v>
      </c>
      <c r="F98" s="38">
        <v>998</v>
      </c>
      <c r="G98" s="39">
        <v>992.5</v>
      </c>
      <c r="H98" s="39">
        <v>985.8</v>
      </c>
      <c r="I98" s="39">
        <v>980.3</v>
      </c>
      <c r="J98" s="39">
        <v>1004.7</v>
      </c>
      <c r="K98" s="39">
        <v>1010.2</v>
      </c>
      <c r="L98" s="39">
        <v>1016.9000000000001</v>
      </c>
      <c r="M98" s="31">
        <v>1003.5</v>
      </c>
      <c r="N98" s="31">
        <v>991.3</v>
      </c>
      <c r="O98" s="306">
        <v>86426200</v>
      </c>
      <c r="P98" s="307">
        <v>3.5601651656533471E-3</v>
      </c>
    </row>
    <row r="99" spans="1:16" ht="12.75" customHeight="1">
      <c r="A99" s="31">
        <v>89</v>
      </c>
      <c r="B99" s="32" t="s">
        <v>68</v>
      </c>
      <c r="C99" s="33" t="s">
        <v>139</v>
      </c>
      <c r="D99" s="34">
        <v>45134</v>
      </c>
      <c r="E99" s="38">
        <v>1413.6</v>
      </c>
      <c r="F99" s="38">
        <v>1410.4166666666667</v>
      </c>
      <c r="G99" s="39">
        <v>1395.2833333333335</v>
      </c>
      <c r="H99" s="39">
        <v>1376.9666666666667</v>
      </c>
      <c r="I99" s="39">
        <v>1361.8333333333335</v>
      </c>
      <c r="J99" s="39">
        <v>1428.7333333333336</v>
      </c>
      <c r="K99" s="39">
        <v>1443.8666666666668</v>
      </c>
      <c r="L99" s="39">
        <v>1462.1833333333336</v>
      </c>
      <c r="M99" s="31">
        <v>1425.55</v>
      </c>
      <c r="N99" s="31">
        <v>1392.1</v>
      </c>
      <c r="O99" s="306">
        <v>5069500</v>
      </c>
      <c r="P99" s="307">
        <v>7.5071572473756759E-2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45134</v>
      </c>
      <c r="E100" s="38">
        <v>551.75</v>
      </c>
      <c r="F100" s="38">
        <v>551.38333333333333</v>
      </c>
      <c r="G100" s="39">
        <v>546.51666666666665</v>
      </c>
      <c r="H100" s="39">
        <v>541.2833333333333</v>
      </c>
      <c r="I100" s="39">
        <v>536.41666666666663</v>
      </c>
      <c r="J100" s="39">
        <v>556.61666666666667</v>
      </c>
      <c r="K100" s="39">
        <v>561.48333333333323</v>
      </c>
      <c r="L100" s="39">
        <v>566.7166666666667</v>
      </c>
      <c r="M100" s="31">
        <v>556.25</v>
      </c>
      <c r="N100" s="31">
        <v>546.15</v>
      </c>
      <c r="O100" s="306">
        <v>12147000</v>
      </c>
      <c r="P100" s="307">
        <v>1.7848164906988435E-2</v>
      </c>
    </row>
    <row r="101" spans="1:16" ht="12.75" customHeight="1">
      <c r="A101" s="31">
        <v>91</v>
      </c>
      <c r="B101" s="32" t="s">
        <v>79</v>
      </c>
      <c r="C101" s="33" t="s">
        <v>141</v>
      </c>
      <c r="D101" s="34">
        <v>45134</v>
      </c>
      <c r="E101" s="38">
        <v>7.9</v>
      </c>
      <c r="F101" s="38">
        <v>7.8000000000000007</v>
      </c>
      <c r="G101" s="39">
        <v>7.6500000000000012</v>
      </c>
      <c r="H101" s="39">
        <v>7.4</v>
      </c>
      <c r="I101" s="39">
        <v>7.2500000000000009</v>
      </c>
      <c r="J101" s="39">
        <v>8.0500000000000007</v>
      </c>
      <c r="K101" s="39">
        <v>8.1999999999999993</v>
      </c>
      <c r="L101" s="39">
        <v>8.4500000000000028</v>
      </c>
      <c r="M101" s="31">
        <v>7.95</v>
      </c>
      <c r="N101" s="31">
        <v>7.55</v>
      </c>
      <c r="O101" s="306">
        <v>805760000</v>
      </c>
      <c r="P101" s="307">
        <v>8.4059842858680442E-2</v>
      </c>
    </row>
    <row r="102" spans="1:16" ht="12.75" customHeight="1">
      <c r="A102" s="31">
        <v>92</v>
      </c>
      <c r="B102" s="32" t="s">
        <v>68</v>
      </c>
      <c r="C102" s="33" t="s">
        <v>142</v>
      </c>
      <c r="D102" s="34">
        <v>45134</v>
      </c>
      <c r="E102" s="38">
        <v>113.3</v>
      </c>
      <c r="F102" s="38">
        <v>113.06666666666668</v>
      </c>
      <c r="G102" s="39">
        <v>111.88333333333335</v>
      </c>
      <c r="H102" s="39">
        <v>110.46666666666668</v>
      </c>
      <c r="I102" s="39">
        <v>109.28333333333336</v>
      </c>
      <c r="J102" s="39">
        <v>114.48333333333335</v>
      </c>
      <c r="K102" s="39">
        <v>115.66666666666666</v>
      </c>
      <c r="L102" s="39">
        <v>117.08333333333334</v>
      </c>
      <c r="M102" s="31">
        <v>114.25</v>
      </c>
      <c r="N102" s="31">
        <v>111.65</v>
      </c>
      <c r="O102" s="306">
        <v>147720000</v>
      </c>
      <c r="P102" s="307">
        <v>-1.9579212849273248E-2</v>
      </c>
    </row>
    <row r="103" spans="1:16" ht="12.75" customHeight="1">
      <c r="A103" s="31">
        <v>93</v>
      </c>
      <c r="B103" s="32" t="s">
        <v>63</v>
      </c>
      <c r="C103" s="33" t="s">
        <v>143</v>
      </c>
      <c r="D103" s="34">
        <v>45134</v>
      </c>
      <c r="E103" s="38">
        <v>82.65</v>
      </c>
      <c r="F103" s="38">
        <v>82.11666666666666</v>
      </c>
      <c r="G103" s="39">
        <v>81.133333333333326</v>
      </c>
      <c r="H103" s="39">
        <v>79.61666666666666</v>
      </c>
      <c r="I103" s="39">
        <v>78.633333333333326</v>
      </c>
      <c r="J103" s="39">
        <v>83.633333333333326</v>
      </c>
      <c r="K103" s="39">
        <v>84.616666666666646</v>
      </c>
      <c r="L103" s="39">
        <v>86.133333333333326</v>
      </c>
      <c r="M103" s="31">
        <v>83.1</v>
      </c>
      <c r="N103" s="31">
        <v>80.599999999999994</v>
      </c>
      <c r="O103" s="306">
        <v>206580000</v>
      </c>
      <c r="P103" s="307">
        <v>-2.4231259742100043E-2</v>
      </c>
    </row>
    <row r="104" spans="1:16" ht="12.75" customHeight="1">
      <c r="A104" s="31">
        <v>94</v>
      </c>
      <c r="B104" s="32" t="s">
        <v>45</v>
      </c>
      <c r="C104" s="33" t="s">
        <v>144</v>
      </c>
      <c r="D104" s="34">
        <v>45134</v>
      </c>
      <c r="E104" s="38">
        <v>123.8</v>
      </c>
      <c r="F104" s="38">
        <v>124.16666666666667</v>
      </c>
      <c r="G104" s="39">
        <v>123.23333333333335</v>
      </c>
      <c r="H104" s="39">
        <v>122.66666666666667</v>
      </c>
      <c r="I104" s="39">
        <v>121.73333333333335</v>
      </c>
      <c r="J104" s="39">
        <v>124.73333333333335</v>
      </c>
      <c r="K104" s="39">
        <v>125.66666666666666</v>
      </c>
      <c r="L104" s="39">
        <v>126.23333333333335</v>
      </c>
      <c r="M104" s="31">
        <v>125.1</v>
      </c>
      <c r="N104" s="31">
        <v>123.6</v>
      </c>
      <c r="O104" s="306">
        <v>56621250</v>
      </c>
      <c r="P104" s="307">
        <v>-1.0096374483708122E-2</v>
      </c>
    </row>
    <row r="105" spans="1:16" ht="12.75" customHeight="1">
      <c r="A105" s="31">
        <v>95</v>
      </c>
      <c r="B105" s="32" t="s">
        <v>84</v>
      </c>
      <c r="C105" s="33" t="s">
        <v>145</v>
      </c>
      <c r="D105" s="34">
        <v>45134</v>
      </c>
      <c r="E105" s="38">
        <v>495.8</v>
      </c>
      <c r="F105" s="38">
        <v>495.58333333333331</v>
      </c>
      <c r="G105" s="39">
        <v>490.96666666666664</v>
      </c>
      <c r="H105" s="39">
        <v>486.13333333333333</v>
      </c>
      <c r="I105" s="39">
        <v>481.51666666666665</v>
      </c>
      <c r="J105" s="39">
        <v>500.41666666666663</v>
      </c>
      <c r="K105" s="39">
        <v>505.0333333333333</v>
      </c>
      <c r="L105" s="39">
        <v>509.86666666666662</v>
      </c>
      <c r="M105" s="31">
        <v>500.2</v>
      </c>
      <c r="N105" s="31">
        <v>490.75</v>
      </c>
      <c r="O105" s="306">
        <v>8712000</v>
      </c>
      <c r="P105" s="307">
        <v>6.7745197168857435E-2</v>
      </c>
    </row>
    <row r="106" spans="1:16" ht="12.75" customHeight="1">
      <c r="A106" s="31">
        <v>96</v>
      </c>
      <c r="B106" s="32" t="s">
        <v>117</v>
      </c>
      <c r="C106" s="33" t="s">
        <v>146</v>
      </c>
      <c r="D106" s="34">
        <v>45134</v>
      </c>
      <c r="E106" s="38">
        <v>394.55</v>
      </c>
      <c r="F106" s="38">
        <v>395.95</v>
      </c>
      <c r="G106" s="39">
        <v>390.45</v>
      </c>
      <c r="H106" s="39">
        <v>386.35</v>
      </c>
      <c r="I106" s="39">
        <v>380.85</v>
      </c>
      <c r="J106" s="39">
        <v>400.04999999999995</v>
      </c>
      <c r="K106" s="39">
        <v>405.54999999999995</v>
      </c>
      <c r="L106" s="39">
        <v>409.64999999999992</v>
      </c>
      <c r="M106" s="31">
        <v>401.45</v>
      </c>
      <c r="N106" s="31">
        <v>391.85</v>
      </c>
      <c r="O106" s="306">
        <v>20860000</v>
      </c>
      <c r="P106" s="307">
        <v>4.2687193841847444E-2</v>
      </c>
    </row>
    <row r="107" spans="1:16" ht="12.75" customHeight="1">
      <c r="A107" s="31">
        <v>97</v>
      </c>
      <c r="B107" s="32" t="s">
        <v>49</v>
      </c>
      <c r="C107" s="33" t="s">
        <v>147</v>
      </c>
      <c r="D107" s="34">
        <v>45134</v>
      </c>
      <c r="E107" s="38">
        <v>207.25</v>
      </c>
      <c r="F107" s="38">
        <v>208.18333333333331</v>
      </c>
      <c r="G107" s="39">
        <v>205.11666666666662</v>
      </c>
      <c r="H107" s="39">
        <v>202.98333333333332</v>
      </c>
      <c r="I107" s="39">
        <v>199.91666666666663</v>
      </c>
      <c r="J107" s="39">
        <v>210.31666666666661</v>
      </c>
      <c r="K107" s="39">
        <v>213.38333333333327</v>
      </c>
      <c r="L107" s="39">
        <v>215.51666666666659</v>
      </c>
      <c r="M107" s="31">
        <v>211.25</v>
      </c>
      <c r="N107" s="31">
        <v>206.05</v>
      </c>
      <c r="O107" s="306">
        <v>18760100</v>
      </c>
      <c r="P107" s="307">
        <v>-2.1479352594161245E-2</v>
      </c>
    </row>
    <row r="108" spans="1:16" ht="12.75" customHeight="1">
      <c r="A108" s="31">
        <v>98</v>
      </c>
      <c r="B108" s="32" t="s">
        <v>45</v>
      </c>
      <c r="C108" s="33" t="s">
        <v>148</v>
      </c>
      <c r="D108" s="34">
        <v>45134</v>
      </c>
      <c r="E108" s="38">
        <v>3158.25</v>
      </c>
      <c r="F108" s="38">
        <v>3093.5</v>
      </c>
      <c r="G108" s="39">
        <v>2967.05</v>
      </c>
      <c r="H108" s="39">
        <v>2775.8500000000004</v>
      </c>
      <c r="I108" s="39">
        <v>2649.4000000000005</v>
      </c>
      <c r="J108" s="39">
        <v>3284.7</v>
      </c>
      <c r="K108" s="39">
        <v>3411.1499999999996</v>
      </c>
      <c r="L108" s="39">
        <v>3602.3499999999995</v>
      </c>
      <c r="M108" s="31">
        <v>3219.95</v>
      </c>
      <c r="N108" s="31">
        <v>2902.3</v>
      </c>
      <c r="O108" s="306">
        <v>1164900</v>
      </c>
      <c r="P108" s="307">
        <v>0.18420250076242756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45134</v>
      </c>
      <c r="E109" s="38">
        <v>2685.85</v>
      </c>
      <c r="F109" s="38">
        <v>2697.2166666666667</v>
      </c>
      <c r="G109" s="39">
        <v>2668.6833333333334</v>
      </c>
      <c r="H109" s="39">
        <v>2651.5166666666669</v>
      </c>
      <c r="I109" s="39">
        <v>2622.9833333333336</v>
      </c>
      <c r="J109" s="39">
        <v>2714.3833333333332</v>
      </c>
      <c r="K109" s="39">
        <v>2742.916666666667</v>
      </c>
      <c r="L109" s="39">
        <v>2760.083333333333</v>
      </c>
      <c r="M109" s="31">
        <v>2725.75</v>
      </c>
      <c r="N109" s="31">
        <v>2680.05</v>
      </c>
      <c r="O109" s="306">
        <v>3647100</v>
      </c>
      <c r="P109" s="307">
        <v>1.6726603663126203E-2</v>
      </c>
    </row>
    <row r="110" spans="1:16" ht="12.75" customHeight="1">
      <c r="A110" s="31">
        <v>100</v>
      </c>
      <c r="B110" s="32" t="s">
        <v>63</v>
      </c>
      <c r="C110" s="33" t="s">
        <v>150</v>
      </c>
      <c r="D110" s="34">
        <v>45134</v>
      </c>
      <c r="E110" s="38">
        <v>1409.1</v>
      </c>
      <c r="F110" s="38">
        <v>1415.1499999999999</v>
      </c>
      <c r="G110" s="39">
        <v>1395.6999999999998</v>
      </c>
      <c r="H110" s="39">
        <v>1382.3</v>
      </c>
      <c r="I110" s="39">
        <v>1362.85</v>
      </c>
      <c r="J110" s="39">
        <v>1428.5499999999997</v>
      </c>
      <c r="K110" s="39">
        <v>1448</v>
      </c>
      <c r="L110" s="39">
        <v>1461.3999999999996</v>
      </c>
      <c r="M110" s="31">
        <v>1434.6</v>
      </c>
      <c r="N110" s="31">
        <v>1401.75</v>
      </c>
      <c r="O110" s="306">
        <v>24971000</v>
      </c>
      <c r="P110" s="307">
        <v>2.0786918753193665E-2</v>
      </c>
    </row>
    <row r="111" spans="1:16" ht="12.75" customHeight="1">
      <c r="A111" s="31">
        <v>101</v>
      </c>
      <c r="B111" s="32" t="s">
        <v>79</v>
      </c>
      <c r="C111" s="33" t="s">
        <v>151</v>
      </c>
      <c r="D111" s="34">
        <v>45134</v>
      </c>
      <c r="E111" s="38">
        <v>169.2</v>
      </c>
      <c r="F111" s="38">
        <v>167.98333333333332</v>
      </c>
      <c r="G111" s="39">
        <v>165.16666666666663</v>
      </c>
      <c r="H111" s="39">
        <v>161.1333333333333</v>
      </c>
      <c r="I111" s="39">
        <v>158.31666666666661</v>
      </c>
      <c r="J111" s="39">
        <v>172.01666666666665</v>
      </c>
      <c r="K111" s="39">
        <v>174.83333333333331</v>
      </c>
      <c r="L111" s="39">
        <v>178.86666666666667</v>
      </c>
      <c r="M111" s="31">
        <v>170.8</v>
      </c>
      <c r="N111" s="31">
        <v>163.95</v>
      </c>
      <c r="O111" s="306">
        <v>90973800</v>
      </c>
      <c r="P111" s="307">
        <v>-8.8531634316194995E-3</v>
      </c>
    </row>
    <row r="112" spans="1:16" ht="12.75" customHeight="1">
      <c r="A112" s="31">
        <v>102</v>
      </c>
      <c r="B112" s="32" t="s">
        <v>87</v>
      </c>
      <c r="C112" s="33" t="s">
        <v>152</v>
      </c>
      <c r="D112" s="34">
        <v>45134</v>
      </c>
      <c r="E112" s="38">
        <v>1333.75</v>
      </c>
      <c r="F112" s="38">
        <v>1331.3666666666666</v>
      </c>
      <c r="G112" s="39">
        <v>1307.4833333333331</v>
      </c>
      <c r="H112" s="39">
        <v>1281.2166666666665</v>
      </c>
      <c r="I112" s="39">
        <v>1257.333333333333</v>
      </c>
      <c r="J112" s="39">
        <v>1357.6333333333332</v>
      </c>
      <c r="K112" s="39">
        <v>1381.5166666666669</v>
      </c>
      <c r="L112" s="39">
        <v>1407.7833333333333</v>
      </c>
      <c r="M112" s="31">
        <v>1355.25</v>
      </c>
      <c r="N112" s="31">
        <v>1305.0999999999999</v>
      </c>
      <c r="O112" s="306">
        <v>40890800</v>
      </c>
      <c r="P112" s="307">
        <v>3.3849110032362462E-2</v>
      </c>
    </row>
    <row r="113" spans="1:16" ht="12.75" customHeight="1">
      <c r="A113" s="31">
        <v>103</v>
      </c>
      <c r="B113" s="32" t="s">
        <v>87</v>
      </c>
      <c r="C113" s="33" t="s">
        <v>153</v>
      </c>
      <c r="D113" s="34">
        <v>45134</v>
      </c>
      <c r="E113" s="38">
        <v>632.29999999999995</v>
      </c>
      <c r="F113" s="38">
        <v>629.7833333333333</v>
      </c>
      <c r="G113" s="39">
        <v>624.26666666666665</v>
      </c>
      <c r="H113" s="39">
        <v>616.23333333333335</v>
      </c>
      <c r="I113" s="39">
        <v>610.7166666666667</v>
      </c>
      <c r="J113" s="39">
        <v>637.81666666666661</v>
      </c>
      <c r="K113" s="39">
        <v>643.33333333333326</v>
      </c>
      <c r="L113" s="39">
        <v>651.36666666666656</v>
      </c>
      <c r="M113" s="31">
        <v>635.29999999999995</v>
      </c>
      <c r="N113" s="31">
        <v>621.75</v>
      </c>
      <c r="O113" s="306">
        <v>2316600</v>
      </c>
      <c r="P113" s="307">
        <v>-3.3098209441128595E-2</v>
      </c>
    </row>
    <row r="114" spans="1:16" ht="12.75" customHeight="1">
      <c r="A114" s="31">
        <v>104</v>
      </c>
      <c r="B114" s="32" t="s">
        <v>84</v>
      </c>
      <c r="C114" s="33" t="s">
        <v>154</v>
      </c>
      <c r="D114" s="34">
        <v>45134</v>
      </c>
      <c r="E114" s="38">
        <v>99.6</v>
      </c>
      <c r="F114" s="38">
        <v>99.433333333333323</v>
      </c>
      <c r="G114" s="39">
        <v>98.766666666666652</v>
      </c>
      <c r="H114" s="39">
        <v>97.933333333333323</v>
      </c>
      <c r="I114" s="39">
        <v>97.266666666666652</v>
      </c>
      <c r="J114" s="39">
        <v>100.26666666666665</v>
      </c>
      <c r="K114" s="39">
        <v>100.93333333333331</v>
      </c>
      <c r="L114" s="39">
        <v>101.76666666666665</v>
      </c>
      <c r="M114" s="31">
        <v>100.1</v>
      </c>
      <c r="N114" s="31">
        <v>98.6</v>
      </c>
      <c r="O114" s="306">
        <v>100941750</v>
      </c>
      <c r="P114" s="307">
        <v>2.7083333333333334E-2</v>
      </c>
    </row>
    <row r="115" spans="1:16" ht="12.75" customHeight="1">
      <c r="A115" s="31">
        <v>105</v>
      </c>
      <c r="B115" s="32" t="s">
        <v>43</v>
      </c>
      <c r="C115" s="33" t="s">
        <v>155</v>
      </c>
      <c r="D115" s="34">
        <v>45134</v>
      </c>
      <c r="E115" s="38">
        <v>795.45</v>
      </c>
      <c r="F115" s="38">
        <v>792.16666666666663</v>
      </c>
      <c r="G115" s="39">
        <v>785.83333333333326</v>
      </c>
      <c r="H115" s="39">
        <v>776.21666666666658</v>
      </c>
      <c r="I115" s="39">
        <v>769.88333333333321</v>
      </c>
      <c r="J115" s="39">
        <v>801.7833333333333</v>
      </c>
      <c r="K115" s="39">
        <v>808.11666666666656</v>
      </c>
      <c r="L115" s="39">
        <v>817.73333333333335</v>
      </c>
      <c r="M115" s="31">
        <v>798.5</v>
      </c>
      <c r="N115" s="31">
        <v>782.55</v>
      </c>
      <c r="O115" s="306">
        <v>2558400</v>
      </c>
      <c r="P115" s="307">
        <v>-1.1551983927674536E-2</v>
      </c>
    </row>
    <row r="116" spans="1:16" ht="12.75" customHeight="1">
      <c r="A116" s="31">
        <v>106</v>
      </c>
      <c r="B116" s="32" t="s">
        <v>45</v>
      </c>
      <c r="C116" s="33" t="s">
        <v>156</v>
      </c>
      <c r="D116" s="34">
        <v>45134</v>
      </c>
      <c r="E116" s="38">
        <v>624.75</v>
      </c>
      <c r="F116" s="38">
        <v>626.15</v>
      </c>
      <c r="G116" s="39">
        <v>620.09999999999991</v>
      </c>
      <c r="H116" s="39">
        <v>615.44999999999993</v>
      </c>
      <c r="I116" s="39">
        <v>609.39999999999986</v>
      </c>
      <c r="J116" s="39">
        <v>630.79999999999995</v>
      </c>
      <c r="K116" s="39">
        <v>636.84999999999991</v>
      </c>
      <c r="L116" s="39">
        <v>641.5</v>
      </c>
      <c r="M116" s="31">
        <v>632.20000000000005</v>
      </c>
      <c r="N116" s="31">
        <v>621.5</v>
      </c>
      <c r="O116" s="306">
        <v>14419125</v>
      </c>
      <c r="P116" s="307">
        <v>4.1435622448357809E-3</v>
      </c>
    </row>
    <row r="117" spans="1:16" ht="12.75" customHeight="1">
      <c r="A117" s="31">
        <v>107</v>
      </c>
      <c r="B117" s="32" t="s">
        <v>59</v>
      </c>
      <c r="C117" s="33" t="s">
        <v>157</v>
      </c>
      <c r="D117" s="34">
        <v>45134</v>
      </c>
      <c r="E117" s="38">
        <v>492.3</v>
      </c>
      <c r="F117" s="38">
        <v>492.76666666666671</v>
      </c>
      <c r="G117" s="39">
        <v>487.68333333333339</v>
      </c>
      <c r="H117" s="39">
        <v>483.06666666666666</v>
      </c>
      <c r="I117" s="39">
        <v>477.98333333333335</v>
      </c>
      <c r="J117" s="39">
        <v>497.38333333333344</v>
      </c>
      <c r="K117" s="39">
        <v>502.46666666666681</v>
      </c>
      <c r="L117" s="39">
        <v>507.08333333333348</v>
      </c>
      <c r="M117" s="31">
        <v>497.85</v>
      </c>
      <c r="N117" s="31">
        <v>488.15</v>
      </c>
      <c r="O117" s="306">
        <v>85112000</v>
      </c>
      <c r="P117" s="307">
        <v>6.7721364209259011E-4</v>
      </c>
    </row>
    <row r="118" spans="1:16" ht="12.75" customHeight="1">
      <c r="A118" s="31">
        <v>108</v>
      </c>
      <c r="B118" s="32" t="s">
        <v>132</v>
      </c>
      <c r="C118" s="33" t="s">
        <v>158</v>
      </c>
      <c r="D118" s="34">
        <v>45134</v>
      </c>
      <c r="E118" s="38">
        <v>628.75</v>
      </c>
      <c r="F118" s="38">
        <v>632.76666666666665</v>
      </c>
      <c r="G118" s="39">
        <v>623.48333333333335</v>
      </c>
      <c r="H118" s="39">
        <v>618.2166666666667</v>
      </c>
      <c r="I118" s="39">
        <v>608.93333333333339</v>
      </c>
      <c r="J118" s="39">
        <v>638.0333333333333</v>
      </c>
      <c r="K118" s="39">
        <v>647.31666666666661</v>
      </c>
      <c r="L118" s="39">
        <v>652.58333333333326</v>
      </c>
      <c r="M118" s="31">
        <v>642.04999999999995</v>
      </c>
      <c r="N118" s="31">
        <v>627.5</v>
      </c>
      <c r="O118" s="306">
        <v>24541250</v>
      </c>
      <c r="P118" s="307">
        <v>-2.6416052832105665E-3</v>
      </c>
    </row>
    <row r="119" spans="1:16" ht="12.75" customHeight="1">
      <c r="A119" s="31">
        <v>109</v>
      </c>
      <c r="B119" s="32" t="s">
        <v>49</v>
      </c>
      <c r="C119" s="33" t="s">
        <v>159</v>
      </c>
      <c r="D119" s="34">
        <v>45134</v>
      </c>
      <c r="E119" s="38">
        <v>3171.1</v>
      </c>
      <c r="F119" s="38">
        <v>3176.3833333333337</v>
      </c>
      <c r="G119" s="39">
        <v>3138.7666666666673</v>
      </c>
      <c r="H119" s="39">
        <v>3106.4333333333338</v>
      </c>
      <c r="I119" s="39">
        <v>3068.8166666666675</v>
      </c>
      <c r="J119" s="39">
        <v>3208.7166666666672</v>
      </c>
      <c r="K119" s="39">
        <v>3246.333333333333</v>
      </c>
      <c r="L119" s="39">
        <v>3278.666666666667</v>
      </c>
      <c r="M119" s="31">
        <v>3214</v>
      </c>
      <c r="N119" s="31">
        <v>3144.05</v>
      </c>
      <c r="O119" s="306">
        <v>359750</v>
      </c>
      <c r="P119" s="307">
        <v>5.1900584795321635E-2</v>
      </c>
    </row>
    <row r="120" spans="1:16" ht="12.75" customHeight="1">
      <c r="A120" s="31">
        <v>110</v>
      </c>
      <c r="B120" s="32" t="s">
        <v>132</v>
      </c>
      <c r="C120" s="33" t="s">
        <v>160</v>
      </c>
      <c r="D120" s="34">
        <v>45134</v>
      </c>
      <c r="E120" s="38">
        <v>789.75</v>
      </c>
      <c r="F120" s="38">
        <v>799.80000000000007</v>
      </c>
      <c r="G120" s="39">
        <v>774.95000000000016</v>
      </c>
      <c r="H120" s="39">
        <v>760.15000000000009</v>
      </c>
      <c r="I120" s="39">
        <v>735.30000000000018</v>
      </c>
      <c r="J120" s="39">
        <v>814.60000000000014</v>
      </c>
      <c r="K120" s="39">
        <v>839.45</v>
      </c>
      <c r="L120" s="39">
        <v>854.25000000000011</v>
      </c>
      <c r="M120" s="31">
        <v>824.65</v>
      </c>
      <c r="N120" s="31">
        <v>785</v>
      </c>
      <c r="O120" s="306">
        <v>24572700</v>
      </c>
      <c r="P120" s="307">
        <v>4.291525812181287E-2</v>
      </c>
    </row>
    <row r="121" spans="1:16" ht="12.75" customHeight="1">
      <c r="A121" s="31">
        <v>111</v>
      </c>
      <c r="B121" s="32" t="s">
        <v>45</v>
      </c>
      <c r="C121" s="33" t="s">
        <v>161</v>
      </c>
      <c r="D121" s="34">
        <v>45134</v>
      </c>
      <c r="E121" s="38">
        <v>466.75</v>
      </c>
      <c r="F121" s="38">
        <v>469.08333333333331</v>
      </c>
      <c r="G121" s="39">
        <v>462.46666666666664</v>
      </c>
      <c r="H121" s="39">
        <v>458.18333333333334</v>
      </c>
      <c r="I121" s="39">
        <v>451.56666666666666</v>
      </c>
      <c r="J121" s="39">
        <v>473.36666666666662</v>
      </c>
      <c r="K121" s="39">
        <v>479.98333333333329</v>
      </c>
      <c r="L121" s="39">
        <v>484.26666666666659</v>
      </c>
      <c r="M121" s="31">
        <v>475.7</v>
      </c>
      <c r="N121" s="31">
        <v>464.8</v>
      </c>
      <c r="O121" s="306">
        <v>23096250</v>
      </c>
      <c r="P121" s="307">
        <v>8.6799868981329836E-3</v>
      </c>
    </row>
    <row r="122" spans="1:16" ht="12.75" customHeight="1">
      <c r="A122" s="31">
        <v>112</v>
      </c>
      <c r="B122" s="32" t="s">
        <v>63</v>
      </c>
      <c r="C122" s="33" t="s">
        <v>162</v>
      </c>
      <c r="D122" s="34">
        <v>45134</v>
      </c>
      <c r="E122" s="38">
        <v>1976.35</v>
      </c>
      <c r="F122" s="38">
        <v>1972.25</v>
      </c>
      <c r="G122" s="39">
        <v>1956.1</v>
      </c>
      <c r="H122" s="39">
        <v>1935.85</v>
      </c>
      <c r="I122" s="39">
        <v>1919.6999999999998</v>
      </c>
      <c r="J122" s="39">
        <v>1992.5</v>
      </c>
      <c r="K122" s="39">
        <v>2008.65</v>
      </c>
      <c r="L122" s="39">
        <v>2028.9</v>
      </c>
      <c r="M122" s="31">
        <v>1988.4</v>
      </c>
      <c r="N122" s="31">
        <v>1952</v>
      </c>
      <c r="O122" s="306">
        <v>22260800</v>
      </c>
      <c r="P122" s="307">
        <v>-1.8188874971331793E-2</v>
      </c>
    </row>
    <row r="123" spans="1:16" ht="12.75" customHeight="1">
      <c r="A123" s="31">
        <v>113</v>
      </c>
      <c r="B123" s="32" t="s">
        <v>68</v>
      </c>
      <c r="C123" s="33" t="s">
        <v>163</v>
      </c>
      <c r="D123" s="34">
        <v>45134</v>
      </c>
      <c r="E123" s="38">
        <v>129.15</v>
      </c>
      <c r="F123" s="38">
        <v>129.01666666666668</v>
      </c>
      <c r="G123" s="39">
        <v>127.23333333333335</v>
      </c>
      <c r="H123" s="39">
        <v>125.31666666666666</v>
      </c>
      <c r="I123" s="39">
        <v>123.53333333333333</v>
      </c>
      <c r="J123" s="39">
        <v>130.93333333333337</v>
      </c>
      <c r="K123" s="39">
        <v>132.71666666666673</v>
      </c>
      <c r="L123" s="39">
        <v>134.63333333333338</v>
      </c>
      <c r="M123" s="31">
        <v>130.80000000000001</v>
      </c>
      <c r="N123" s="31">
        <v>127.1</v>
      </c>
      <c r="O123" s="306">
        <v>74809892</v>
      </c>
      <c r="P123" s="307">
        <v>-2.7042711234911792E-2</v>
      </c>
    </row>
    <row r="124" spans="1:16" ht="12.75" customHeight="1">
      <c r="A124" s="31">
        <v>114</v>
      </c>
      <c r="B124" s="32" t="s">
        <v>45</v>
      </c>
      <c r="C124" s="33" t="s">
        <v>164</v>
      </c>
      <c r="D124" s="34">
        <v>45134</v>
      </c>
      <c r="E124" s="38">
        <v>2294.35</v>
      </c>
      <c r="F124" s="38">
        <v>2314.4333333333334</v>
      </c>
      <c r="G124" s="39">
        <v>2270.8666666666668</v>
      </c>
      <c r="H124" s="39">
        <v>2247.3833333333332</v>
      </c>
      <c r="I124" s="39">
        <v>2203.8166666666666</v>
      </c>
      <c r="J124" s="39">
        <v>2337.916666666667</v>
      </c>
      <c r="K124" s="39">
        <v>2381.4833333333336</v>
      </c>
      <c r="L124" s="39">
        <v>2404.9666666666672</v>
      </c>
      <c r="M124" s="31">
        <v>2358</v>
      </c>
      <c r="N124" s="31">
        <v>2290.9499999999998</v>
      </c>
      <c r="O124" s="306">
        <v>675900</v>
      </c>
      <c r="P124" s="307">
        <v>-7.4743326488706366E-2</v>
      </c>
    </row>
    <row r="125" spans="1:16" ht="12.75" customHeight="1">
      <c r="A125" s="31">
        <v>115</v>
      </c>
      <c r="B125" s="32" t="s">
        <v>43</v>
      </c>
      <c r="C125" s="33" t="s">
        <v>165</v>
      </c>
      <c r="D125" s="34">
        <v>45134</v>
      </c>
      <c r="E125" s="38">
        <v>350.15</v>
      </c>
      <c r="F125" s="38">
        <v>351.95</v>
      </c>
      <c r="G125" s="39">
        <v>347.5</v>
      </c>
      <c r="H125" s="39">
        <v>344.85</v>
      </c>
      <c r="I125" s="39">
        <v>340.40000000000003</v>
      </c>
      <c r="J125" s="39">
        <v>354.59999999999997</v>
      </c>
      <c r="K125" s="39">
        <v>359.0499999999999</v>
      </c>
      <c r="L125" s="39">
        <v>361.69999999999993</v>
      </c>
      <c r="M125" s="31">
        <v>356.4</v>
      </c>
      <c r="N125" s="31">
        <v>349.3</v>
      </c>
      <c r="O125" s="306">
        <v>17902700</v>
      </c>
      <c r="P125" s="307">
        <v>-2.47268012594925E-2</v>
      </c>
    </row>
    <row r="126" spans="1:16" ht="12.75" customHeight="1">
      <c r="A126" s="31">
        <v>116</v>
      </c>
      <c r="B126" s="32" t="s">
        <v>68</v>
      </c>
      <c r="C126" s="33" t="s">
        <v>166</v>
      </c>
      <c r="D126" s="34">
        <v>45134</v>
      </c>
      <c r="E126" s="38">
        <v>385.9</v>
      </c>
      <c r="F126" s="38">
        <v>386.5</v>
      </c>
      <c r="G126" s="39">
        <v>383.65</v>
      </c>
      <c r="H126" s="39">
        <v>381.4</v>
      </c>
      <c r="I126" s="39">
        <v>378.54999999999995</v>
      </c>
      <c r="J126" s="39">
        <v>388.75</v>
      </c>
      <c r="K126" s="39">
        <v>391.6</v>
      </c>
      <c r="L126" s="39">
        <v>393.85</v>
      </c>
      <c r="M126" s="31">
        <v>389.35</v>
      </c>
      <c r="N126" s="31">
        <v>384.25</v>
      </c>
      <c r="O126" s="306">
        <v>21964000</v>
      </c>
      <c r="P126" s="307">
        <v>1.0303587856485741E-2</v>
      </c>
    </row>
    <row r="127" spans="1:16" ht="12.75" customHeight="1">
      <c r="A127" s="31">
        <v>117</v>
      </c>
      <c r="B127" s="32" t="s">
        <v>41</v>
      </c>
      <c r="C127" s="33" t="s">
        <v>167</v>
      </c>
      <c r="D127" s="34">
        <v>45134</v>
      </c>
      <c r="E127" s="38">
        <v>2586.8000000000002</v>
      </c>
      <c r="F127" s="38">
        <v>2563.4500000000003</v>
      </c>
      <c r="G127" s="39">
        <v>2531.0000000000005</v>
      </c>
      <c r="H127" s="39">
        <v>2475.2000000000003</v>
      </c>
      <c r="I127" s="39">
        <v>2442.7500000000005</v>
      </c>
      <c r="J127" s="39">
        <v>2619.2500000000005</v>
      </c>
      <c r="K127" s="39">
        <v>2651.7000000000003</v>
      </c>
      <c r="L127" s="39">
        <v>2707.5000000000005</v>
      </c>
      <c r="M127" s="31">
        <v>2595.9</v>
      </c>
      <c r="N127" s="31">
        <v>2507.65</v>
      </c>
      <c r="O127" s="306">
        <v>10814700</v>
      </c>
      <c r="P127" s="307">
        <v>2.9794892304176427E-2</v>
      </c>
    </row>
    <row r="128" spans="1:16" ht="12.75" customHeight="1">
      <c r="A128" s="31">
        <v>118</v>
      </c>
      <c r="B128" s="32" t="s">
        <v>87</v>
      </c>
      <c r="C128" s="33" t="s">
        <v>168</v>
      </c>
      <c r="D128" s="34">
        <v>45134</v>
      </c>
      <c r="E128" s="38">
        <v>4927.3</v>
      </c>
      <c r="F128" s="38">
        <v>4930.1833333333334</v>
      </c>
      <c r="G128" s="39">
        <v>4822.3666666666668</v>
      </c>
      <c r="H128" s="39">
        <v>4717.4333333333334</v>
      </c>
      <c r="I128" s="39">
        <v>4609.6166666666668</v>
      </c>
      <c r="J128" s="39">
        <v>5035.1166666666668</v>
      </c>
      <c r="K128" s="39">
        <v>5142.9333333333343</v>
      </c>
      <c r="L128" s="39">
        <v>5247.8666666666668</v>
      </c>
      <c r="M128" s="31">
        <v>5038</v>
      </c>
      <c r="N128" s="31">
        <v>4825.25</v>
      </c>
      <c r="O128" s="306">
        <v>2442750</v>
      </c>
      <c r="P128" s="307">
        <v>-1.3329294153286883E-2</v>
      </c>
    </row>
    <row r="129" spans="1:16" ht="12.75" customHeight="1">
      <c r="A129" s="31">
        <v>119</v>
      </c>
      <c r="B129" s="32" t="s">
        <v>87</v>
      </c>
      <c r="C129" s="33" t="s">
        <v>169</v>
      </c>
      <c r="D129" s="34">
        <v>45134</v>
      </c>
      <c r="E129" s="38">
        <v>4054.7</v>
      </c>
      <c r="F129" s="38">
        <v>4052.2166666666667</v>
      </c>
      <c r="G129" s="39">
        <v>3994.4833333333336</v>
      </c>
      <c r="H129" s="39">
        <v>3934.2666666666669</v>
      </c>
      <c r="I129" s="39">
        <v>3876.5333333333338</v>
      </c>
      <c r="J129" s="39">
        <v>4112.4333333333334</v>
      </c>
      <c r="K129" s="39">
        <v>4170.1666666666661</v>
      </c>
      <c r="L129" s="39">
        <v>4230.3833333333332</v>
      </c>
      <c r="M129" s="31">
        <v>4109.95</v>
      </c>
      <c r="N129" s="31">
        <v>3992</v>
      </c>
      <c r="O129" s="306">
        <v>1208200</v>
      </c>
      <c r="P129" s="307">
        <v>-1.5000815261699005E-2</v>
      </c>
    </row>
    <row r="130" spans="1:16" ht="12.75" customHeight="1">
      <c r="A130" s="31">
        <v>120</v>
      </c>
      <c r="B130" s="32" t="s">
        <v>43</v>
      </c>
      <c r="C130" s="33" t="s">
        <v>170</v>
      </c>
      <c r="D130" s="34">
        <v>45134</v>
      </c>
      <c r="E130" s="38">
        <v>937.2</v>
      </c>
      <c r="F130" s="38">
        <v>940.80000000000007</v>
      </c>
      <c r="G130" s="39">
        <v>931.90000000000009</v>
      </c>
      <c r="H130" s="39">
        <v>926.6</v>
      </c>
      <c r="I130" s="39">
        <v>917.7</v>
      </c>
      <c r="J130" s="39">
        <v>946.10000000000014</v>
      </c>
      <c r="K130" s="39">
        <v>955</v>
      </c>
      <c r="L130" s="39">
        <v>960.30000000000018</v>
      </c>
      <c r="M130" s="31">
        <v>949.7</v>
      </c>
      <c r="N130" s="31">
        <v>935.5</v>
      </c>
      <c r="O130" s="306">
        <v>5649100</v>
      </c>
      <c r="P130" s="307">
        <v>6.3597819503331317E-3</v>
      </c>
    </row>
    <row r="131" spans="1:16" ht="12.75" customHeight="1">
      <c r="A131" s="31">
        <v>121</v>
      </c>
      <c r="B131" s="32" t="s">
        <v>56</v>
      </c>
      <c r="C131" s="33" t="s">
        <v>171</v>
      </c>
      <c r="D131" s="34">
        <v>45134</v>
      </c>
      <c r="E131" s="38">
        <v>1527.65</v>
      </c>
      <c r="F131" s="38">
        <v>1535.6333333333332</v>
      </c>
      <c r="G131" s="39">
        <v>1516.4666666666665</v>
      </c>
      <c r="H131" s="39">
        <v>1505.2833333333333</v>
      </c>
      <c r="I131" s="39">
        <v>1486.1166666666666</v>
      </c>
      <c r="J131" s="39">
        <v>1546.8166666666664</v>
      </c>
      <c r="K131" s="39">
        <v>1565.9833333333333</v>
      </c>
      <c r="L131" s="39">
        <v>1577.1666666666663</v>
      </c>
      <c r="M131" s="31">
        <v>1554.8</v>
      </c>
      <c r="N131" s="31">
        <v>1524.45</v>
      </c>
      <c r="O131" s="306">
        <v>15073100</v>
      </c>
      <c r="P131" s="307">
        <v>3.2518814456935797E-4</v>
      </c>
    </row>
    <row r="132" spans="1:16" ht="12.75" customHeight="1">
      <c r="A132" s="31">
        <v>122</v>
      </c>
      <c r="B132" s="32" t="s">
        <v>68</v>
      </c>
      <c r="C132" s="33" t="s">
        <v>172</v>
      </c>
      <c r="D132" s="34">
        <v>45134</v>
      </c>
      <c r="E132" s="38">
        <v>312.14999999999998</v>
      </c>
      <c r="F132" s="38">
        <v>314.75</v>
      </c>
      <c r="G132" s="39">
        <v>308.75</v>
      </c>
      <c r="H132" s="39">
        <v>305.35000000000002</v>
      </c>
      <c r="I132" s="39">
        <v>299.35000000000002</v>
      </c>
      <c r="J132" s="39">
        <v>318.14999999999998</v>
      </c>
      <c r="K132" s="39">
        <v>324.14999999999998</v>
      </c>
      <c r="L132" s="39">
        <v>327.54999999999995</v>
      </c>
      <c r="M132" s="31">
        <v>320.75</v>
      </c>
      <c r="N132" s="31">
        <v>311.35000000000002</v>
      </c>
      <c r="O132" s="306">
        <v>36708000</v>
      </c>
      <c r="P132" s="307">
        <v>3.0313236780060628E-2</v>
      </c>
    </row>
    <row r="133" spans="1:16" ht="12.75" customHeight="1">
      <c r="A133" s="31">
        <v>123</v>
      </c>
      <c r="B133" s="32" t="s">
        <v>68</v>
      </c>
      <c r="C133" s="33" t="s">
        <v>173</v>
      </c>
      <c r="D133" s="34">
        <v>45134</v>
      </c>
      <c r="E133" s="38">
        <v>128.9</v>
      </c>
      <c r="F133" s="38">
        <v>127.83333333333333</v>
      </c>
      <c r="G133" s="39">
        <v>126.31666666666666</v>
      </c>
      <c r="H133" s="39">
        <v>123.73333333333333</v>
      </c>
      <c r="I133" s="39">
        <v>122.21666666666667</v>
      </c>
      <c r="J133" s="39">
        <v>130.41666666666666</v>
      </c>
      <c r="K133" s="39">
        <v>131.93333333333334</v>
      </c>
      <c r="L133" s="39">
        <v>134.51666666666665</v>
      </c>
      <c r="M133" s="31">
        <v>129.35</v>
      </c>
      <c r="N133" s="31">
        <v>125.25</v>
      </c>
      <c r="O133" s="306">
        <v>66060000</v>
      </c>
      <c r="P133" s="307">
        <v>-1.3705993012631014E-2</v>
      </c>
    </row>
    <row r="134" spans="1:16" ht="12.75" customHeight="1">
      <c r="A134" s="31">
        <v>124</v>
      </c>
      <c r="B134" s="32" t="s">
        <v>59</v>
      </c>
      <c r="C134" s="33" t="s">
        <v>174</v>
      </c>
      <c r="D134" s="34">
        <v>45134</v>
      </c>
      <c r="E134" s="38">
        <v>538.65</v>
      </c>
      <c r="F134" s="38">
        <v>539.48333333333323</v>
      </c>
      <c r="G134" s="39">
        <v>535.76666666666642</v>
      </c>
      <c r="H134" s="39">
        <v>532.88333333333321</v>
      </c>
      <c r="I134" s="39">
        <v>529.1666666666664</v>
      </c>
      <c r="J134" s="39">
        <v>542.36666666666645</v>
      </c>
      <c r="K134" s="39">
        <v>546.08333333333337</v>
      </c>
      <c r="L134" s="39">
        <v>548.96666666666647</v>
      </c>
      <c r="M134" s="31">
        <v>543.20000000000005</v>
      </c>
      <c r="N134" s="31">
        <v>536.6</v>
      </c>
      <c r="O134" s="306">
        <v>9802800</v>
      </c>
      <c r="P134" s="307">
        <v>-2.7962874821513564E-2</v>
      </c>
    </row>
    <row r="135" spans="1:16" ht="12.75" customHeight="1">
      <c r="A135" s="31">
        <v>125</v>
      </c>
      <c r="B135" s="32" t="s">
        <v>56</v>
      </c>
      <c r="C135" s="33" t="s">
        <v>175</v>
      </c>
      <c r="D135" s="34">
        <v>45134</v>
      </c>
      <c r="E135" s="38">
        <v>9770.5499999999993</v>
      </c>
      <c r="F135" s="38">
        <v>9781.0500000000011</v>
      </c>
      <c r="G135" s="39">
        <v>9715.6000000000022</v>
      </c>
      <c r="H135" s="39">
        <v>9660.6500000000015</v>
      </c>
      <c r="I135" s="39">
        <v>9595.2000000000025</v>
      </c>
      <c r="J135" s="39">
        <v>9836.0000000000018</v>
      </c>
      <c r="K135" s="39">
        <v>9901.4500000000025</v>
      </c>
      <c r="L135" s="39">
        <v>9956.4000000000015</v>
      </c>
      <c r="M135" s="31">
        <v>9846.5</v>
      </c>
      <c r="N135" s="31">
        <v>9726.1</v>
      </c>
      <c r="O135" s="306">
        <v>2461900</v>
      </c>
      <c r="P135" s="307">
        <v>4.1603785128686219E-3</v>
      </c>
    </row>
    <row r="136" spans="1:16" ht="12.75" customHeight="1">
      <c r="A136" s="31">
        <v>126</v>
      </c>
      <c r="B136" s="32" t="s">
        <v>59</v>
      </c>
      <c r="C136" s="33" t="s">
        <v>176</v>
      </c>
      <c r="D136" s="34">
        <v>45134</v>
      </c>
      <c r="E136" s="38">
        <v>1041.55</v>
      </c>
      <c r="F136" s="38">
        <v>1021.0333333333334</v>
      </c>
      <c r="G136" s="39">
        <v>995.81666666666683</v>
      </c>
      <c r="H136" s="39">
        <v>950.08333333333337</v>
      </c>
      <c r="I136" s="39">
        <v>924.86666666666679</v>
      </c>
      <c r="J136" s="39">
        <v>1066.7666666666669</v>
      </c>
      <c r="K136" s="39">
        <v>1091.9833333333333</v>
      </c>
      <c r="L136" s="39">
        <v>1137.7166666666669</v>
      </c>
      <c r="M136" s="31">
        <v>1046.25</v>
      </c>
      <c r="N136" s="31">
        <v>975.3</v>
      </c>
      <c r="O136" s="306">
        <v>13351800</v>
      </c>
      <c r="P136" s="307">
        <v>-7.2997667185069989E-2</v>
      </c>
    </row>
    <row r="137" spans="1:16" ht="12.75" customHeight="1">
      <c r="A137" s="31">
        <v>127</v>
      </c>
      <c r="B137" s="32" t="s">
        <v>45</v>
      </c>
      <c r="C137" s="33" t="s">
        <v>177</v>
      </c>
      <c r="D137" s="34">
        <v>45134</v>
      </c>
      <c r="E137" s="38">
        <v>1626.15</v>
      </c>
      <c r="F137" s="38">
        <v>1631.3500000000001</v>
      </c>
      <c r="G137" s="39">
        <v>1598.0000000000002</v>
      </c>
      <c r="H137" s="39">
        <v>1569.8500000000001</v>
      </c>
      <c r="I137" s="39">
        <v>1536.5000000000002</v>
      </c>
      <c r="J137" s="39">
        <v>1659.5000000000002</v>
      </c>
      <c r="K137" s="39">
        <v>1692.8500000000001</v>
      </c>
      <c r="L137" s="39">
        <v>1721.0000000000002</v>
      </c>
      <c r="M137" s="31">
        <v>1664.7</v>
      </c>
      <c r="N137" s="31">
        <v>1603.2</v>
      </c>
      <c r="O137" s="306">
        <v>2590400</v>
      </c>
      <c r="P137" s="307">
        <v>2.9079930081042427E-2</v>
      </c>
    </row>
    <row r="138" spans="1:16" ht="12.75" customHeight="1">
      <c r="A138" s="31">
        <v>128</v>
      </c>
      <c r="B138" s="32" t="s">
        <v>43</v>
      </c>
      <c r="C138" s="33" t="s">
        <v>178</v>
      </c>
      <c r="D138" s="34">
        <v>45134</v>
      </c>
      <c r="E138" s="38">
        <v>1391.45</v>
      </c>
      <c r="F138" s="38">
        <v>1403.0166666666667</v>
      </c>
      <c r="G138" s="39">
        <v>1374.4333333333334</v>
      </c>
      <c r="H138" s="39">
        <v>1357.4166666666667</v>
      </c>
      <c r="I138" s="39">
        <v>1328.8333333333335</v>
      </c>
      <c r="J138" s="39">
        <v>1420.0333333333333</v>
      </c>
      <c r="K138" s="39">
        <v>1448.6166666666668</v>
      </c>
      <c r="L138" s="39">
        <v>1465.6333333333332</v>
      </c>
      <c r="M138" s="31">
        <v>1431.6</v>
      </c>
      <c r="N138" s="31">
        <v>1386</v>
      </c>
      <c r="O138" s="306">
        <v>1682800</v>
      </c>
      <c r="P138" s="307">
        <v>9.6715328467153291E-2</v>
      </c>
    </row>
    <row r="139" spans="1:16" ht="12.75" customHeight="1">
      <c r="A139" s="31">
        <v>129</v>
      </c>
      <c r="B139" s="32" t="s">
        <v>68</v>
      </c>
      <c r="C139" s="33" t="s">
        <v>179</v>
      </c>
      <c r="D139" s="34">
        <v>45134</v>
      </c>
      <c r="E139" s="38">
        <v>803.55</v>
      </c>
      <c r="F139" s="38">
        <v>805.56666666666661</v>
      </c>
      <c r="G139" s="39">
        <v>797.33333333333326</v>
      </c>
      <c r="H139" s="39">
        <v>791.11666666666667</v>
      </c>
      <c r="I139" s="39">
        <v>782.88333333333333</v>
      </c>
      <c r="J139" s="39">
        <v>811.78333333333319</v>
      </c>
      <c r="K139" s="39">
        <v>820.01666666666654</v>
      </c>
      <c r="L139" s="39">
        <v>826.23333333333312</v>
      </c>
      <c r="M139" s="31">
        <v>813.8</v>
      </c>
      <c r="N139" s="31">
        <v>799.35</v>
      </c>
      <c r="O139" s="306">
        <v>5080800</v>
      </c>
      <c r="P139" s="307">
        <v>2.2092472778917471E-3</v>
      </c>
    </row>
    <row r="140" spans="1:16" ht="12.75" customHeight="1">
      <c r="A140" s="31">
        <v>130</v>
      </c>
      <c r="B140" s="32" t="s">
        <v>84</v>
      </c>
      <c r="C140" s="33" t="s">
        <v>180</v>
      </c>
      <c r="D140" s="34">
        <v>45134</v>
      </c>
      <c r="E140" s="38">
        <v>1068.05</v>
      </c>
      <c r="F140" s="38">
        <v>1068.4333333333334</v>
      </c>
      <c r="G140" s="39">
        <v>1061.3166666666668</v>
      </c>
      <c r="H140" s="39">
        <v>1054.5833333333335</v>
      </c>
      <c r="I140" s="39">
        <v>1047.4666666666669</v>
      </c>
      <c r="J140" s="39">
        <v>1075.1666666666667</v>
      </c>
      <c r="K140" s="39">
        <v>1082.2833333333335</v>
      </c>
      <c r="L140" s="39">
        <v>1089.0166666666667</v>
      </c>
      <c r="M140" s="31">
        <v>1075.55</v>
      </c>
      <c r="N140" s="31">
        <v>1061.7</v>
      </c>
      <c r="O140" s="306">
        <v>2726400</v>
      </c>
      <c r="P140" s="307">
        <v>4.5078196872125116E-2</v>
      </c>
    </row>
    <row r="141" spans="1:16" ht="12.75" customHeight="1">
      <c r="A141" s="31">
        <v>131</v>
      </c>
      <c r="B141" s="32" t="s">
        <v>56</v>
      </c>
      <c r="C141" s="33" t="s">
        <v>181</v>
      </c>
      <c r="D141" s="34">
        <v>45134</v>
      </c>
      <c r="E141" s="38">
        <v>96.9</v>
      </c>
      <c r="F141" s="38">
        <v>96.866666666666674</v>
      </c>
      <c r="G141" s="39">
        <v>95.583333333333343</v>
      </c>
      <c r="H141" s="39">
        <v>94.266666666666666</v>
      </c>
      <c r="I141" s="39">
        <v>92.983333333333334</v>
      </c>
      <c r="J141" s="39">
        <v>98.183333333333351</v>
      </c>
      <c r="K141" s="39">
        <v>99.466666666666683</v>
      </c>
      <c r="L141" s="39">
        <v>100.78333333333336</v>
      </c>
      <c r="M141" s="31">
        <v>98.15</v>
      </c>
      <c r="N141" s="31">
        <v>95.55</v>
      </c>
      <c r="O141" s="306">
        <v>69651000</v>
      </c>
      <c r="P141" s="307">
        <v>-1.3177748717432854E-2</v>
      </c>
    </row>
    <row r="142" spans="1:16" ht="12.75" customHeight="1">
      <c r="A142" s="31">
        <v>132</v>
      </c>
      <c r="B142" s="32" t="s">
        <v>87</v>
      </c>
      <c r="C142" s="33" t="s">
        <v>182</v>
      </c>
      <c r="D142" s="34">
        <v>45134</v>
      </c>
      <c r="E142" s="38">
        <v>2331.4</v>
      </c>
      <c r="F142" s="38">
        <v>2265.15</v>
      </c>
      <c r="G142" s="39">
        <v>2175.4500000000003</v>
      </c>
      <c r="H142" s="39">
        <v>2019.5</v>
      </c>
      <c r="I142" s="39">
        <v>1929.8000000000002</v>
      </c>
      <c r="J142" s="39">
        <v>2421.1000000000004</v>
      </c>
      <c r="K142" s="39">
        <v>2510.8000000000002</v>
      </c>
      <c r="L142" s="39">
        <v>2666.7500000000005</v>
      </c>
      <c r="M142" s="31">
        <v>2354.85</v>
      </c>
      <c r="N142" s="31">
        <v>2109.1999999999998</v>
      </c>
      <c r="O142" s="306">
        <v>3086050</v>
      </c>
      <c r="P142" s="307">
        <v>0.20317358207354991</v>
      </c>
    </row>
    <row r="143" spans="1:16" ht="12.75" customHeight="1">
      <c r="A143" s="31">
        <v>133</v>
      </c>
      <c r="B143" s="32" t="s">
        <v>56</v>
      </c>
      <c r="C143" s="33" t="s">
        <v>183</v>
      </c>
      <c r="D143" s="34">
        <v>45134</v>
      </c>
      <c r="E143" s="38">
        <v>102208.65</v>
      </c>
      <c r="F143" s="38">
        <v>102152.8</v>
      </c>
      <c r="G143" s="39">
        <v>101905.60000000001</v>
      </c>
      <c r="H143" s="39">
        <v>101602.55</v>
      </c>
      <c r="I143" s="39">
        <v>101355.35</v>
      </c>
      <c r="J143" s="39">
        <v>102455.85</v>
      </c>
      <c r="K143" s="39">
        <v>102703.04999999999</v>
      </c>
      <c r="L143" s="39">
        <v>103006.1</v>
      </c>
      <c r="M143" s="31">
        <v>102400</v>
      </c>
      <c r="N143" s="31">
        <v>101849.75</v>
      </c>
      <c r="O143" s="306">
        <v>52990</v>
      </c>
      <c r="P143" s="307">
        <v>-2.3405823811279026E-2</v>
      </c>
    </row>
    <row r="144" spans="1:16" ht="12.75" customHeight="1">
      <c r="A144" s="31">
        <v>134</v>
      </c>
      <c r="B144" s="32" t="s">
        <v>68</v>
      </c>
      <c r="C144" s="33" t="s">
        <v>184</v>
      </c>
      <c r="D144" s="34">
        <v>45134</v>
      </c>
      <c r="E144" s="38">
        <v>1291.1500000000001</v>
      </c>
      <c r="F144" s="38">
        <v>1294.2333333333333</v>
      </c>
      <c r="G144" s="39">
        <v>1278.1166666666668</v>
      </c>
      <c r="H144" s="39">
        <v>1265.0833333333335</v>
      </c>
      <c r="I144" s="39">
        <v>1248.9666666666669</v>
      </c>
      <c r="J144" s="39">
        <v>1307.2666666666667</v>
      </c>
      <c r="K144" s="39">
        <v>1323.383333333333</v>
      </c>
      <c r="L144" s="39">
        <v>1336.4166666666665</v>
      </c>
      <c r="M144" s="31">
        <v>1310.3499999999999</v>
      </c>
      <c r="N144" s="31">
        <v>1281.2</v>
      </c>
      <c r="O144" s="306">
        <v>5737600</v>
      </c>
      <c r="P144" s="307">
        <v>6.535947712418301E-2</v>
      </c>
    </row>
    <row r="145" spans="1:16" ht="12.75" customHeight="1">
      <c r="A145" s="31">
        <v>135</v>
      </c>
      <c r="B145" s="32" t="s">
        <v>132</v>
      </c>
      <c r="C145" s="33" t="s">
        <v>185</v>
      </c>
      <c r="D145" s="34">
        <v>45134</v>
      </c>
      <c r="E145" s="38">
        <v>92.15</v>
      </c>
      <c r="F145" s="38">
        <v>92.38333333333334</v>
      </c>
      <c r="G145" s="39">
        <v>91.316666666666677</v>
      </c>
      <c r="H145" s="39">
        <v>90.483333333333334</v>
      </c>
      <c r="I145" s="39">
        <v>89.416666666666671</v>
      </c>
      <c r="J145" s="39">
        <v>93.216666666666683</v>
      </c>
      <c r="K145" s="39">
        <v>94.283333333333346</v>
      </c>
      <c r="L145" s="39">
        <v>95.116666666666688</v>
      </c>
      <c r="M145" s="31">
        <v>93.45</v>
      </c>
      <c r="N145" s="31">
        <v>91.55</v>
      </c>
      <c r="O145" s="306">
        <v>56265000</v>
      </c>
      <c r="P145" s="307">
        <v>1.2688984881209503E-2</v>
      </c>
    </row>
    <row r="146" spans="1:16" ht="12.75" customHeight="1">
      <c r="A146" s="31">
        <v>136</v>
      </c>
      <c r="B146" s="32" t="s">
        <v>45</v>
      </c>
      <c r="C146" s="33" t="s">
        <v>186</v>
      </c>
      <c r="D146" s="34">
        <v>45134</v>
      </c>
      <c r="E146" s="38">
        <v>4647.55</v>
      </c>
      <c r="F146" s="38">
        <v>4621.2666666666673</v>
      </c>
      <c r="G146" s="39">
        <v>4580.4333333333343</v>
      </c>
      <c r="H146" s="39">
        <v>4513.3166666666666</v>
      </c>
      <c r="I146" s="39">
        <v>4472.4833333333336</v>
      </c>
      <c r="J146" s="39">
        <v>4688.383333333335</v>
      </c>
      <c r="K146" s="39">
        <v>4729.216666666669</v>
      </c>
      <c r="L146" s="39">
        <v>4796.3333333333358</v>
      </c>
      <c r="M146" s="31">
        <v>4662.1000000000004</v>
      </c>
      <c r="N146" s="31">
        <v>4554.1499999999996</v>
      </c>
      <c r="O146" s="306">
        <v>1293000</v>
      </c>
      <c r="P146" s="307">
        <v>-1.3842809747168516E-2</v>
      </c>
    </row>
    <row r="147" spans="1:16" ht="12.75" customHeight="1">
      <c r="A147" s="31">
        <v>137</v>
      </c>
      <c r="B147" s="32" t="s">
        <v>39</v>
      </c>
      <c r="C147" s="33" t="s">
        <v>187</v>
      </c>
      <c r="D147" s="34">
        <v>45134</v>
      </c>
      <c r="E147" s="38">
        <v>4393.45</v>
      </c>
      <c r="F147" s="38">
        <v>4410.3499999999995</v>
      </c>
      <c r="G147" s="39">
        <v>4358.0999999999985</v>
      </c>
      <c r="H147" s="39">
        <v>4322.7499999999991</v>
      </c>
      <c r="I147" s="39">
        <v>4270.4999999999982</v>
      </c>
      <c r="J147" s="39">
        <v>4445.6999999999989</v>
      </c>
      <c r="K147" s="39">
        <v>4497.9500000000007</v>
      </c>
      <c r="L147" s="39">
        <v>4533.2999999999993</v>
      </c>
      <c r="M147" s="31">
        <v>4462.6000000000004</v>
      </c>
      <c r="N147" s="31">
        <v>4375</v>
      </c>
      <c r="O147" s="306">
        <v>883650</v>
      </c>
      <c r="P147" s="307">
        <v>6.1824080749819751E-2</v>
      </c>
    </row>
    <row r="148" spans="1:16" ht="12.75" customHeight="1">
      <c r="A148" s="31">
        <v>138</v>
      </c>
      <c r="B148" s="32" t="s">
        <v>59</v>
      </c>
      <c r="C148" s="33" t="s">
        <v>188</v>
      </c>
      <c r="D148" s="34">
        <v>45134</v>
      </c>
      <c r="E148" s="38">
        <v>23019.7</v>
      </c>
      <c r="F148" s="38">
        <v>23063.783333333336</v>
      </c>
      <c r="G148" s="39">
        <v>22926.816666666673</v>
      </c>
      <c r="H148" s="39">
        <v>22833.933333333338</v>
      </c>
      <c r="I148" s="39">
        <v>22696.966666666674</v>
      </c>
      <c r="J148" s="39">
        <v>23156.666666666672</v>
      </c>
      <c r="K148" s="39">
        <v>23293.633333333339</v>
      </c>
      <c r="L148" s="39">
        <v>23386.51666666667</v>
      </c>
      <c r="M148" s="31">
        <v>23200.75</v>
      </c>
      <c r="N148" s="31">
        <v>22970.9</v>
      </c>
      <c r="O148" s="306">
        <v>341040</v>
      </c>
      <c r="P148" s="307">
        <v>-3.1567870922483338E-3</v>
      </c>
    </row>
    <row r="149" spans="1:16" ht="12.75" customHeight="1">
      <c r="A149" s="31">
        <v>139</v>
      </c>
      <c r="B149" s="32" t="s">
        <v>132</v>
      </c>
      <c r="C149" s="33" t="s">
        <v>189</v>
      </c>
      <c r="D149" s="34">
        <v>45134</v>
      </c>
      <c r="E149" s="38">
        <v>111.05</v>
      </c>
      <c r="F149" s="38">
        <v>111.16666666666667</v>
      </c>
      <c r="G149" s="39">
        <v>110.33333333333334</v>
      </c>
      <c r="H149" s="39">
        <v>109.61666666666667</v>
      </c>
      <c r="I149" s="39">
        <v>108.78333333333335</v>
      </c>
      <c r="J149" s="39">
        <v>111.88333333333334</v>
      </c>
      <c r="K149" s="39">
        <v>112.71666666666668</v>
      </c>
      <c r="L149" s="39">
        <v>113.43333333333334</v>
      </c>
      <c r="M149" s="31">
        <v>112</v>
      </c>
      <c r="N149" s="31">
        <v>110.45</v>
      </c>
      <c r="O149" s="306">
        <v>85558500</v>
      </c>
      <c r="P149" s="307">
        <v>-1.3131942281739853E-2</v>
      </c>
    </row>
    <row r="150" spans="1:16" ht="12.75" customHeight="1">
      <c r="A150" s="31">
        <v>140</v>
      </c>
      <c r="B150" s="32" t="s">
        <v>190</v>
      </c>
      <c r="C150" s="33" t="s">
        <v>191</v>
      </c>
      <c r="D150" s="34">
        <v>45134</v>
      </c>
      <c r="E150" s="38">
        <v>195.2</v>
      </c>
      <c r="F150" s="38">
        <v>194.61666666666667</v>
      </c>
      <c r="G150" s="39">
        <v>192.98333333333335</v>
      </c>
      <c r="H150" s="39">
        <v>190.76666666666668</v>
      </c>
      <c r="I150" s="39">
        <v>189.13333333333335</v>
      </c>
      <c r="J150" s="39">
        <v>196.83333333333334</v>
      </c>
      <c r="K150" s="39">
        <v>198.46666666666667</v>
      </c>
      <c r="L150" s="39">
        <v>200.68333333333334</v>
      </c>
      <c r="M150" s="31">
        <v>196.25</v>
      </c>
      <c r="N150" s="31">
        <v>192.4</v>
      </c>
      <c r="O150" s="306">
        <v>70689000</v>
      </c>
      <c r="P150" s="307">
        <v>2.738173097885328E-2</v>
      </c>
    </row>
    <row r="151" spans="1:16" ht="12.75" customHeight="1">
      <c r="A151" s="31">
        <v>141</v>
      </c>
      <c r="B151" s="32" t="s">
        <v>108</v>
      </c>
      <c r="C151" s="33" t="s">
        <v>192</v>
      </c>
      <c r="D151" s="34">
        <v>45134</v>
      </c>
      <c r="E151" s="38">
        <v>1059.25</v>
      </c>
      <c r="F151" s="38">
        <v>1052.3500000000001</v>
      </c>
      <c r="G151" s="39">
        <v>1038.2000000000003</v>
      </c>
      <c r="H151" s="39">
        <v>1017.1500000000001</v>
      </c>
      <c r="I151" s="39">
        <v>1003.0000000000002</v>
      </c>
      <c r="J151" s="39">
        <v>1073.4000000000003</v>
      </c>
      <c r="K151" s="39">
        <v>1087.5500000000004</v>
      </c>
      <c r="L151" s="39">
        <v>1108.6000000000004</v>
      </c>
      <c r="M151" s="31">
        <v>1066.5</v>
      </c>
      <c r="N151" s="31">
        <v>1031.3</v>
      </c>
      <c r="O151" s="306">
        <v>4725700</v>
      </c>
      <c r="P151" s="307">
        <v>3.3685499923442046E-2</v>
      </c>
    </row>
    <row r="152" spans="1:16" ht="12.75" customHeight="1">
      <c r="A152" s="31">
        <v>142</v>
      </c>
      <c r="B152" s="32" t="s">
        <v>87</v>
      </c>
      <c r="C152" s="33" t="s">
        <v>193</v>
      </c>
      <c r="D152" s="34">
        <v>45134</v>
      </c>
      <c r="E152" s="38">
        <v>3861.45</v>
      </c>
      <c r="F152" s="38">
        <v>3874.4333333333329</v>
      </c>
      <c r="G152" s="39">
        <v>3823.7166666666658</v>
      </c>
      <c r="H152" s="39">
        <v>3785.9833333333327</v>
      </c>
      <c r="I152" s="39">
        <v>3735.2666666666655</v>
      </c>
      <c r="J152" s="39">
        <v>3912.1666666666661</v>
      </c>
      <c r="K152" s="39">
        <v>3962.8833333333332</v>
      </c>
      <c r="L152" s="39">
        <v>4000.6166666666663</v>
      </c>
      <c r="M152" s="31">
        <v>3925.15</v>
      </c>
      <c r="N152" s="31">
        <v>3836.7</v>
      </c>
      <c r="O152" s="306">
        <v>310200</v>
      </c>
      <c r="P152" s="307">
        <v>-3.5447761194029849E-2</v>
      </c>
    </row>
    <row r="153" spans="1:16" ht="12.75" customHeight="1">
      <c r="A153" s="31">
        <v>143</v>
      </c>
      <c r="B153" s="32" t="s">
        <v>84</v>
      </c>
      <c r="C153" s="33" t="s">
        <v>194</v>
      </c>
      <c r="D153" s="34">
        <v>45134</v>
      </c>
      <c r="E153" s="38">
        <v>170.5</v>
      </c>
      <c r="F153" s="38">
        <v>169.33333333333334</v>
      </c>
      <c r="G153" s="39">
        <v>167.76666666666668</v>
      </c>
      <c r="H153" s="39">
        <v>165.03333333333333</v>
      </c>
      <c r="I153" s="39">
        <v>163.46666666666667</v>
      </c>
      <c r="J153" s="39">
        <v>172.06666666666669</v>
      </c>
      <c r="K153" s="39">
        <v>173.63333333333335</v>
      </c>
      <c r="L153" s="39">
        <v>176.3666666666667</v>
      </c>
      <c r="M153" s="31">
        <v>170.9</v>
      </c>
      <c r="N153" s="31">
        <v>166.6</v>
      </c>
      <c r="O153" s="306">
        <v>43235500</v>
      </c>
      <c r="P153" s="307">
        <v>9.5396020288724154E-2</v>
      </c>
    </row>
    <row r="154" spans="1:16" ht="12.75" customHeight="1">
      <c r="A154" s="31">
        <v>144</v>
      </c>
      <c r="B154" s="32" t="s">
        <v>47</v>
      </c>
      <c r="C154" s="33" t="s">
        <v>195</v>
      </c>
      <c r="D154" s="34">
        <v>45134</v>
      </c>
      <c r="E154" s="38">
        <v>36706.1</v>
      </c>
      <c r="F154" s="38">
        <v>36723.533333333333</v>
      </c>
      <c r="G154" s="39">
        <v>36457.066666666666</v>
      </c>
      <c r="H154" s="39">
        <v>36208.033333333333</v>
      </c>
      <c r="I154" s="39">
        <v>35941.566666666666</v>
      </c>
      <c r="J154" s="39">
        <v>36972.566666666666</v>
      </c>
      <c r="K154" s="39">
        <v>37239.033333333326</v>
      </c>
      <c r="L154" s="39">
        <v>37488.066666666666</v>
      </c>
      <c r="M154" s="31">
        <v>36990</v>
      </c>
      <c r="N154" s="31">
        <v>36474.5</v>
      </c>
      <c r="O154" s="306">
        <v>171195</v>
      </c>
      <c r="P154" s="307">
        <v>-9.2021876899036383E-3</v>
      </c>
    </row>
    <row r="155" spans="1:16" ht="12.75" customHeight="1">
      <c r="A155" s="31">
        <v>145</v>
      </c>
      <c r="B155" s="32" t="s">
        <v>43</v>
      </c>
      <c r="C155" s="33" t="s">
        <v>196</v>
      </c>
      <c r="D155" s="34">
        <v>45134</v>
      </c>
      <c r="E155" s="38">
        <v>996.4</v>
      </c>
      <c r="F155" s="38">
        <v>992.86666666666667</v>
      </c>
      <c r="G155" s="39">
        <v>979.7833333333333</v>
      </c>
      <c r="H155" s="39">
        <v>963.16666666666663</v>
      </c>
      <c r="I155" s="39">
        <v>950.08333333333326</v>
      </c>
      <c r="J155" s="39">
        <v>1009.4833333333333</v>
      </c>
      <c r="K155" s="39">
        <v>1022.5666666666666</v>
      </c>
      <c r="L155" s="39">
        <v>1039.1833333333334</v>
      </c>
      <c r="M155" s="31">
        <v>1005.95</v>
      </c>
      <c r="N155" s="31">
        <v>976.25</v>
      </c>
      <c r="O155" s="306">
        <v>11275500</v>
      </c>
      <c r="P155" s="307">
        <v>3.919264533075275E-2</v>
      </c>
    </row>
    <row r="156" spans="1:16" ht="12.75" customHeight="1">
      <c r="A156" s="31">
        <v>146</v>
      </c>
      <c r="B156" s="32" t="s">
        <v>87</v>
      </c>
      <c r="C156" s="33" t="s">
        <v>197</v>
      </c>
      <c r="D156" s="34">
        <v>45134</v>
      </c>
      <c r="E156" s="38">
        <v>4740.45</v>
      </c>
      <c r="F156" s="38">
        <v>4802.55</v>
      </c>
      <c r="G156" s="39">
        <v>4640.1000000000004</v>
      </c>
      <c r="H156" s="39">
        <v>4539.75</v>
      </c>
      <c r="I156" s="39">
        <v>4377.3</v>
      </c>
      <c r="J156" s="39">
        <v>4902.9000000000005</v>
      </c>
      <c r="K156" s="39">
        <v>5065.3499999999995</v>
      </c>
      <c r="L156" s="39">
        <v>5165.7000000000007</v>
      </c>
      <c r="M156" s="31">
        <v>4965</v>
      </c>
      <c r="N156" s="31">
        <v>4702.2</v>
      </c>
      <c r="O156" s="306">
        <v>1510600</v>
      </c>
      <c r="P156" s="307">
        <v>4.5289416323565028E-2</v>
      </c>
    </row>
    <row r="157" spans="1:16" ht="12.75" customHeight="1">
      <c r="A157" s="31">
        <v>147</v>
      </c>
      <c r="B157" s="32" t="s">
        <v>84</v>
      </c>
      <c r="C157" s="33" t="s">
        <v>198</v>
      </c>
      <c r="D157" s="34">
        <v>45134</v>
      </c>
      <c r="E157" s="38">
        <v>224</v>
      </c>
      <c r="F157" s="38">
        <v>224.66666666666666</v>
      </c>
      <c r="G157" s="39">
        <v>222.88333333333333</v>
      </c>
      <c r="H157" s="39">
        <v>221.76666666666668</v>
      </c>
      <c r="I157" s="39">
        <v>219.98333333333335</v>
      </c>
      <c r="J157" s="39">
        <v>225.7833333333333</v>
      </c>
      <c r="K157" s="39">
        <v>227.56666666666666</v>
      </c>
      <c r="L157" s="39">
        <v>228.68333333333328</v>
      </c>
      <c r="M157" s="31">
        <v>226.45</v>
      </c>
      <c r="N157" s="31">
        <v>223.55</v>
      </c>
      <c r="O157" s="306">
        <v>12387000</v>
      </c>
      <c r="P157" s="307">
        <v>-4.1003376748673416E-3</v>
      </c>
    </row>
    <row r="158" spans="1:16" ht="12.75" customHeight="1">
      <c r="A158" s="31">
        <v>148</v>
      </c>
      <c r="B158" s="32" t="s">
        <v>68</v>
      </c>
      <c r="C158" s="33" t="s">
        <v>199</v>
      </c>
      <c r="D158" s="34">
        <v>45134</v>
      </c>
      <c r="E158" s="38">
        <v>227.3</v>
      </c>
      <c r="F158" s="38">
        <v>226.81666666666669</v>
      </c>
      <c r="G158" s="39">
        <v>225.28333333333339</v>
      </c>
      <c r="H158" s="39">
        <v>223.26666666666671</v>
      </c>
      <c r="I158" s="39">
        <v>221.73333333333341</v>
      </c>
      <c r="J158" s="39">
        <v>228.83333333333337</v>
      </c>
      <c r="K158" s="39">
        <v>230.36666666666667</v>
      </c>
      <c r="L158" s="39">
        <v>232.38333333333335</v>
      </c>
      <c r="M158" s="31">
        <v>228.35</v>
      </c>
      <c r="N158" s="31">
        <v>224.8</v>
      </c>
      <c r="O158" s="306">
        <v>53382000</v>
      </c>
      <c r="P158" s="307">
        <v>2.329450915141431E-2</v>
      </c>
    </row>
    <row r="159" spans="1:16" ht="12.75" customHeight="1">
      <c r="A159" s="31">
        <v>149</v>
      </c>
      <c r="B159" s="32" t="s">
        <v>59</v>
      </c>
      <c r="C159" s="33" t="s">
        <v>200</v>
      </c>
      <c r="D159" s="34">
        <v>45134</v>
      </c>
      <c r="E159" s="38">
        <v>2653.95</v>
      </c>
      <c r="F159" s="38">
        <v>2661.7999999999997</v>
      </c>
      <c r="G159" s="39">
        <v>2641.1499999999996</v>
      </c>
      <c r="H159" s="39">
        <v>2628.35</v>
      </c>
      <c r="I159" s="39">
        <v>2607.6999999999998</v>
      </c>
      <c r="J159" s="39">
        <v>2674.5999999999995</v>
      </c>
      <c r="K159" s="39">
        <v>2695.25</v>
      </c>
      <c r="L159" s="39">
        <v>2708.0499999999993</v>
      </c>
      <c r="M159" s="31">
        <v>2682.45</v>
      </c>
      <c r="N159" s="31">
        <v>2649</v>
      </c>
      <c r="O159" s="306">
        <v>3463000</v>
      </c>
      <c r="P159" s="307">
        <v>2.3723302047150986E-2</v>
      </c>
    </row>
    <row r="160" spans="1:16" ht="12.75" customHeight="1">
      <c r="A160" s="31">
        <v>150</v>
      </c>
      <c r="B160" s="32" t="s">
        <v>39</v>
      </c>
      <c r="C160" s="33" t="s">
        <v>201</v>
      </c>
      <c r="D160" s="34">
        <v>45134</v>
      </c>
      <c r="E160" s="38">
        <v>3679.8</v>
      </c>
      <c r="F160" s="38">
        <v>3675.6</v>
      </c>
      <c r="G160" s="39">
        <v>3651.2</v>
      </c>
      <c r="H160" s="39">
        <v>3622.6</v>
      </c>
      <c r="I160" s="39">
        <v>3598.2</v>
      </c>
      <c r="J160" s="39">
        <v>3704.2</v>
      </c>
      <c r="K160" s="39">
        <v>3728.6000000000004</v>
      </c>
      <c r="L160" s="39">
        <v>3757.2</v>
      </c>
      <c r="M160" s="31">
        <v>3700</v>
      </c>
      <c r="N160" s="31">
        <v>3647</v>
      </c>
      <c r="O160" s="306">
        <v>2214750</v>
      </c>
      <c r="P160" s="307">
        <v>-2.5626924769027715E-2</v>
      </c>
    </row>
    <row r="161" spans="1:16" ht="12.75" customHeight="1">
      <c r="A161" s="31">
        <v>151</v>
      </c>
      <c r="B161" s="32" t="s">
        <v>63</v>
      </c>
      <c r="C161" s="33" t="s">
        <v>202</v>
      </c>
      <c r="D161" s="34">
        <v>45134</v>
      </c>
      <c r="E161" s="38">
        <v>62.55</v>
      </c>
      <c r="F161" s="38">
        <v>63</v>
      </c>
      <c r="G161" s="39">
        <v>61.8</v>
      </c>
      <c r="H161" s="39">
        <v>61.05</v>
      </c>
      <c r="I161" s="39">
        <v>59.849999999999994</v>
      </c>
      <c r="J161" s="39">
        <v>63.75</v>
      </c>
      <c r="K161" s="39">
        <v>64.95</v>
      </c>
      <c r="L161" s="39">
        <v>65.7</v>
      </c>
      <c r="M161" s="31">
        <v>64.2</v>
      </c>
      <c r="N161" s="31">
        <v>62.25</v>
      </c>
      <c r="O161" s="306">
        <v>303424000</v>
      </c>
      <c r="P161" s="307">
        <v>-6.0862675184469868E-2</v>
      </c>
    </row>
    <row r="162" spans="1:16" ht="12.75" customHeight="1">
      <c r="A162" s="31">
        <v>152</v>
      </c>
      <c r="B162" s="32" t="s">
        <v>45</v>
      </c>
      <c r="C162" s="33" t="s">
        <v>203</v>
      </c>
      <c r="D162" s="34">
        <v>45134</v>
      </c>
      <c r="E162" s="38">
        <v>4599.3500000000004</v>
      </c>
      <c r="F162" s="38">
        <v>4609.9666666666672</v>
      </c>
      <c r="G162" s="39">
        <v>4494.8833333333341</v>
      </c>
      <c r="H162" s="39">
        <v>4390.416666666667</v>
      </c>
      <c r="I162" s="39">
        <v>4275.3333333333339</v>
      </c>
      <c r="J162" s="39">
        <v>4714.4333333333343</v>
      </c>
      <c r="K162" s="39">
        <v>4829.5166666666664</v>
      </c>
      <c r="L162" s="39">
        <v>4933.9833333333345</v>
      </c>
      <c r="M162" s="31">
        <v>4725.05</v>
      </c>
      <c r="N162" s="31">
        <v>4505.5</v>
      </c>
      <c r="O162" s="306">
        <v>1995900</v>
      </c>
      <c r="P162" s="307">
        <v>-1.1000445964025569E-2</v>
      </c>
    </row>
    <row r="163" spans="1:16" ht="12.75" customHeight="1">
      <c r="A163" s="31">
        <v>153</v>
      </c>
      <c r="B163" s="32" t="s">
        <v>190</v>
      </c>
      <c r="C163" s="33" t="s">
        <v>204</v>
      </c>
      <c r="D163" s="34">
        <v>45134</v>
      </c>
      <c r="E163" s="38">
        <v>244.6</v>
      </c>
      <c r="F163" s="38">
        <v>244.51666666666665</v>
      </c>
      <c r="G163" s="39">
        <v>242.68333333333331</v>
      </c>
      <c r="H163" s="39">
        <v>240.76666666666665</v>
      </c>
      <c r="I163" s="39">
        <v>238.93333333333331</v>
      </c>
      <c r="J163" s="39">
        <v>246.43333333333331</v>
      </c>
      <c r="K163" s="39">
        <v>248.26666666666668</v>
      </c>
      <c r="L163" s="39">
        <v>250.18333333333331</v>
      </c>
      <c r="M163" s="31">
        <v>246.35</v>
      </c>
      <c r="N163" s="31">
        <v>242.6</v>
      </c>
      <c r="O163" s="306">
        <v>47379600</v>
      </c>
      <c r="P163" s="307">
        <v>-2.2232127932244942E-2</v>
      </c>
    </row>
    <row r="164" spans="1:16" ht="12.75" customHeight="1">
      <c r="A164" s="31">
        <v>154</v>
      </c>
      <c r="B164" s="32" t="s">
        <v>205</v>
      </c>
      <c r="C164" s="33" t="s">
        <v>206</v>
      </c>
      <c r="D164" s="34">
        <v>45134</v>
      </c>
      <c r="E164" s="38">
        <v>1504.75</v>
      </c>
      <c r="F164" s="38">
        <v>1490.5833333333333</v>
      </c>
      <c r="G164" s="39">
        <v>1462.6666666666665</v>
      </c>
      <c r="H164" s="39">
        <v>1420.5833333333333</v>
      </c>
      <c r="I164" s="39">
        <v>1392.6666666666665</v>
      </c>
      <c r="J164" s="39">
        <v>1532.6666666666665</v>
      </c>
      <c r="K164" s="39">
        <v>1560.583333333333</v>
      </c>
      <c r="L164" s="39">
        <v>1602.6666666666665</v>
      </c>
      <c r="M164" s="31">
        <v>1518.5</v>
      </c>
      <c r="N164" s="31">
        <v>1448.5</v>
      </c>
      <c r="O164" s="306">
        <v>4387053</v>
      </c>
      <c r="P164" s="307">
        <v>2.3063781321184511E-2</v>
      </c>
    </row>
    <row r="165" spans="1:16" ht="12.75" customHeight="1">
      <c r="A165" s="31">
        <v>155</v>
      </c>
      <c r="B165" s="32" t="s">
        <v>49</v>
      </c>
      <c r="C165" s="33" t="s">
        <v>208</v>
      </c>
      <c r="D165" s="34">
        <v>45134</v>
      </c>
      <c r="E165" s="38">
        <v>887.1</v>
      </c>
      <c r="F165" s="38">
        <v>890.25</v>
      </c>
      <c r="G165" s="39">
        <v>870.55</v>
      </c>
      <c r="H165" s="39">
        <v>854</v>
      </c>
      <c r="I165" s="39">
        <v>834.3</v>
      </c>
      <c r="J165" s="39">
        <v>906.8</v>
      </c>
      <c r="K165" s="39">
        <v>926.5</v>
      </c>
      <c r="L165" s="39">
        <v>943.05</v>
      </c>
      <c r="M165" s="31">
        <v>909.95</v>
      </c>
      <c r="N165" s="31">
        <v>873.7</v>
      </c>
      <c r="O165" s="306">
        <v>2921450</v>
      </c>
      <c r="P165" s="307">
        <v>3.8682381384103959E-2</v>
      </c>
    </row>
    <row r="166" spans="1:16" ht="12.75" customHeight="1">
      <c r="A166" s="31">
        <v>156</v>
      </c>
      <c r="B166" s="32" t="s">
        <v>63</v>
      </c>
      <c r="C166" s="33" t="s">
        <v>209</v>
      </c>
      <c r="D166" s="34">
        <v>45134</v>
      </c>
      <c r="E166" s="38">
        <v>221.6</v>
      </c>
      <c r="F166" s="38">
        <v>220.5</v>
      </c>
      <c r="G166" s="39">
        <v>217.25</v>
      </c>
      <c r="H166" s="39">
        <v>212.9</v>
      </c>
      <c r="I166" s="39">
        <v>209.65</v>
      </c>
      <c r="J166" s="39">
        <v>224.85</v>
      </c>
      <c r="K166" s="39">
        <v>228.1</v>
      </c>
      <c r="L166" s="39">
        <v>232.45</v>
      </c>
      <c r="M166" s="31">
        <v>223.75</v>
      </c>
      <c r="N166" s="31">
        <v>216.15</v>
      </c>
      <c r="O166" s="306">
        <v>45005000</v>
      </c>
      <c r="P166" s="307">
        <v>-3.0064655172413794E-2</v>
      </c>
    </row>
    <row r="167" spans="1:16" ht="12.75" customHeight="1">
      <c r="A167" s="31">
        <v>157</v>
      </c>
      <c r="B167" s="32" t="s">
        <v>190</v>
      </c>
      <c r="C167" s="33" t="s">
        <v>210</v>
      </c>
      <c r="D167" s="34">
        <v>45134</v>
      </c>
      <c r="E167" s="38">
        <v>162</v>
      </c>
      <c r="F167" s="38">
        <v>162.18333333333331</v>
      </c>
      <c r="G167" s="39">
        <v>161.21666666666661</v>
      </c>
      <c r="H167" s="39">
        <v>160.43333333333331</v>
      </c>
      <c r="I167" s="39">
        <v>159.46666666666661</v>
      </c>
      <c r="J167" s="39">
        <v>162.96666666666661</v>
      </c>
      <c r="K167" s="39">
        <v>163.93333333333331</v>
      </c>
      <c r="L167" s="39">
        <v>164.71666666666661</v>
      </c>
      <c r="M167" s="31">
        <v>163.15</v>
      </c>
      <c r="N167" s="31">
        <v>161.4</v>
      </c>
      <c r="O167" s="306">
        <v>56536000</v>
      </c>
      <c r="P167" s="307">
        <v>2.1390374331550801E-2</v>
      </c>
    </row>
    <row r="168" spans="1:16" ht="12.75" customHeight="1">
      <c r="A168" s="31">
        <v>158</v>
      </c>
      <c r="B168" s="32" t="s">
        <v>84</v>
      </c>
      <c r="C168" s="33" t="s">
        <v>211</v>
      </c>
      <c r="D168" s="34">
        <v>45134</v>
      </c>
      <c r="E168" s="38">
        <v>2552.4499999999998</v>
      </c>
      <c r="F168" s="38">
        <v>2568.2833333333333</v>
      </c>
      <c r="G168" s="39">
        <v>2515.4666666666667</v>
      </c>
      <c r="H168" s="39">
        <v>2478.4833333333336</v>
      </c>
      <c r="I168" s="39">
        <v>2425.666666666667</v>
      </c>
      <c r="J168" s="39">
        <v>2605.2666666666664</v>
      </c>
      <c r="K168" s="39">
        <v>2658.083333333333</v>
      </c>
      <c r="L168" s="39">
        <v>2695.0666666666662</v>
      </c>
      <c r="M168" s="31">
        <v>2621.1</v>
      </c>
      <c r="N168" s="31">
        <v>2531.3000000000002</v>
      </c>
      <c r="O168" s="306">
        <v>9920750</v>
      </c>
      <c r="P168" s="307">
        <v>0.93339829476248481</v>
      </c>
    </row>
    <row r="169" spans="1:16" ht="12.75" customHeight="1">
      <c r="A169" s="31">
        <v>159</v>
      </c>
      <c r="B169" s="32" t="s">
        <v>132</v>
      </c>
      <c r="C169" s="33" t="s">
        <v>212</v>
      </c>
      <c r="D169" s="34">
        <v>45134</v>
      </c>
      <c r="E169" s="38">
        <v>90.2</v>
      </c>
      <c r="F169" s="38">
        <v>90.333333333333329</v>
      </c>
      <c r="G169" s="39">
        <v>89.166666666666657</v>
      </c>
      <c r="H169" s="39">
        <v>88.133333333333326</v>
      </c>
      <c r="I169" s="39">
        <v>86.966666666666654</v>
      </c>
      <c r="J169" s="39">
        <v>91.36666666666666</v>
      </c>
      <c r="K169" s="39">
        <v>92.533333333333317</v>
      </c>
      <c r="L169" s="39">
        <v>93.566666666666663</v>
      </c>
      <c r="M169" s="31">
        <v>91.5</v>
      </c>
      <c r="N169" s="31">
        <v>89.3</v>
      </c>
      <c r="O169" s="306">
        <v>105472000</v>
      </c>
      <c r="P169" s="307">
        <v>-1.2656331910432113E-2</v>
      </c>
    </row>
    <row r="170" spans="1:16" ht="12.75" customHeight="1">
      <c r="A170" s="31">
        <v>160</v>
      </c>
      <c r="B170" s="32" t="s">
        <v>63</v>
      </c>
      <c r="C170" s="33" t="s">
        <v>213</v>
      </c>
      <c r="D170" s="34">
        <v>45134</v>
      </c>
      <c r="E170" s="38">
        <v>846.25</v>
      </c>
      <c r="F170" s="38">
        <v>849.31666666666661</v>
      </c>
      <c r="G170" s="39">
        <v>840.53333333333319</v>
      </c>
      <c r="H170" s="39">
        <v>834.81666666666661</v>
      </c>
      <c r="I170" s="39">
        <v>826.03333333333319</v>
      </c>
      <c r="J170" s="39">
        <v>855.03333333333319</v>
      </c>
      <c r="K170" s="39">
        <v>863.81666666666649</v>
      </c>
      <c r="L170" s="39">
        <v>869.53333333333319</v>
      </c>
      <c r="M170" s="31">
        <v>858.1</v>
      </c>
      <c r="N170" s="31">
        <v>843.6</v>
      </c>
      <c r="O170" s="306">
        <v>11621600</v>
      </c>
      <c r="P170" s="307">
        <v>-3.2694100412837927E-2</v>
      </c>
    </row>
    <row r="171" spans="1:16" ht="12.75" customHeight="1">
      <c r="A171" s="31">
        <v>161</v>
      </c>
      <c r="B171" s="32" t="s">
        <v>68</v>
      </c>
      <c r="C171" s="33" t="s">
        <v>214</v>
      </c>
      <c r="D171" s="34">
        <v>45134</v>
      </c>
      <c r="E171" s="38">
        <v>1292.8</v>
      </c>
      <c r="F171" s="38">
        <v>1302.3166666666668</v>
      </c>
      <c r="G171" s="39">
        <v>1281.1333333333337</v>
      </c>
      <c r="H171" s="39">
        <v>1269.4666666666669</v>
      </c>
      <c r="I171" s="39">
        <v>1248.2833333333338</v>
      </c>
      <c r="J171" s="39">
        <v>1313.9833333333336</v>
      </c>
      <c r="K171" s="39">
        <v>1335.1666666666665</v>
      </c>
      <c r="L171" s="39">
        <v>1346.8333333333335</v>
      </c>
      <c r="M171" s="31">
        <v>1323.5</v>
      </c>
      <c r="N171" s="31">
        <v>1290.6500000000001</v>
      </c>
      <c r="O171" s="306">
        <v>7916250</v>
      </c>
      <c r="P171" s="307">
        <v>-9.6641020829423899E-3</v>
      </c>
    </row>
    <row r="172" spans="1:16" ht="12.75" customHeight="1">
      <c r="A172" s="31">
        <v>162</v>
      </c>
      <c r="B172" s="32" t="s">
        <v>63</v>
      </c>
      <c r="C172" s="33" t="s">
        <v>215</v>
      </c>
      <c r="D172" s="34">
        <v>45134</v>
      </c>
      <c r="E172" s="38">
        <v>615.20000000000005</v>
      </c>
      <c r="F172" s="38">
        <v>614.26666666666665</v>
      </c>
      <c r="G172" s="39">
        <v>608.73333333333335</v>
      </c>
      <c r="H172" s="39">
        <v>602.26666666666665</v>
      </c>
      <c r="I172" s="39">
        <v>596.73333333333335</v>
      </c>
      <c r="J172" s="39">
        <v>620.73333333333335</v>
      </c>
      <c r="K172" s="39">
        <v>626.26666666666665</v>
      </c>
      <c r="L172" s="39">
        <v>632.73333333333335</v>
      </c>
      <c r="M172" s="31">
        <v>619.79999999999995</v>
      </c>
      <c r="N172" s="31">
        <v>607.79999999999995</v>
      </c>
      <c r="O172" s="306">
        <v>77715000</v>
      </c>
      <c r="P172" s="307">
        <v>-1.4513153139444202E-2</v>
      </c>
    </row>
    <row r="173" spans="1:16" ht="12.75" customHeight="1">
      <c r="A173" s="31">
        <v>163</v>
      </c>
      <c r="B173" s="32" t="s">
        <v>49</v>
      </c>
      <c r="C173" s="33" t="s">
        <v>216</v>
      </c>
      <c r="D173" s="34">
        <v>45134</v>
      </c>
      <c r="E173" s="38">
        <v>23181.8</v>
      </c>
      <c r="F173" s="38">
        <v>23269.600000000002</v>
      </c>
      <c r="G173" s="39">
        <v>22999.250000000004</v>
      </c>
      <c r="H173" s="39">
        <v>22816.7</v>
      </c>
      <c r="I173" s="39">
        <v>22546.350000000002</v>
      </c>
      <c r="J173" s="39">
        <v>23452.150000000005</v>
      </c>
      <c r="K173" s="39">
        <v>23722.500000000004</v>
      </c>
      <c r="L173" s="39">
        <v>23905.050000000007</v>
      </c>
      <c r="M173" s="31">
        <v>23539.95</v>
      </c>
      <c r="N173" s="31">
        <v>23087.05</v>
      </c>
      <c r="O173" s="306">
        <v>291225</v>
      </c>
      <c r="P173" s="307">
        <v>2.3098542069207799E-2</v>
      </c>
    </row>
    <row r="174" spans="1:16" ht="12.75" customHeight="1">
      <c r="A174" s="31">
        <v>164</v>
      </c>
      <c r="B174" s="32" t="s">
        <v>41</v>
      </c>
      <c r="C174" s="33" t="s">
        <v>217</v>
      </c>
      <c r="D174" s="34">
        <v>45134</v>
      </c>
      <c r="E174" s="38">
        <v>3618.65</v>
      </c>
      <c r="F174" s="38">
        <v>3633.2166666666667</v>
      </c>
      <c r="G174" s="39">
        <v>3595.4333333333334</v>
      </c>
      <c r="H174" s="39">
        <v>3572.2166666666667</v>
      </c>
      <c r="I174" s="39">
        <v>3534.4333333333334</v>
      </c>
      <c r="J174" s="39">
        <v>3656.4333333333334</v>
      </c>
      <c r="K174" s="39">
        <v>3694.2166666666672</v>
      </c>
      <c r="L174" s="39">
        <v>3717.4333333333334</v>
      </c>
      <c r="M174" s="31">
        <v>3671</v>
      </c>
      <c r="N174" s="31">
        <v>3610</v>
      </c>
      <c r="O174" s="306">
        <v>1959650</v>
      </c>
      <c r="P174" s="307">
        <v>-5.5819145967066705E-3</v>
      </c>
    </row>
    <row r="175" spans="1:16" ht="12.75" customHeight="1">
      <c r="A175" s="31">
        <v>165</v>
      </c>
      <c r="B175" s="32" t="s">
        <v>47</v>
      </c>
      <c r="C175" s="33" t="s">
        <v>218</v>
      </c>
      <c r="D175" s="34">
        <v>45134</v>
      </c>
      <c r="E175" s="38">
        <v>2212.4</v>
      </c>
      <c r="F175" s="38">
        <v>2219.2333333333331</v>
      </c>
      <c r="G175" s="39">
        <v>2188.4666666666662</v>
      </c>
      <c r="H175" s="39">
        <v>2164.5333333333333</v>
      </c>
      <c r="I175" s="39">
        <v>2133.7666666666664</v>
      </c>
      <c r="J175" s="39">
        <v>2243.1666666666661</v>
      </c>
      <c r="K175" s="39">
        <v>2273.9333333333334</v>
      </c>
      <c r="L175" s="39">
        <v>2297.8666666666659</v>
      </c>
      <c r="M175" s="31">
        <v>2250</v>
      </c>
      <c r="N175" s="31">
        <v>2195.3000000000002</v>
      </c>
      <c r="O175" s="306">
        <v>5119500</v>
      </c>
      <c r="P175" s="307">
        <v>1.7610801291458762E-3</v>
      </c>
    </row>
    <row r="176" spans="1:16" ht="12.75" customHeight="1">
      <c r="A176" s="31">
        <v>166</v>
      </c>
      <c r="B176" s="32" t="s">
        <v>68</v>
      </c>
      <c r="C176" s="33" t="s">
        <v>219</v>
      </c>
      <c r="D176" s="34">
        <v>45134</v>
      </c>
      <c r="E176" s="38">
        <v>1834.1</v>
      </c>
      <c r="F176" s="38">
        <v>1833.2833333333335</v>
      </c>
      <c r="G176" s="39">
        <v>1794.7166666666672</v>
      </c>
      <c r="H176" s="39">
        <v>1755.3333333333337</v>
      </c>
      <c r="I176" s="39">
        <v>1716.7666666666673</v>
      </c>
      <c r="J176" s="39">
        <v>1872.666666666667</v>
      </c>
      <c r="K176" s="39">
        <v>1911.2333333333331</v>
      </c>
      <c r="L176" s="39">
        <v>1950.6166666666668</v>
      </c>
      <c r="M176" s="31">
        <v>1871.85</v>
      </c>
      <c r="N176" s="31">
        <v>1793.9</v>
      </c>
      <c r="O176" s="306">
        <v>6323400</v>
      </c>
      <c r="P176" s="307">
        <v>1.8654552484051807E-2</v>
      </c>
    </row>
    <row r="177" spans="1:16" ht="12.75" customHeight="1">
      <c r="A177" s="31">
        <v>167</v>
      </c>
      <c r="B177" s="32" t="s">
        <v>43</v>
      </c>
      <c r="C177" s="33" t="s">
        <v>220</v>
      </c>
      <c r="D177" s="34">
        <v>45134</v>
      </c>
      <c r="E177" s="38">
        <v>1098.8499999999999</v>
      </c>
      <c r="F177" s="38">
        <v>1098.8500000000001</v>
      </c>
      <c r="G177" s="39">
        <v>1093.5000000000002</v>
      </c>
      <c r="H177" s="39">
        <v>1088.1500000000001</v>
      </c>
      <c r="I177" s="39">
        <v>1082.8000000000002</v>
      </c>
      <c r="J177" s="39">
        <v>1104.2000000000003</v>
      </c>
      <c r="K177" s="39">
        <v>1109.5500000000002</v>
      </c>
      <c r="L177" s="39">
        <v>1114.9000000000003</v>
      </c>
      <c r="M177" s="31">
        <v>1104.2</v>
      </c>
      <c r="N177" s="31">
        <v>1093.5</v>
      </c>
      <c r="O177" s="306">
        <v>27587000</v>
      </c>
      <c r="P177" s="307">
        <v>1.0279679048424722E-2</v>
      </c>
    </row>
    <row r="178" spans="1:16" ht="12.75" customHeight="1">
      <c r="A178" s="31">
        <v>168</v>
      </c>
      <c r="B178" s="32" t="s">
        <v>205</v>
      </c>
      <c r="C178" s="33" t="s">
        <v>221</v>
      </c>
      <c r="D178" s="34">
        <v>45134</v>
      </c>
      <c r="E178" s="38">
        <v>528.54999999999995</v>
      </c>
      <c r="F178" s="38">
        <v>530.65</v>
      </c>
      <c r="G178" s="39">
        <v>513.94999999999993</v>
      </c>
      <c r="H178" s="39">
        <v>499.34999999999991</v>
      </c>
      <c r="I178" s="39">
        <v>482.64999999999986</v>
      </c>
      <c r="J178" s="39">
        <v>545.25</v>
      </c>
      <c r="K178" s="39">
        <v>561.95000000000005</v>
      </c>
      <c r="L178" s="39">
        <v>576.55000000000007</v>
      </c>
      <c r="M178" s="31">
        <v>547.35</v>
      </c>
      <c r="N178" s="31">
        <v>516.04999999999995</v>
      </c>
      <c r="O178" s="306">
        <v>9873000</v>
      </c>
      <c r="P178" s="307">
        <v>0.13816358291544181</v>
      </c>
    </row>
    <row r="179" spans="1:16" ht="12.75" customHeight="1">
      <c r="A179" s="31">
        <v>169</v>
      </c>
      <c r="B179" s="32" t="s">
        <v>43</v>
      </c>
      <c r="C179" s="33" t="s">
        <v>222</v>
      </c>
      <c r="D179" s="34">
        <v>45134</v>
      </c>
      <c r="E179" s="38">
        <v>779.45</v>
      </c>
      <c r="F179" s="38">
        <v>781.35</v>
      </c>
      <c r="G179" s="39">
        <v>775.1</v>
      </c>
      <c r="H179" s="39">
        <v>770.75</v>
      </c>
      <c r="I179" s="39">
        <v>764.5</v>
      </c>
      <c r="J179" s="39">
        <v>785.7</v>
      </c>
      <c r="K179" s="39">
        <v>791.95</v>
      </c>
      <c r="L179" s="39">
        <v>796.30000000000007</v>
      </c>
      <c r="M179" s="31">
        <v>787.6</v>
      </c>
      <c r="N179" s="31">
        <v>777</v>
      </c>
      <c r="O179" s="306">
        <v>2760000</v>
      </c>
      <c r="P179" s="307">
        <v>-1.4989293361884369E-2</v>
      </c>
    </row>
    <row r="180" spans="1:16" ht="12.75" customHeight="1">
      <c r="A180" s="31">
        <v>170</v>
      </c>
      <c r="B180" s="32" t="s">
        <v>39</v>
      </c>
      <c r="C180" s="33" t="s">
        <v>223</v>
      </c>
      <c r="D180" s="34">
        <v>45134</v>
      </c>
      <c r="E180" s="38">
        <v>978.9</v>
      </c>
      <c r="F180" s="38">
        <v>981.33333333333337</v>
      </c>
      <c r="G180" s="39">
        <v>970.66666666666674</v>
      </c>
      <c r="H180" s="39">
        <v>962.43333333333339</v>
      </c>
      <c r="I180" s="39">
        <v>951.76666666666677</v>
      </c>
      <c r="J180" s="39">
        <v>989.56666666666672</v>
      </c>
      <c r="K180" s="39">
        <v>1000.2333333333335</v>
      </c>
      <c r="L180" s="39">
        <v>1008.4666666666667</v>
      </c>
      <c r="M180" s="31">
        <v>992</v>
      </c>
      <c r="N180" s="31">
        <v>973.1</v>
      </c>
      <c r="O180" s="306">
        <v>11614900</v>
      </c>
      <c r="P180" s="307">
        <v>6.5220680958385874E-2</v>
      </c>
    </row>
    <row r="181" spans="1:16" ht="12.75" customHeight="1">
      <c r="A181" s="31">
        <v>171</v>
      </c>
      <c r="B181" s="32" t="s">
        <v>79</v>
      </c>
      <c r="C181" s="33" t="s">
        <v>224</v>
      </c>
      <c r="D181" s="34">
        <v>45134</v>
      </c>
      <c r="E181" s="38">
        <v>1590</v>
      </c>
      <c r="F181" s="38">
        <v>1591.3333333333333</v>
      </c>
      <c r="G181" s="39">
        <v>1575.6166666666666</v>
      </c>
      <c r="H181" s="39">
        <v>1561.2333333333333</v>
      </c>
      <c r="I181" s="39">
        <v>1545.5166666666667</v>
      </c>
      <c r="J181" s="39">
        <v>1605.7166666666665</v>
      </c>
      <c r="K181" s="39">
        <v>1621.4333333333332</v>
      </c>
      <c r="L181" s="39">
        <v>1635.8166666666664</v>
      </c>
      <c r="M181" s="31">
        <v>1607.05</v>
      </c>
      <c r="N181" s="31">
        <v>1576.95</v>
      </c>
      <c r="O181" s="306">
        <v>4470000</v>
      </c>
      <c r="P181" s="307">
        <v>-2.1774811248495458E-2</v>
      </c>
    </row>
    <row r="182" spans="1:16" ht="12.75" customHeight="1">
      <c r="A182" s="31">
        <v>172</v>
      </c>
      <c r="B182" s="32" t="s">
        <v>59</v>
      </c>
      <c r="C182" s="33" t="s">
        <v>225</v>
      </c>
      <c r="D182" s="34">
        <v>45134</v>
      </c>
      <c r="E182" s="38">
        <v>855.45</v>
      </c>
      <c r="F182" s="38">
        <v>861.81666666666661</v>
      </c>
      <c r="G182" s="39">
        <v>845.63333333333321</v>
      </c>
      <c r="H182" s="39">
        <v>835.81666666666661</v>
      </c>
      <c r="I182" s="39">
        <v>819.63333333333321</v>
      </c>
      <c r="J182" s="39">
        <v>871.63333333333321</v>
      </c>
      <c r="K182" s="39">
        <v>887.81666666666661</v>
      </c>
      <c r="L182" s="39">
        <v>897.63333333333321</v>
      </c>
      <c r="M182" s="31">
        <v>878</v>
      </c>
      <c r="N182" s="31">
        <v>852</v>
      </c>
      <c r="O182" s="306">
        <v>12150000</v>
      </c>
      <c r="P182" s="307">
        <v>1.7485679831172746E-2</v>
      </c>
    </row>
    <row r="183" spans="1:16" ht="12.75" customHeight="1">
      <c r="A183" s="31">
        <v>173</v>
      </c>
      <c r="B183" s="32" t="s">
        <v>56</v>
      </c>
      <c r="C183" s="33" t="s">
        <v>226</v>
      </c>
      <c r="D183" s="34">
        <v>45134</v>
      </c>
      <c r="E183" s="38">
        <v>625.85</v>
      </c>
      <c r="F183" s="38">
        <v>625.75</v>
      </c>
      <c r="G183" s="39">
        <v>619.1</v>
      </c>
      <c r="H183" s="39">
        <v>612.35</v>
      </c>
      <c r="I183" s="39">
        <v>605.70000000000005</v>
      </c>
      <c r="J183" s="39">
        <v>632.5</v>
      </c>
      <c r="K183" s="39">
        <v>639.15000000000009</v>
      </c>
      <c r="L183" s="39">
        <v>645.9</v>
      </c>
      <c r="M183" s="31">
        <v>632.4</v>
      </c>
      <c r="N183" s="31">
        <v>619</v>
      </c>
      <c r="O183" s="306">
        <v>57343425</v>
      </c>
      <c r="P183" s="307">
        <v>2.5274529287370378E-2</v>
      </c>
    </row>
    <row r="184" spans="1:16" ht="12.75" customHeight="1">
      <c r="A184" s="31">
        <v>174</v>
      </c>
      <c r="B184" s="32" t="s">
        <v>190</v>
      </c>
      <c r="C184" s="33" t="s">
        <v>227</v>
      </c>
      <c r="D184" s="34">
        <v>45134</v>
      </c>
      <c r="E184" s="38">
        <v>217.5</v>
      </c>
      <c r="F184" s="38">
        <v>217.83333333333334</v>
      </c>
      <c r="G184" s="39">
        <v>216.4666666666667</v>
      </c>
      <c r="H184" s="39">
        <v>215.43333333333337</v>
      </c>
      <c r="I184" s="39">
        <v>214.06666666666672</v>
      </c>
      <c r="J184" s="39">
        <v>218.86666666666667</v>
      </c>
      <c r="K184" s="39">
        <v>220.23333333333329</v>
      </c>
      <c r="L184" s="39">
        <v>221.26666666666665</v>
      </c>
      <c r="M184" s="31">
        <v>219.2</v>
      </c>
      <c r="N184" s="31">
        <v>216.8</v>
      </c>
      <c r="O184" s="306">
        <v>97206750</v>
      </c>
      <c r="P184" s="307">
        <v>-1.474361167174084E-2</v>
      </c>
    </row>
    <row r="185" spans="1:16" ht="12.75" customHeight="1">
      <c r="A185" s="31">
        <v>175</v>
      </c>
      <c r="B185" s="32" t="s">
        <v>132</v>
      </c>
      <c r="C185" s="33" t="s">
        <v>228</v>
      </c>
      <c r="D185" s="34">
        <v>45134</v>
      </c>
      <c r="E185" s="38">
        <v>116.6</v>
      </c>
      <c r="F185" s="38">
        <v>116.81666666666666</v>
      </c>
      <c r="G185" s="39">
        <v>115.28333333333333</v>
      </c>
      <c r="H185" s="39">
        <v>113.96666666666667</v>
      </c>
      <c r="I185" s="39">
        <v>112.43333333333334</v>
      </c>
      <c r="J185" s="39">
        <v>118.13333333333333</v>
      </c>
      <c r="K185" s="39">
        <v>119.66666666666666</v>
      </c>
      <c r="L185" s="39">
        <v>120.98333333333332</v>
      </c>
      <c r="M185" s="31">
        <v>118.35</v>
      </c>
      <c r="N185" s="31">
        <v>115.5</v>
      </c>
      <c r="O185" s="306">
        <v>251025500</v>
      </c>
      <c r="P185" s="307">
        <v>3.7436923216802288E-2</v>
      </c>
    </row>
    <row r="186" spans="1:16" ht="12.75" customHeight="1">
      <c r="A186" s="31">
        <v>176</v>
      </c>
      <c r="B186" s="32" t="s">
        <v>87</v>
      </c>
      <c r="C186" s="33" t="s">
        <v>229</v>
      </c>
      <c r="D186" s="34">
        <v>45134</v>
      </c>
      <c r="E186" s="38">
        <v>3376.75</v>
      </c>
      <c r="F186" s="38">
        <v>3396.6333333333332</v>
      </c>
      <c r="G186" s="39">
        <v>3347.3166666666666</v>
      </c>
      <c r="H186" s="39">
        <v>3317.8833333333332</v>
      </c>
      <c r="I186" s="39">
        <v>3268.5666666666666</v>
      </c>
      <c r="J186" s="39">
        <v>3426.0666666666666</v>
      </c>
      <c r="K186" s="39">
        <v>3475.3833333333332</v>
      </c>
      <c r="L186" s="39">
        <v>3504.8166666666666</v>
      </c>
      <c r="M186" s="31">
        <v>3445.95</v>
      </c>
      <c r="N186" s="31">
        <v>3367.2</v>
      </c>
      <c r="O186" s="306">
        <v>13004075</v>
      </c>
      <c r="P186" s="307">
        <v>4.4105662498243645E-2</v>
      </c>
    </row>
    <row r="187" spans="1:16" ht="12.75" customHeight="1">
      <c r="A187" s="31">
        <v>177</v>
      </c>
      <c r="B187" s="32" t="s">
        <v>87</v>
      </c>
      <c r="C187" s="33" t="s">
        <v>230</v>
      </c>
      <c r="D187" s="34">
        <v>45134</v>
      </c>
      <c r="E187" s="38">
        <v>1196.9000000000001</v>
      </c>
      <c r="F187" s="38">
        <v>1200.45</v>
      </c>
      <c r="G187" s="39">
        <v>1180.1000000000001</v>
      </c>
      <c r="H187" s="39">
        <v>1163.3000000000002</v>
      </c>
      <c r="I187" s="39">
        <v>1142.9500000000003</v>
      </c>
      <c r="J187" s="39">
        <v>1217.25</v>
      </c>
      <c r="K187" s="39">
        <v>1237.5999999999999</v>
      </c>
      <c r="L187" s="39">
        <v>1254.3999999999999</v>
      </c>
      <c r="M187" s="31">
        <v>1220.8</v>
      </c>
      <c r="N187" s="31">
        <v>1183.6500000000001</v>
      </c>
      <c r="O187" s="306">
        <v>16194000</v>
      </c>
      <c r="P187" s="307">
        <v>3.6044681586119537E-2</v>
      </c>
    </row>
    <row r="188" spans="1:16" ht="12.75" customHeight="1">
      <c r="A188" s="31">
        <v>178</v>
      </c>
      <c r="B188" s="32" t="s">
        <v>59</v>
      </c>
      <c r="C188" s="33" t="s">
        <v>231</v>
      </c>
      <c r="D188" s="34">
        <v>45134</v>
      </c>
      <c r="E188" s="38">
        <v>2981.2</v>
      </c>
      <c r="F188" s="38">
        <v>2989.4</v>
      </c>
      <c r="G188" s="39">
        <v>2968.9</v>
      </c>
      <c r="H188" s="39">
        <v>2956.6</v>
      </c>
      <c r="I188" s="39">
        <v>2936.1</v>
      </c>
      <c r="J188" s="39">
        <v>3001.7000000000003</v>
      </c>
      <c r="K188" s="39">
        <v>3022.2000000000003</v>
      </c>
      <c r="L188" s="39">
        <v>3034.5000000000005</v>
      </c>
      <c r="M188" s="31">
        <v>3009.9</v>
      </c>
      <c r="N188" s="31">
        <v>2977.1</v>
      </c>
      <c r="O188" s="306">
        <v>6532875</v>
      </c>
      <c r="P188" s="307">
        <v>5.5626249772768588E-2</v>
      </c>
    </row>
    <row r="189" spans="1:16" ht="12.75" customHeight="1">
      <c r="A189" s="31">
        <v>179</v>
      </c>
      <c r="B189" s="32" t="s">
        <v>43</v>
      </c>
      <c r="C189" s="33" t="s">
        <v>232</v>
      </c>
      <c r="D189" s="34">
        <v>45134</v>
      </c>
      <c r="E189" s="38">
        <v>1940.75</v>
      </c>
      <c r="F189" s="38">
        <v>1949.1833333333334</v>
      </c>
      <c r="G189" s="39">
        <v>1916.3166666666668</v>
      </c>
      <c r="H189" s="39">
        <v>1891.8833333333334</v>
      </c>
      <c r="I189" s="39">
        <v>1859.0166666666669</v>
      </c>
      <c r="J189" s="39">
        <v>1973.6166666666668</v>
      </c>
      <c r="K189" s="39">
        <v>2006.4833333333336</v>
      </c>
      <c r="L189" s="39">
        <v>2030.9166666666667</v>
      </c>
      <c r="M189" s="31">
        <v>1982.05</v>
      </c>
      <c r="N189" s="31">
        <v>1924.75</v>
      </c>
      <c r="O189" s="306">
        <v>1829000</v>
      </c>
      <c r="P189" s="307">
        <v>1.7241379310344827E-2</v>
      </c>
    </row>
    <row r="190" spans="1:16" ht="12.75" customHeight="1">
      <c r="A190" s="31">
        <v>180</v>
      </c>
      <c r="B190" s="32" t="s">
        <v>45</v>
      </c>
      <c r="C190" s="33" t="s">
        <v>233</v>
      </c>
      <c r="D190" s="34">
        <v>45134</v>
      </c>
      <c r="E190" s="38">
        <v>1714.05</v>
      </c>
      <c r="F190" s="38">
        <v>1712.0333333333335</v>
      </c>
      <c r="G190" s="39">
        <v>1688.0666666666671</v>
      </c>
      <c r="H190" s="39">
        <v>1662.0833333333335</v>
      </c>
      <c r="I190" s="39">
        <v>1638.116666666667</v>
      </c>
      <c r="J190" s="39">
        <v>1738.0166666666671</v>
      </c>
      <c r="K190" s="39">
        <v>1761.9833333333338</v>
      </c>
      <c r="L190" s="39">
        <v>1787.9666666666672</v>
      </c>
      <c r="M190" s="31">
        <v>1736</v>
      </c>
      <c r="N190" s="31">
        <v>1686.05</v>
      </c>
      <c r="O190" s="306">
        <v>4019200</v>
      </c>
      <c r="P190" s="307">
        <v>6.9145204930353742E-3</v>
      </c>
    </row>
    <row r="191" spans="1:16" ht="12.75" customHeight="1">
      <c r="A191" s="31">
        <v>181</v>
      </c>
      <c r="B191" s="32" t="s">
        <v>56</v>
      </c>
      <c r="C191" s="33" t="s">
        <v>234</v>
      </c>
      <c r="D191" s="34">
        <v>45134</v>
      </c>
      <c r="E191" s="38">
        <v>1344.5</v>
      </c>
      <c r="F191" s="38">
        <v>1342.7666666666667</v>
      </c>
      <c r="G191" s="39">
        <v>1337.5333333333333</v>
      </c>
      <c r="H191" s="39">
        <v>1330.5666666666666</v>
      </c>
      <c r="I191" s="39">
        <v>1325.3333333333333</v>
      </c>
      <c r="J191" s="39">
        <v>1349.7333333333333</v>
      </c>
      <c r="K191" s="39">
        <v>1354.9666666666665</v>
      </c>
      <c r="L191" s="39">
        <v>1361.9333333333334</v>
      </c>
      <c r="M191" s="31">
        <v>1348</v>
      </c>
      <c r="N191" s="31">
        <v>1335.8</v>
      </c>
      <c r="O191" s="306">
        <v>7992600</v>
      </c>
      <c r="P191" s="307">
        <v>1.7647058823529412E-2</v>
      </c>
    </row>
    <row r="192" spans="1:16" ht="12.75" customHeight="1">
      <c r="A192" s="31">
        <v>182</v>
      </c>
      <c r="B192" s="32" t="s">
        <v>59</v>
      </c>
      <c r="C192" s="33" t="s">
        <v>235</v>
      </c>
      <c r="D192" s="34">
        <v>45134</v>
      </c>
      <c r="E192" s="38">
        <v>1524.6</v>
      </c>
      <c r="F192" s="38">
        <v>1523.3833333333332</v>
      </c>
      <c r="G192" s="39">
        <v>1504.1666666666665</v>
      </c>
      <c r="H192" s="39">
        <v>1483.7333333333333</v>
      </c>
      <c r="I192" s="39">
        <v>1464.5166666666667</v>
      </c>
      <c r="J192" s="39">
        <v>1543.8166666666664</v>
      </c>
      <c r="K192" s="39">
        <v>1563.0333333333331</v>
      </c>
      <c r="L192" s="39">
        <v>1583.4666666666662</v>
      </c>
      <c r="M192" s="31">
        <v>1542.6</v>
      </c>
      <c r="N192" s="31">
        <v>1502.95</v>
      </c>
      <c r="O192" s="306">
        <v>2284000</v>
      </c>
      <c r="P192" s="307">
        <v>7.4100211714890618E-3</v>
      </c>
    </row>
    <row r="193" spans="1:16" ht="12.75" customHeight="1">
      <c r="A193" s="31">
        <v>183</v>
      </c>
      <c r="B193" s="32" t="s">
        <v>49</v>
      </c>
      <c r="C193" s="33" t="s">
        <v>236</v>
      </c>
      <c r="D193" s="34">
        <v>45134</v>
      </c>
      <c r="E193" s="38">
        <v>8110.75</v>
      </c>
      <c r="F193" s="38">
        <v>8151.1833333333343</v>
      </c>
      <c r="G193" s="39">
        <v>8009.6666666666679</v>
      </c>
      <c r="H193" s="39">
        <v>7908.5833333333339</v>
      </c>
      <c r="I193" s="39">
        <v>7767.0666666666675</v>
      </c>
      <c r="J193" s="39">
        <v>8252.2666666666682</v>
      </c>
      <c r="K193" s="39">
        <v>8393.7833333333347</v>
      </c>
      <c r="L193" s="39">
        <v>8494.8666666666686</v>
      </c>
      <c r="M193" s="31">
        <v>8292.7000000000007</v>
      </c>
      <c r="N193" s="31">
        <v>8050.1</v>
      </c>
      <c r="O193" s="306">
        <v>1786800</v>
      </c>
      <c r="P193" s="307">
        <v>0.12109424018070021</v>
      </c>
    </row>
    <row r="194" spans="1:16" ht="12.75" customHeight="1">
      <c r="A194" s="31">
        <v>184</v>
      </c>
      <c r="B194" s="32" t="s">
        <v>39</v>
      </c>
      <c r="C194" s="33" t="s">
        <v>237</v>
      </c>
      <c r="D194" s="34">
        <v>45134</v>
      </c>
      <c r="E194" s="38">
        <v>636.65</v>
      </c>
      <c r="F194" s="38">
        <v>637.63333333333333</v>
      </c>
      <c r="G194" s="39">
        <v>633.61666666666667</v>
      </c>
      <c r="H194" s="39">
        <v>630.58333333333337</v>
      </c>
      <c r="I194" s="39">
        <v>626.56666666666672</v>
      </c>
      <c r="J194" s="39">
        <v>640.66666666666663</v>
      </c>
      <c r="K194" s="39">
        <v>644.68333333333328</v>
      </c>
      <c r="L194" s="39">
        <v>647.71666666666658</v>
      </c>
      <c r="M194" s="31">
        <v>641.65</v>
      </c>
      <c r="N194" s="31">
        <v>634.6</v>
      </c>
      <c r="O194" s="306">
        <v>30508400</v>
      </c>
      <c r="P194" s="307">
        <v>2.7630599465779219E-2</v>
      </c>
    </row>
    <row r="195" spans="1:16" ht="12.75" customHeight="1">
      <c r="A195" s="31">
        <v>185</v>
      </c>
      <c r="B195" s="32" t="s">
        <v>132</v>
      </c>
      <c r="C195" s="33" t="s">
        <v>238</v>
      </c>
      <c r="D195" s="34">
        <v>45134</v>
      </c>
      <c r="E195" s="38">
        <v>276.14999999999998</v>
      </c>
      <c r="F195" s="38">
        <v>277.36666666666667</v>
      </c>
      <c r="G195" s="39">
        <v>273.88333333333333</v>
      </c>
      <c r="H195" s="39">
        <v>271.61666666666667</v>
      </c>
      <c r="I195" s="39">
        <v>268.13333333333333</v>
      </c>
      <c r="J195" s="39">
        <v>279.63333333333333</v>
      </c>
      <c r="K195" s="39">
        <v>283.11666666666667</v>
      </c>
      <c r="L195" s="39">
        <v>285.38333333333333</v>
      </c>
      <c r="M195" s="31">
        <v>280.85000000000002</v>
      </c>
      <c r="N195" s="31">
        <v>275.10000000000002</v>
      </c>
      <c r="O195" s="306">
        <v>57226000</v>
      </c>
      <c r="P195" s="307">
        <v>5.6766139754764369E-2</v>
      </c>
    </row>
    <row r="196" spans="1:16" ht="12.75" customHeight="1">
      <c r="A196" s="31">
        <v>186</v>
      </c>
      <c r="B196" s="32" t="s">
        <v>41</v>
      </c>
      <c r="C196" s="33" t="s">
        <v>239</v>
      </c>
      <c r="D196" s="34">
        <v>45134</v>
      </c>
      <c r="E196" s="38">
        <v>764.3</v>
      </c>
      <c r="F196" s="38">
        <v>766.96666666666658</v>
      </c>
      <c r="G196" s="39">
        <v>760.28333333333319</v>
      </c>
      <c r="H196" s="39">
        <v>756.26666666666665</v>
      </c>
      <c r="I196" s="39">
        <v>749.58333333333326</v>
      </c>
      <c r="J196" s="39">
        <v>770.98333333333312</v>
      </c>
      <c r="K196" s="39">
        <v>777.66666666666652</v>
      </c>
      <c r="L196" s="39">
        <v>781.68333333333305</v>
      </c>
      <c r="M196" s="31">
        <v>773.65</v>
      </c>
      <c r="N196" s="31">
        <v>762.95</v>
      </c>
      <c r="O196" s="306">
        <v>13628400</v>
      </c>
      <c r="P196" s="307">
        <v>5.7941313460642754E-2</v>
      </c>
    </row>
    <row r="197" spans="1:16" ht="12.75" customHeight="1">
      <c r="A197" s="31">
        <v>187</v>
      </c>
      <c r="B197" s="32" t="s">
        <v>87</v>
      </c>
      <c r="C197" s="33" t="s">
        <v>240</v>
      </c>
      <c r="D197" s="34">
        <v>45134</v>
      </c>
      <c r="E197" s="38">
        <v>406.2</v>
      </c>
      <c r="F197" s="38">
        <v>407.55</v>
      </c>
      <c r="G197" s="39">
        <v>400.25</v>
      </c>
      <c r="H197" s="39">
        <v>394.3</v>
      </c>
      <c r="I197" s="39">
        <v>387</v>
      </c>
      <c r="J197" s="39">
        <v>413.5</v>
      </c>
      <c r="K197" s="39">
        <v>420.80000000000007</v>
      </c>
      <c r="L197" s="39">
        <v>426.75</v>
      </c>
      <c r="M197" s="31">
        <v>414.85</v>
      </c>
      <c r="N197" s="31">
        <v>401.6</v>
      </c>
      <c r="O197" s="306">
        <v>41515500</v>
      </c>
      <c r="P197" s="307">
        <v>1.4850396010560282E-2</v>
      </c>
    </row>
    <row r="198" spans="1:16" ht="12.75" customHeight="1">
      <c r="A198" s="31">
        <v>188</v>
      </c>
      <c r="B198" s="32" t="s">
        <v>205</v>
      </c>
      <c r="C198" s="33" t="s">
        <v>241</v>
      </c>
      <c r="D198" s="34">
        <v>45134</v>
      </c>
      <c r="E198" s="38">
        <v>221.25</v>
      </c>
      <c r="F198" s="38">
        <v>222.88333333333333</v>
      </c>
      <c r="G198" s="39">
        <v>218.76666666666665</v>
      </c>
      <c r="H198" s="39">
        <v>216.28333333333333</v>
      </c>
      <c r="I198" s="39">
        <v>212.16666666666666</v>
      </c>
      <c r="J198" s="39">
        <v>225.36666666666665</v>
      </c>
      <c r="K198" s="39">
        <v>229.48333333333332</v>
      </c>
      <c r="L198" s="39">
        <v>231.96666666666664</v>
      </c>
      <c r="M198" s="31">
        <v>227</v>
      </c>
      <c r="N198" s="31">
        <v>220.4</v>
      </c>
      <c r="O198" s="306">
        <v>104229000</v>
      </c>
      <c r="P198" s="307">
        <v>6.912641493130563E-4</v>
      </c>
    </row>
    <row r="199" spans="1:16" ht="12.75" customHeight="1">
      <c r="A199" s="31">
        <v>189</v>
      </c>
      <c r="B199" s="32" t="s">
        <v>43</v>
      </c>
      <c r="C199" s="33" t="s">
        <v>242</v>
      </c>
      <c r="D199" s="34">
        <v>45134</v>
      </c>
      <c r="E199" s="38">
        <v>614.75</v>
      </c>
      <c r="F199" s="38">
        <v>614.93333333333328</v>
      </c>
      <c r="G199" s="39">
        <v>611.36666666666656</v>
      </c>
      <c r="H199" s="39">
        <v>607.98333333333323</v>
      </c>
      <c r="I199" s="39">
        <v>604.41666666666652</v>
      </c>
      <c r="J199" s="39">
        <v>618.31666666666661</v>
      </c>
      <c r="K199" s="39">
        <v>621.88333333333344</v>
      </c>
      <c r="L199" s="39">
        <v>625.26666666666665</v>
      </c>
      <c r="M199" s="31">
        <v>618.5</v>
      </c>
      <c r="N199" s="31">
        <v>611.54999999999995</v>
      </c>
      <c r="O199" s="306">
        <v>6962400</v>
      </c>
      <c r="P199" s="307">
        <v>-1.3265306122448979E-2</v>
      </c>
    </row>
    <row r="200" spans="1:16" ht="12.75" customHeight="1">
      <c r="A200" s="31">
        <v>190</v>
      </c>
      <c r="B200" s="32"/>
      <c r="C200" s="41"/>
      <c r="D200" s="43"/>
      <c r="E200" s="44"/>
      <c r="F200" s="44"/>
      <c r="G200" s="45"/>
      <c r="H200" s="45"/>
      <c r="I200" s="45"/>
      <c r="J200" s="45"/>
      <c r="K200" s="45"/>
      <c r="L200" s="45"/>
      <c r="M200" s="41"/>
      <c r="N200" s="41"/>
      <c r="O200" s="46"/>
      <c r="P200" s="47"/>
    </row>
    <row r="201" spans="1:16" ht="12.75" customHeight="1">
      <c r="A201" s="31">
        <v>191</v>
      </c>
      <c r="B201" s="32"/>
      <c r="C201" s="41"/>
      <c r="D201" s="43"/>
      <c r="E201" s="44"/>
      <c r="F201" s="44"/>
      <c r="G201" s="45"/>
      <c r="H201" s="45"/>
      <c r="I201" s="45"/>
      <c r="J201" s="45"/>
      <c r="K201" s="45"/>
      <c r="L201" s="45"/>
      <c r="M201" s="41"/>
      <c r="N201" s="41"/>
      <c r="O201" s="46"/>
      <c r="P201" s="47"/>
    </row>
    <row r="202" spans="1:16" ht="12.75" customHeight="1">
      <c r="A202" s="31">
        <v>192</v>
      </c>
      <c r="B202" s="48"/>
      <c r="C202" s="41"/>
      <c r="D202" s="43"/>
      <c r="E202" s="44"/>
      <c r="F202" s="44"/>
      <c r="G202" s="45"/>
      <c r="H202" s="45"/>
      <c r="I202" s="45"/>
      <c r="J202" s="45"/>
      <c r="K202" s="45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48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9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9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9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9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0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0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0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0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6"/>
  <sheetViews>
    <sheetView zoomScale="85" zoomScaleNormal="85" workbookViewId="0">
      <pane ySplit="9" topLeftCell="A10" activePane="bottomLeft" state="frozen"/>
      <selection pane="bottomLeft" activeCell="B11" sqref="B11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45131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391" t="s">
        <v>16</v>
      </c>
      <c r="B8" s="393"/>
      <c r="C8" s="397" t="s">
        <v>20</v>
      </c>
      <c r="D8" s="397" t="s">
        <v>21</v>
      </c>
      <c r="E8" s="388" t="s">
        <v>22</v>
      </c>
      <c r="F8" s="389"/>
      <c r="G8" s="390"/>
      <c r="H8" s="388" t="s">
        <v>23</v>
      </c>
      <c r="I8" s="389"/>
      <c r="J8" s="390"/>
      <c r="K8" s="26"/>
      <c r="L8" s="53"/>
      <c r="M8" s="53"/>
      <c r="N8" s="1"/>
      <c r="O8" s="1"/>
    </row>
    <row r="9" spans="1:15" ht="36" customHeight="1">
      <c r="A9" s="395"/>
      <c r="B9" s="396"/>
      <c r="C9" s="396"/>
      <c r="D9" s="39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258</v>
      </c>
      <c r="N9" s="1"/>
      <c r="O9" s="1"/>
    </row>
    <row r="10" spans="1:15" ht="12.75" customHeight="1">
      <c r="A10" s="56">
        <v>1</v>
      </c>
      <c r="B10" s="35" t="s">
        <v>259</v>
      </c>
      <c r="C10" s="35">
        <v>19745</v>
      </c>
      <c r="D10" s="35">
        <v>19777.466666666667</v>
      </c>
      <c r="E10" s="35">
        <v>19667.533333333333</v>
      </c>
      <c r="F10" s="35">
        <v>19590.066666666666</v>
      </c>
      <c r="G10" s="35">
        <v>19480.133333333331</v>
      </c>
      <c r="H10" s="35">
        <v>19854.933333333334</v>
      </c>
      <c r="I10" s="35">
        <v>19964.866666666669</v>
      </c>
      <c r="J10" s="35">
        <v>20042.333333333336</v>
      </c>
      <c r="K10" s="35">
        <v>19887.400000000001</v>
      </c>
      <c r="L10" s="35">
        <v>19700</v>
      </c>
      <c r="M10" s="57"/>
      <c r="N10" s="1"/>
      <c r="O10" s="1"/>
    </row>
    <row r="11" spans="1:15" ht="12.75" customHeight="1">
      <c r="A11" s="56">
        <v>2</v>
      </c>
      <c r="B11" s="37" t="s">
        <v>260</v>
      </c>
      <c r="C11" s="35">
        <v>46075.199999999997</v>
      </c>
      <c r="D11" s="35">
        <v>46123.533333333333</v>
      </c>
      <c r="E11" s="35">
        <v>45877.566666666666</v>
      </c>
      <c r="F11" s="35">
        <v>45679.933333333334</v>
      </c>
      <c r="G11" s="35">
        <v>45433.966666666667</v>
      </c>
      <c r="H11" s="35">
        <v>46321.166666666664</v>
      </c>
      <c r="I11" s="35">
        <v>46567.133333333324</v>
      </c>
      <c r="J11" s="35">
        <v>46764.766666666663</v>
      </c>
      <c r="K11" s="35">
        <v>46369.5</v>
      </c>
      <c r="L11" s="35">
        <v>45925.9</v>
      </c>
      <c r="M11" s="57"/>
      <c r="N11" s="1"/>
      <c r="O11" s="1"/>
    </row>
    <row r="12" spans="1:15" ht="12.75" customHeight="1">
      <c r="A12" s="56">
        <v>3</v>
      </c>
      <c r="B12" s="31" t="s">
        <v>261</v>
      </c>
      <c r="C12" s="38">
        <v>3303.2</v>
      </c>
      <c r="D12" s="38">
        <v>3298.5166666666664</v>
      </c>
      <c r="E12" s="38">
        <v>3285.5333333333328</v>
      </c>
      <c r="F12" s="38">
        <v>3267.8666666666663</v>
      </c>
      <c r="G12" s="38">
        <v>3254.8833333333328</v>
      </c>
      <c r="H12" s="38">
        <v>3316.1833333333329</v>
      </c>
      <c r="I12" s="38">
        <v>3329.1666666666665</v>
      </c>
      <c r="J12" s="38">
        <v>3346.833333333333</v>
      </c>
      <c r="K12" s="38">
        <v>3311.5</v>
      </c>
      <c r="L12" s="38">
        <v>3280.85</v>
      </c>
      <c r="M12" s="57"/>
      <c r="N12" s="1"/>
      <c r="O12" s="1"/>
    </row>
    <row r="13" spans="1:15" ht="12.75" customHeight="1">
      <c r="A13" s="56">
        <v>4</v>
      </c>
      <c r="B13" s="31" t="s">
        <v>262</v>
      </c>
      <c r="C13" s="38">
        <v>5937.35</v>
      </c>
      <c r="D13" s="38">
        <v>5938.3</v>
      </c>
      <c r="E13" s="38">
        <v>5920.9000000000005</v>
      </c>
      <c r="F13" s="38">
        <v>5904.4500000000007</v>
      </c>
      <c r="G13" s="38">
        <v>5887.0500000000011</v>
      </c>
      <c r="H13" s="38">
        <v>5954.75</v>
      </c>
      <c r="I13" s="38">
        <v>5972.15</v>
      </c>
      <c r="J13" s="38">
        <v>5988.5999999999995</v>
      </c>
      <c r="K13" s="38">
        <v>5955.7</v>
      </c>
      <c r="L13" s="38">
        <v>5921.85</v>
      </c>
      <c r="M13" s="57"/>
      <c r="N13" s="1"/>
      <c r="O13" s="1"/>
    </row>
    <row r="14" spans="1:15" ht="12.75" customHeight="1">
      <c r="A14" s="56">
        <v>5</v>
      </c>
      <c r="B14" s="31" t="s">
        <v>263</v>
      </c>
      <c r="C14" s="38">
        <v>29871.05</v>
      </c>
      <c r="D14" s="38">
        <v>29970.116666666665</v>
      </c>
      <c r="E14" s="38">
        <v>29602.133333333331</v>
      </c>
      <c r="F14" s="38">
        <v>29333.216666666667</v>
      </c>
      <c r="G14" s="38">
        <v>28965.233333333334</v>
      </c>
      <c r="H14" s="38">
        <v>30239.033333333329</v>
      </c>
      <c r="I14" s="38">
        <v>30607.016666666659</v>
      </c>
      <c r="J14" s="38">
        <v>30875.933333333327</v>
      </c>
      <c r="K14" s="38">
        <v>30338.1</v>
      </c>
      <c r="L14" s="38">
        <v>29701.200000000001</v>
      </c>
      <c r="M14" s="57"/>
      <c r="N14" s="1"/>
      <c r="O14" s="1"/>
    </row>
    <row r="15" spans="1:15" ht="12.75" customHeight="1">
      <c r="A15" s="56">
        <v>6</v>
      </c>
      <c r="B15" s="31" t="s">
        <v>264</v>
      </c>
      <c r="C15" s="38">
        <v>5212.1499999999996</v>
      </c>
      <c r="D15" s="38">
        <v>5207.666666666667</v>
      </c>
      <c r="E15" s="38">
        <v>5183.5833333333339</v>
      </c>
      <c r="F15" s="38">
        <v>5155.0166666666673</v>
      </c>
      <c r="G15" s="38">
        <v>5130.9333333333343</v>
      </c>
      <c r="H15" s="38">
        <v>5236.2333333333336</v>
      </c>
      <c r="I15" s="38">
        <v>5260.3166666666675</v>
      </c>
      <c r="J15" s="38">
        <v>5288.8833333333332</v>
      </c>
      <c r="K15" s="38">
        <v>5231.75</v>
      </c>
      <c r="L15" s="38">
        <v>5179.1000000000004</v>
      </c>
      <c r="M15" s="57"/>
      <c r="N15" s="1"/>
      <c r="O15" s="1"/>
    </row>
    <row r="16" spans="1:15" ht="12.75" customHeight="1">
      <c r="A16" s="56">
        <v>7</v>
      </c>
      <c r="B16" s="31" t="s">
        <v>265</v>
      </c>
      <c r="C16" s="38">
        <v>10446.549999999999</v>
      </c>
      <c r="D16" s="38">
        <v>10445.933333333332</v>
      </c>
      <c r="E16" s="38">
        <v>10412.566666666666</v>
      </c>
      <c r="F16" s="38">
        <v>10378.583333333334</v>
      </c>
      <c r="G16" s="38">
        <v>10345.216666666667</v>
      </c>
      <c r="H16" s="38">
        <v>10479.916666666664</v>
      </c>
      <c r="I16" s="38">
        <v>10513.283333333329</v>
      </c>
      <c r="J16" s="38">
        <v>10547.266666666663</v>
      </c>
      <c r="K16" s="38">
        <v>10479.299999999999</v>
      </c>
      <c r="L16" s="38">
        <v>10411.950000000001</v>
      </c>
      <c r="M16" s="57"/>
      <c r="N16" s="1"/>
      <c r="O16" s="1"/>
    </row>
    <row r="17" spans="1:15" ht="12.75" customHeight="1">
      <c r="A17" s="56">
        <v>8</v>
      </c>
      <c r="B17" s="58" t="s">
        <v>42</v>
      </c>
      <c r="C17" s="31">
        <v>4225.8</v>
      </c>
      <c r="D17" s="38">
        <v>4247.55</v>
      </c>
      <c r="E17" s="38">
        <v>4177.4500000000007</v>
      </c>
      <c r="F17" s="38">
        <v>4129.1000000000004</v>
      </c>
      <c r="G17" s="38">
        <v>4059.0000000000009</v>
      </c>
      <c r="H17" s="38">
        <v>4295.9000000000005</v>
      </c>
      <c r="I17" s="38">
        <v>4366.0000000000009</v>
      </c>
      <c r="J17" s="38">
        <v>4414.3500000000004</v>
      </c>
      <c r="K17" s="31">
        <v>4317.6499999999996</v>
      </c>
      <c r="L17" s="31">
        <v>4199.2</v>
      </c>
      <c r="M17" s="31">
        <v>4.1302099999999999</v>
      </c>
      <c r="N17" s="1"/>
      <c r="O17" s="1"/>
    </row>
    <row r="18" spans="1:15" ht="12.75" customHeight="1">
      <c r="A18" s="56">
        <v>9</v>
      </c>
      <c r="B18" s="58" t="s">
        <v>44</v>
      </c>
      <c r="C18" s="31">
        <v>23183.85</v>
      </c>
      <c r="D18" s="38">
        <v>23285.600000000002</v>
      </c>
      <c r="E18" s="38">
        <v>23048.250000000004</v>
      </c>
      <c r="F18" s="38">
        <v>22912.65</v>
      </c>
      <c r="G18" s="38">
        <v>22675.300000000003</v>
      </c>
      <c r="H18" s="38">
        <v>23421.200000000004</v>
      </c>
      <c r="I18" s="38">
        <v>23658.550000000003</v>
      </c>
      <c r="J18" s="38">
        <v>23794.150000000005</v>
      </c>
      <c r="K18" s="31">
        <v>23522.95</v>
      </c>
      <c r="L18" s="31">
        <v>23150</v>
      </c>
      <c r="M18" s="31">
        <v>7.2580000000000006E-2</v>
      </c>
      <c r="N18" s="1"/>
      <c r="O18" s="1"/>
    </row>
    <row r="19" spans="1:15" ht="12.75" customHeight="1">
      <c r="A19" s="56">
        <v>10</v>
      </c>
      <c r="B19" s="58" t="s">
        <v>46</v>
      </c>
      <c r="C19" s="31">
        <v>185.8</v>
      </c>
      <c r="D19" s="38">
        <v>186.04999999999998</v>
      </c>
      <c r="E19" s="38">
        <v>184.64999999999998</v>
      </c>
      <c r="F19" s="38">
        <v>183.5</v>
      </c>
      <c r="G19" s="38">
        <v>182.1</v>
      </c>
      <c r="H19" s="38">
        <v>187.19999999999996</v>
      </c>
      <c r="I19" s="38">
        <v>188.6</v>
      </c>
      <c r="J19" s="38">
        <v>189.74999999999994</v>
      </c>
      <c r="K19" s="31">
        <v>187.45</v>
      </c>
      <c r="L19" s="31">
        <v>184.9</v>
      </c>
      <c r="M19" s="31">
        <v>18.618939999999998</v>
      </c>
      <c r="N19" s="1"/>
      <c r="O19" s="1"/>
    </row>
    <row r="20" spans="1:15" ht="12.75" customHeight="1">
      <c r="A20" s="56">
        <v>11</v>
      </c>
      <c r="B20" s="58" t="s">
        <v>48</v>
      </c>
      <c r="C20" s="31">
        <v>213.1</v>
      </c>
      <c r="D20" s="38">
        <v>213.43333333333331</v>
      </c>
      <c r="E20" s="38">
        <v>212.06666666666661</v>
      </c>
      <c r="F20" s="38">
        <v>211.0333333333333</v>
      </c>
      <c r="G20" s="38">
        <v>209.6666666666666</v>
      </c>
      <c r="H20" s="38">
        <v>214.46666666666661</v>
      </c>
      <c r="I20" s="38">
        <v>215.83333333333334</v>
      </c>
      <c r="J20" s="38">
        <v>216.86666666666662</v>
      </c>
      <c r="K20" s="31">
        <v>214.8</v>
      </c>
      <c r="L20" s="31">
        <v>212.4</v>
      </c>
      <c r="M20" s="31">
        <v>11.308450000000001</v>
      </c>
      <c r="N20" s="1"/>
      <c r="O20" s="1"/>
    </row>
    <row r="21" spans="1:15" ht="12.75" customHeight="1">
      <c r="A21" s="56">
        <v>12</v>
      </c>
      <c r="B21" s="58" t="s">
        <v>50</v>
      </c>
      <c r="C21" s="31">
        <v>1766.7</v>
      </c>
      <c r="D21" s="38">
        <v>1777.5833333333333</v>
      </c>
      <c r="E21" s="38">
        <v>1751.7666666666664</v>
      </c>
      <c r="F21" s="38">
        <v>1736.8333333333333</v>
      </c>
      <c r="G21" s="38">
        <v>1711.0166666666664</v>
      </c>
      <c r="H21" s="38">
        <v>1792.5166666666664</v>
      </c>
      <c r="I21" s="38">
        <v>1818.3333333333335</v>
      </c>
      <c r="J21" s="38">
        <v>1833.2666666666664</v>
      </c>
      <c r="K21" s="31">
        <v>1803.4</v>
      </c>
      <c r="L21" s="31">
        <v>1762.65</v>
      </c>
      <c r="M21" s="31">
        <v>3.6560800000000002</v>
      </c>
      <c r="N21" s="1"/>
      <c r="O21" s="1"/>
    </row>
    <row r="22" spans="1:15" ht="12.75" customHeight="1">
      <c r="A22" s="56">
        <v>13</v>
      </c>
      <c r="B22" s="58" t="s">
        <v>51</v>
      </c>
      <c r="C22" s="31">
        <v>2416.3000000000002</v>
      </c>
      <c r="D22" s="38">
        <v>2423.15</v>
      </c>
      <c r="E22" s="38">
        <v>2388.4500000000003</v>
      </c>
      <c r="F22" s="38">
        <v>2360.6000000000004</v>
      </c>
      <c r="G22" s="38">
        <v>2325.9000000000005</v>
      </c>
      <c r="H22" s="38">
        <v>2451</v>
      </c>
      <c r="I22" s="38">
        <v>2485.6999999999998</v>
      </c>
      <c r="J22" s="38">
        <v>2513.5499999999997</v>
      </c>
      <c r="K22" s="31">
        <v>2457.85</v>
      </c>
      <c r="L22" s="31">
        <v>2395.3000000000002</v>
      </c>
      <c r="M22" s="31">
        <v>22.805630000000001</v>
      </c>
      <c r="N22" s="1"/>
      <c r="O22" s="1"/>
    </row>
    <row r="23" spans="1:15" ht="12.75" customHeight="1">
      <c r="A23" s="56">
        <v>14</v>
      </c>
      <c r="B23" s="58" t="s">
        <v>266</v>
      </c>
      <c r="C23" s="31">
        <v>995.55</v>
      </c>
      <c r="D23" s="38">
        <v>991.75</v>
      </c>
      <c r="E23" s="38">
        <v>983.5</v>
      </c>
      <c r="F23" s="38">
        <v>971.45</v>
      </c>
      <c r="G23" s="38">
        <v>963.2</v>
      </c>
      <c r="H23" s="38">
        <v>1003.8</v>
      </c>
      <c r="I23" s="38">
        <v>1012.05</v>
      </c>
      <c r="J23" s="38">
        <v>1024.0999999999999</v>
      </c>
      <c r="K23" s="31">
        <v>1000</v>
      </c>
      <c r="L23" s="31">
        <v>979.7</v>
      </c>
      <c r="M23" s="31">
        <v>7.2919200000000002</v>
      </c>
      <c r="N23" s="1"/>
      <c r="O23" s="1"/>
    </row>
    <row r="24" spans="1:15" ht="12.75" customHeight="1">
      <c r="A24" s="56">
        <v>15</v>
      </c>
      <c r="B24" s="58" t="s">
        <v>52</v>
      </c>
      <c r="C24" s="31">
        <v>728.45</v>
      </c>
      <c r="D24" s="38">
        <v>730.03333333333342</v>
      </c>
      <c r="E24" s="38">
        <v>724.71666666666681</v>
      </c>
      <c r="F24" s="38">
        <v>720.98333333333335</v>
      </c>
      <c r="G24" s="38">
        <v>715.66666666666674</v>
      </c>
      <c r="H24" s="38">
        <v>733.76666666666688</v>
      </c>
      <c r="I24" s="38">
        <v>739.08333333333348</v>
      </c>
      <c r="J24" s="38">
        <v>742.81666666666695</v>
      </c>
      <c r="K24" s="31">
        <v>735.35</v>
      </c>
      <c r="L24" s="31">
        <v>726.3</v>
      </c>
      <c r="M24" s="31">
        <v>14.91198</v>
      </c>
      <c r="N24" s="1"/>
      <c r="O24" s="1"/>
    </row>
    <row r="25" spans="1:15" ht="12.75" customHeight="1">
      <c r="A25" s="56">
        <v>16</v>
      </c>
      <c r="B25" s="58" t="s">
        <v>873</v>
      </c>
      <c r="C25" s="31">
        <v>241.75</v>
      </c>
      <c r="D25" s="38">
        <v>242.5333333333333</v>
      </c>
      <c r="E25" s="38">
        <v>240.1666666666666</v>
      </c>
      <c r="F25" s="38">
        <v>238.58333333333329</v>
      </c>
      <c r="G25" s="38">
        <v>236.21666666666658</v>
      </c>
      <c r="H25" s="38">
        <v>244.11666666666662</v>
      </c>
      <c r="I25" s="38">
        <v>246.48333333333329</v>
      </c>
      <c r="J25" s="38">
        <v>248.06666666666663</v>
      </c>
      <c r="K25" s="31">
        <v>244.9</v>
      </c>
      <c r="L25" s="31">
        <v>240.95</v>
      </c>
      <c r="M25" s="31">
        <v>20.017939999999999</v>
      </c>
      <c r="N25" s="1"/>
      <c r="O25" s="1"/>
    </row>
    <row r="26" spans="1:15" ht="12.75" customHeight="1">
      <c r="A26" s="56">
        <v>17</v>
      </c>
      <c r="B26" s="58" t="s">
        <v>268</v>
      </c>
      <c r="C26" s="31">
        <v>775.15</v>
      </c>
      <c r="D26" s="38">
        <v>776.38333333333321</v>
      </c>
      <c r="E26" s="38">
        <v>771.81666666666638</v>
      </c>
      <c r="F26" s="38">
        <v>768.48333333333312</v>
      </c>
      <c r="G26" s="38">
        <v>763.91666666666629</v>
      </c>
      <c r="H26" s="38">
        <v>779.71666666666647</v>
      </c>
      <c r="I26" s="38">
        <v>784.2833333333333</v>
      </c>
      <c r="J26" s="38">
        <v>787.61666666666656</v>
      </c>
      <c r="K26" s="31">
        <v>780.95</v>
      </c>
      <c r="L26" s="31">
        <v>773.05</v>
      </c>
      <c r="M26" s="31">
        <v>4.2553000000000001</v>
      </c>
      <c r="N26" s="1"/>
      <c r="O26" s="1"/>
    </row>
    <row r="27" spans="1:15" ht="12.75" customHeight="1">
      <c r="A27" s="56">
        <v>18</v>
      </c>
      <c r="B27" s="58" t="s">
        <v>53</v>
      </c>
      <c r="C27" s="31">
        <v>3700.95</v>
      </c>
      <c r="D27" s="38">
        <v>3687.9166666666665</v>
      </c>
      <c r="E27" s="38">
        <v>3664.1333333333332</v>
      </c>
      <c r="F27" s="38">
        <v>3627.3166666666666</v>
      </c>
      <c r="G27" s="38">
        <v>3603.5333333333333</v>
      </c>
      <c r="H27" s="38">
        <v>3724.7333333333331</v>
      </c>
      <c r="I27" s="38">
        <v>3748.5166666666669</v>
      </c>
      <c r="J27" s="38">
        <v>3785.333333333333</v>
      </c>
      <c r="K27" s="31">
        <v>3711.7</v>
      </c>
      <c r="L27" s="31">
        <v>3651.1</v>
      </c>
      <c r="M27" s="31">
        <v>2.5552199999999998</v>
      </c>
      <c r="N27" s="1"/>
      <c r="O27" s="1"/>
    </row>
    <row r="28" spans="1:15" ht="12.75" customHeight="1">
      <c r="A28" s="56">
        <v>19</v>
      </c>
      <c r="B28" s="58" t="s">
        <v>54</v>
      </c>
      <c r="C28" s="31">
        <v>416.1</v>
      </c>
      <c r="D28" s="38">
        <v>416.9666666666667</v>
      </c>
      <c r="E28" s="38">
        <v>414.43333333333339</v>
      </c>
      <c r="F28" s="38">
        <v>412.76666666666671</v>
      </c>
      <c r="G28" s="38">
        <v>410.23333333333341</v>
      </c>
      <c r="H28" s="38">
        <v>418.63333333333338</v>
      </c>
      <c r="I28" s="38">
        <v>421.16666666666669</v>
      </c>
      <c r="J28" s="38">
        <v>422.83333333333337</v>
      </c>
      <c r="K28" s="31">
        <v>419.5</v>
      </c>
      <c r="L28" s="31">
        <v>415.3</v>
      </c>
      <c r="M28" s="31">
        <v>19.905059999999999</v>
      </c>
      <c r="N28" s="1"/>
      <c r="O28" s="1"/>
    </row>
    <row r="29" spans="1:15" ht="12.75" customHeight="1">
      <c r="A29" s="56">
        <v>20</v>
      </c>
      <c r="B29" s="58" t="s">
        <v>55</v>
      </c>
      <c r="C29" s="31">
        <v>5204.8999999999996</v>
      </c>
      <c r="D29" s="38">
        <v>5194.3166666666666</v>
      </c>
      <c r="E29" s="38">
        <v>5135.6333333333332</v>
      </c>
      <c r="F29" s="38">
        <v>5066.3666666666668</v>
      </c>
      <c r="G29" s="38">
        <v>5007.6833333333334</v>
      </c>
      <c r="H29" s="38">
        <v>5263.583333333333</v>
      </c>
      <c r="I29" s="38">
        <v>5322.2666666666655</v>
      </c>
      <c r="J29" s="38">
        <v>5391.5333333333328</v>
      </c>
      <c r="K29" s="31">
        <v>5253</v>
      </c>
      <c r="L29" s="31">
        <v>5125.05</v>
      </c>
      <c r="M29" s="31">
        <v>3.13184</v>
      </c>
      <c r="N29" s="1"/>
      <c r="O29" s="1"/>
    </row>
    <row r="30" spans="1:15" ht="12.75" customHeight="1">
      <c r="A30" s="56">
        <v>21</v>
      </c>
      <c r="B30" s="58" t="s">
        <v>57</v>
      </c>
      <c r="C30" s="31">
        <v>418.55</v>
      </c>
      <c r="D30" s="38">
        <v>418.90000000000003</v>
      </c>
      <c r="E30" s="38">
        <v>415.95000000000005</v>
      </c>
      <c r="F30" s="38">
        <v>413.35</v>
      </c>
      <c r="G30" s="38">
        <v>410.40000000000003</v>
      </c>
      <c r="H30" s="38">
        <v>421.50000000000006</v>
      </c>
      <c r="I30" s="38">
        <v>424.45</v>
      </c>
      <c r="J30" s="38">
        <v>427.05000000000007</v>
      </c>
      <c r="K30" s="31">
        <v>421.85</v>
      </c>
      <c r="L30" s="31">
        <v>416.3</v>
      </c>
      <c r="M30" s="31">
        <v>8.3331</v>
      </c>
      <c r="N30" s="1"/>
      <c r="O30" s="1"/>
    </row>
    <row r="31" spans="1:15" ht="12.75" customHeight="1">
      <c r="A31" s="56">
        <v>22</v>
      </c>
      <c r="B31" s="58" t="s">
        <v>58</v>
      </c>
      <c r="C31" s="31">
        <v>181.85</v>
      </c>
      <c r="D31" s="38">
        <v>179.89999999999998</v>
      </c>
      <c r="E31" s="38">
        <v>176.59999999999997</v>
      </c>
      <c r="F31" s="38">
        <v>171.35</v>
      </c>
      <c r="G31" s="38">
        <v>168.04999999999998</v>
      </c>
      <c r="H31" s="38">
        <v>185.14999999999995</v>
      </c>
      <c r="I31" s="38">
        <v>188.44999999999996</v>
      </c>
      <c r="J31" s="38">
        <v>193.69999999999993</v>
      </c>
      <c r="K31" s="31">
        <v>183.2</v>
      </c>
      <c r="L31" s="31">
        <v>174.65</v>
      </c>
      <c r="M31" s="31">
        <v>574.97952999999995</v>
      </c>
      <c r="N31" s="1"/>
      <c r="O31" s="1"/>
    </row>
    <row r="32" spans="1:15" ht="12.75" customHeight="1">
      <c r="A32" s="56">
        <v>23</v>
      </c>
      <c r="B32" s="58" t="s">
        <v>60</v>
      </c>
      <c r="C32" s="31">
        <v>3517.7</v>
      </c>
      <c r="D32" s="38">
        <v>3520.2166666666667</v>
      </c>
      <c r="E32" s="38">
        <v>3502.4833333333336</v>
      </c>
      <c r="F32" s="38">
        <v>3487.2666666666669</v>
      </c>
      <c r="G32" s="38">
        <v>3469.5333333333338</v>
      </c>
      <c r="H32" s="38">
        <v>3535.4333333333334</v>
      </c>
      <c r="I32" s="38">
        <v>3553.1666666666661</v>
      </c>
      <c r="J32" s="38">
        <v>3568.3833333333332</v>
      </c>
      <c r="K32" s="31">
        <v>3537.95</v>
      </c>
      <c r="L32" s="31">
        <v>3505</v>
      </c>
      <c r="M32" s="31">
        <v>8.5797500000000007</v>
      </c>
      <c r="N32" s="1"/>
      <c r="O32" s="1"/>
    </row>
    <row r="33" spans="1:15" ht="12.75" customHeight="1">
      <c r="A33" s="56">
        <v>24</v>
      </c>
      <c r="B33" s="58" t="s">
        <v>61</v>
      </c>
      <c r="C33" s="31">
        <v>1922.4</v>
      </c>
      <c r="D33" s="38">
        <v>1905.75</v>
      </c>
      <c r="E33" s="38">
        <v>1872.5</v>
      </c>
      <c r="F33" s="38">
        <v>1822.6</v>
      </c>
      <c r="G33" s="38">
        <v>1789.35</v>
      </c>
      <c r="H33" s="38">
        <v>1955.65</v>
      </c>
      <c r="I33" s="38">
        <v>1988.9</v>
      </c>
      <c r="J33" s="38">
        <v>2038.8000000000002</v>
      </c>
      <c r="K33" s="31">
        <v>1939</v>
      </c>
      <c r="L33" s="31">
        <v>1855.85</v>
      </c>
      <c r="M33" s="31">
        <v>7.5324600000000004</v>
      </c>
      <c r="N33" s="1"/>
      <c r="O33" s="1"/>
    </row>
    <row r="34" spans="1:15" ht="12.75" customHeight="1">
      <c r="A34" s="56">
        <v>25</v>
      </c>
      <c r="B34" s="58" t="s">
        <v>267</v>
      </c>
      <c r="C34" s="31">
        <v>636.20000000000005</v>
      </c>
      <c r="D34" s="38">
        <v>637.61666666666667</v>
      </c>
      <c r="E34" s="38">
        <v>633.58333333333337</v>
      </c>
      <c r="F34" s="38">
        <v>630.9666666666667</v>
      </c>
      <c r="G34" s="38">
        <v>626.93333333333339</v>
      </c>
      <c r="H34" s="38">
        <v>640.23333333333335</v>
      </c>
      <c r="I34" s="38">
        <v>644.26666666666665</v>
      </c>
      <c r="J34" s="38">
        <v>646.88333333333333</v>
      </c>
      <c r="K34" s="31">
        <v>641.65</v>
      </c>
      <c r="L34" s="31">
        <v>635</v>
      </c>
      <c r="M34" s="31">
        <v>3.6786699999999999</v>
      </c>
      <c r="N34" s="1"/>
      <c r="O34" s="1"/>
    </row>
    <row r="35" spans="1:15" ht="12.75" customHeight="1">
      <c r="A35" s="56">
        <v>26</v>
      </c>
      <c r="B35" s="58" t="s">
        <v>64</v>
      </c>
      <c r="C35" s="31">
        <v>767.3</v>
      </c>
      <c r="D35" s="38">
        <v>768.06666666666661</v>
      </c>
      <c r="E35" s="38">
        <v>760.28333333333319</v>
      </c>
      <c r="F35" s="38">
        <v>753.26666666666654</v>
      </c>
      <c r="G35" s="38">
        <v>745.48333333333312</v>
      </c>
      <c r="H35" s="38">
        <v>775.08333333333326</v>
      </c>
      <c r="I35" s="38">
        <v>782.86666666666656</v>
      </c>
      <c r="J35" s="38">
        <v>789.88333333333333</v>
      </c>
      <c r="K35" s="31">
        <v>775.85</v>
      </c>
      <c r="L35" s="31">
        <v>761.05</v>
      </c>
      <c r="M35" s="31">
        <v>7.9538900000000003</v>
      </c>
      <c r="N35" s="1"/>
      <c r="O35" s="1"/>
    </row>
    <row r="36" spans="1:15" ht="12.75" customHeight="1">
      <c r="A36" s="56">
        <v>27</v>
      </c>
      <c r="B36" s="58" t="s">
        <v>65</v>
      </c>
      <c r="C36" s="31">
        <v>779.55</v>
      </c>
      <c r="D36" s="38">
        <v>780.69999999999993</v>
      </c>
      <c r="E36" s="38">
        <v>769.84999999999991</v>
      </c>
      <c r="F36" s="38">
        <v>760.15</v>
      </c>
      <c r="G36" s="38">
        <v>749.3</v>
      </c>
      <c r="H36" s="38">
        <v>790.39999999999986</v>
      </c>
      <c r="I36" s="38">
        <v>801.25</v>
      </c>
      <c r="J36" s="38">
        <v>810.94999999999982</v>
      </c>
      <c r="K36" s="31">
        <v>791.55</v>
      </c>
      <c r="L36" s="31">
        <v>771</v>
      </c>
      <c r="M36" s="31">
        <v>23.145700000000001</v>
      </c>
      <c r="N36" s="1"/>
      <c r="O36" s="1"/>
    </row>
    <row r="37" spans="1:15" ht="12.75" customHeight="1">
      <c r="A37" s="56">
        <v>28</v>
      </c>
      <c r="B37" s="58" t="s">
        <v>269</v>
      </c>
      <c r="C37" s="31">
        <v>399.85</v>
      </c>
      <c r="D37" s="38">
        <v>400.93333333333339</v>
      </c>
      <c r="E37" s="38">
        <v>398.01666666666677</v>
      </c>
      <c r="F37" s="38">
        <v>396.18333333333339</v>
      </c>
      <c r="G37" s="38">
        <v>393.26666666666677</v>
      </c>
      <c r="H37" s="38">
        <v>402.76666666666677</v>
      </c>
      <c r="I37" s="38">
        <v>405.68333333333339</v>
      </c>
      <c r="J37" s="38">
        <v>407.51666666666677</v>
      </c>
      <c r="K37" s="31">
        <v>403.85</v>
      </c>
      <c r="L37" s="31">
        <v>399.1</v>
      </c>
      <c r="M37" s="31">
        <v>8.9105799999999995</v>
      </c>
      <c r="N37" s="1"/>
      <c r="O37" s="1"/>
    </row>
    <row r="38" spans="1:15" ht="12.75" customHeight="1">
      <c r="A38" s="56">
        <v>29</v>
      </c>
      <c r="B38" s="58" t="s">
        <v>66</v>
      </c>
      <c r="C38" s="31">
        <v>971.3</v>
      </c>
      <c r="D38" s="38">
        <v>974.76666666666677</v>
      </c>
      <c r="E38" s="38">
        <v>964.53333333333353</v>
      </c>
      <c r="F38" s="38">
        <v>957.76666666666677</v>
      </c>
      <c r="G38" s="38">
        <v>947.53333333333353</v>
      </c>
      <c r="H38" s="38">
        <v>981.53333333333353</v>
      </c>
      <c r="I38" s="38">
        <v>991.76666666666688</v>
      </c>
      <c r="J38" s="38">
        <v>998.53333333333353</v>
      </c>
      <c r="K38" s="31">
        <v>985</v>
      </c>
      <c r="L38" s="31">
        <v>968</v>
      </c>
      <c r="M38" s="31">
        <v>62.303170000000001</v>
      </c>
      <c r="N38" s="1"/>
      <c r="O38" s="1"/>
    </row>
    <row r="39" spans="1:15" ht="12.75" customHeight="1">
      <c r="A39" s="56">
        <v>30</v>
      </c>
      <c r="B39" s="58" t="s">
        <v>67</v>
      </c>
      <c r="C39" s="31">
        <v>4862.7</v>
      </c>
      <c r="D39" s="38">
        <v>4859.1166666666659</v>
      </c>
      <c r="E39" s="38">
        <v>4838.8333333333321</v>
      </c>
      <c r="F39" s="38">
        <v>4814.9666666666662</v>
      </c>
      <c r="G39" s="38">
        <v>4794.6833333333325</v>
      </c>
      <c r="H39" s="38">
        <v>4882.9833333333318</v>
      </c>
      <c r="I39" s="38">
        <v>4903.2666666666664</v>
      </c>
      <c r="J39" s="38">
        <v>4927.1333333333314</v>
      </c>
      <c r="K39" s="31">
        <v>4879.3999999999996</v>
      </c>
      <c r="L39" s="31">
        <v>4835.25</v>
      </c>
      <c r="M39" s="31">
        <v>3.6783299999999999</v>
      </c>
      <c r="N39" s="1"/>
      <c r="O39" s="1"/>
    </row>
    <row r="40" spans="1:15" ht="12.75" customHeight="1">
      <c r="A40" s="56">
        <v>31</v>
      </c>
      <c r="B40" s="58" t="s">
        <v>69</v>
      </c>
      <c r="C40" s="31">
        <v>1632.85</v>
      </c>
      <c r="D40" s="38">
        <v>1632.7166666666665</v>
      </c>
      <c r="E40" s="38">
        <v>1620.4333333333329</v>
      </c>
      <c r="F40" s="38">
        <v>1608.0166666666664</v>
      </c>
      <c r="G40" s="38">
        <v>1595.7333333333329</v>
      </c>
      <c r="H40" s="38">
        <v>1645.133333333333</v>
      </c>
      <c r="I40" s="38">
        <v>1657.4166666666663</v>
      </c>
      <c r="J40" s="38">
        <v>1669.833333333333</v>
      </c>
      <c r="K40" s="31">
        <v>1645</v>
      </c>
      <c r="L40" s="31">
        <v>1620.3</v>
      </c>
      <c r="M40" s="31">
        <v>11.490309999999999</v>
      </c>
      <c r="N40" s="1"/>
      <c r="O40" s="1"/>
    </row>
    <row r="41" spans="1:15" ht="12.75" customHeight="1">
      <c r="A41" s="56">
        <v>32</v>
      </c>
      <c r="B41" s="58" t="s">
        <v>271</v>
      </c>
      <c r="C41" s="31">
        <v>7416.4</v>
      </c>
      <c r="D41" s="38">
        <v>7434.166666666667</v>
      </c>
      <c r="E41" s="38">
        <v>7383.3333333333339</v>
      </c>
      <c r="F41" s="38">
        <v>7350.2666666666673</v>
      </c>
      <c r="G41" s="38">
        <v>7299.4333333333343</v>
      </c>
      <c r="H41" s="38">
        <v>7467.2333333333336</v>
      </c>
      <c r="I41" s="38">
        <v>7518.0666666666675</v>
      </c>
      <c r="J41" s="38">
        <v>7551.1333333333332</v>
      </c>
      <c r="K41" s="31">
        <v>7485</v>
      </c>
      <c r="L41" s="31">
        <v>7401.1</v>
      </c>
      <c r="M41" s="31">
        <v>8.9330000000000007E-2</v>
      </c>
      <c r="N41" s="1"/>
      <c r="O41" s="1"/>
    </row>
    <row r="42" spans="1:15" ht="12.75" customHeight="1">
      <c r="A42" s="56">
        <v>33</v>
      </c>
      <c r="B42" s="58" t="s">
        <v>70</v>
      </c>
      <c r="C42" s="31">
        <v>7581.75</v>
      </c>
      <c r="D42" s="38">
        <v>7590.8500000000013</v>
      </c>
      <c r="E42" s="38">
        <v>7524.0000000000027</v>
      </c>
      <c r="F42" s="38">
        <v>7466.2500000000018</v>
      </c>
      <c r="G42" s="38">
        <v>7399.4000000000033</v>
      </c>
      <c r="H42" s="38">
        <v>7648.6000000000022</v>
      </c>
      <c r="I42" s="38">
        <v>7715.4500000000007</v>
      </c>
      <c r="J42" s="38">
        <v>7773.2000000000016</v>
      </c>
      <c r="K42" s="31">
        <v>7657.7</v>
      </c>
      <c r="L42" s="31">
        <v>7533.1</v>
      </c>
      <c r="M42" s="31">
        <v>6.7339399999999996</v>
      </c>
      <c r="N42" s="1"/>
      <c r="O42" s="1"/>
    </row>
    <row r="43" spans="1:15" ht="12.75" customHeight="1">
      <c r="A43" s="56">
        <v>34</v>
      </c>
      <c r="B43" s="58" t="s">
        <v>71</v>
      </c>
      <c r="C43" s="31">
        <v>2415.9</v>
      </c>
      <c r="D43" s="38">
        <v>2408.5833333333335</v>
      </c>
      <c r="E43" s="38">
        <v>2392.166666666667</v>
      </c>
      <c r="F43" s="38">
        <v>2368.4333333333334</v>
      </c>
      <c r="G43" s="38">
        <v>2352.0166666666669</v>
      </c>
      <c r="H43" s="38">
        <v>2432.3166666666671</v>
      </c>
      <c r="I43" s="38">
        <v>2448.733333333334</v>
      </c>
      <c r="J43" s="38">
        <v>2472.4666666666672</v>
      </c>
      <c r="K43" s="31">
        <v>2425</v>
      </c>
      <c r="L43" s="31">
        <v>2384.85</v>
      </c>
      <c r="M43" s="31">
        <v>1.8663000000000001</v>
      </c>
      <c r="N43" s="1"/>
      <c r="O43" s="1"/>
    </row>
    <row r="44" spans="1:15" ht="12.75" customHeight="1">
      <c r="A44" s="56">
        <v>35</v>
      </c>
      <c r="B44" s="58" t="s">
        <v>73</v>
      </c>
      <c r="C44" s="31">
        <v>218</v>
      </c>
      <c r="D44" s="38">
        <v>215.61666666666667</v>
      </c>
      <c r="E44" s="38">
        <v>212.38333333333335</v>
      </c>
      <c r="F44" s="38">
        <v>206.76666666666668</v>
      </c>
      <c r="G44" s="38">
        <v>203.53333333333336</v>
      </c>
      <c r="H44" s="38">
        <v>221.23333333333335</v>
      </c>
      <c r="I44" s="38">
        <v>224.4666666666667</v>
      </c>
      <c r="J44" s="38">
        <v>230.08333333333334</v>
      </c>
      <c r="K44" s="31">
        <v>218.85</v>
      </c>
      <c r="L44" s="31">
        <v>210</v>
      </c>
      <c r="M44" s="31">
        <v>271.99428999999998</v>
      </c>
      <c r="N44" s="1"/>
      <c r="O44" s="1"/>
    </row>
    <row r="45" spans="1:15" ht="12.75" customHeight="1">
      <c r="A45" s="56">
        <v>36</v>
      </c>
      <c r="B45" s="58" t="s">
        <v>74</v>
      </c>
      <c r="C45" s="31">
        <v>196.6</v>
      </c>
      <c r="D45" s="38">
        <v>198.21666666666667</v>
      </c>
      <c r="E45" s="38">
        <v>194.58333333333334</v>
      </c>
      <c r="F45" s="38">
        <v>192.56666666666666</v>
      </c>
      <c r="G45" s="38">
        <v>188.93333333333334</v>
      </c>
      <c r="H45" s="38">
        <v>200.23333333333335</v>
      </c>
      <c r="I45" s="38">
        <v>203.86666666666667</v>
      </c>
      <c r="J45" s="38">
        <v>205.88333333333335</v>
      </c>
      <c r="K45" s="31">
        <v>201.85</v>
      </c>
      <c r="L45" s="31">
        <v>196.2</v>
      </c>
      <c r="M45" s="31">
        <v>251.36492999999999</v>
      </c>
      <c r="N45" s="1"/>
      <c r="O45" s="1"/>
    </row>
    <row r="46" spans="1:15" ht="12.75" customHeight="1">
      <c r="A46" s="56">
        <v>37</v>
      </c>
      <c r="B46" s="58" t="s">
        <v>272</v>
      </c>
      <c r="C46" s="31">
        <v>84.45</v>
      </c>
      <c r="D46" s="38">
        <v>84.316666666666677</v>
      </c>
      <c r="E46" s="38">
        <v>83.733333333333348</v>
      </c>
      <c r="F46" s="38">
        <v>83.016666666666666</v>
      </c>
      <c r="G46" s="38">
        <v>82.433333333333337</v>
      </c>
      <c r="H46" s="38">
        <v>85.03333333333336</v>
      </c>
      <c r="I46" s="38">
        <v>85.616666666666703</v>
      </c>
      <c r="J46" s="38">
        <v>86.333333333333371</v>
      </c>
      <c r="K46" s="31">
        <v>84.9</v>
      </c>
      <c r="L46" s="31">
        <v>83.6</v>
      </c>
      <c r="M46" s="31">
        <v>156.55188999999999</v>
      </c>
      <c r="N46" s="1"/>
      <c r="O46" s="1"/>
    </row>
    <row r="47" spans="1:15" ht="12.75" customHeight="1">
      <c r="A47" s="56">
        <v>38</v>
      </c>
      <c r="B47" s="58" t="s">
        <v>75</v>
      </c>
      <c r="C47" s="31">
        <v>1683.65</v>
      </c>
      <c r="D47" s="38">
        <v>1684.6499999999999</v>
      </c>
      <c r="E47" s="38">
        <v>1669.2499999999998</v>
      </c>
      <c r="F47" s="38">
        <v>1654.85</v>
      </c>
      <c r="G47" s="38">
        <v>1639.4499999999998</v>
      </c>
      <c r="H47" s="38">
        <v>1699.0499999999997</v>
      </c>
      <c r="I47" s="38">
        <v>1714.4499999999998</v>
      </c>
      <c r="J47" s="38">
        <v>1728.8499999999997</v>
      </c>
      <c r="K47" s="31">
        <v>1700.05</v>
      </c>
      <c r="L47" s="31">
        <v>1670.25</v>
      </c>
      <c r="M47" s="31">
        <v>1.20339</v>
      </c>
      <c r="N47" s="1"/>
      <c r="O47" s="1"/>
    </row>
    <row r="48" spans="1:15" ht="12.75" customHeight="1">
      <c r="A48" s="56">
        <v>39</v>
      </c>
      <c r="B48" s="58" t="s">
        <v>76</v>
      </c>
      <c r="C48" s="31">
        <v>124.95</v>
      </c>
      <c r="D48" s="38">
        <v>125.45</v>
      </c>
      <c r="E48" s="38">
        <v>124.25</v>
      </c>
      <c r="F48" s="38">
        <v>123.55</v>
      </c>
      <c r="G48" s="38">
        <v>122.35</v>
      </c>
      <c r="H48" s="38">
        <v>126.15</v>
      </c>
      <c r="I48" s="38">
        <v>127.35000000000002</v>
      </c>
      <c r="J48" s="38">
        <v>128.05000000000001</v>
      </c>
      <c r="K48" s="31">
        <v>126.65</v>
      </c>
      <c r="L48" s="31">
        <v>124.75</v>
      </c>
      <c r="M48" s="31">
        <v>99.265280000000004</v>
      </c>
      <c r="N48" s="1"/>
      <c r="O48" s="1"/>
    </row>
    <row r="49" spans="1:15" ht="12.75" customHeight="1">
      <c r="A49" s="56">
        <v>40</v>
      </c>
      <c r="B49" s="58" t="s">
        <v>77</v>
      </c>
      <c r="C49" s="31">
        <v>691.15</v>
      </c>
      <c r="D49" s="38">
        <v>688</v>
      </c>
      <c r="E49" s="38">
        <v>680.55</v>
      </c>
      <c r="F49" s="38">
        <v>669.94999999999993</v>
      </c>
      <c r="G49" s="38">
        <v>662.49999999999989</v>
      </c>
      <c r="H49" s="38">
        <v>698.6</v>
      </c>
      <c r="I49" s="38">
        <v>706.05000000000007</v>
      </c>
      <c r="J49" s="38">
        <v>716.65000000000009</v>
      </c>
      <c r="K49" s="31">
        <v>695.45</v>
      </c>
      <c r="L49" s="31">
        <v>677.4</v>
      </c>
      <c r="M49" s="31">
        <v>6.8360500000000002</v>
      </c>
      <c r="N49" s="1"/>
      <c r="O49" s="1"/>
    </row>
    <row r="50" spans="1:15" ht="12.75" customHeight="1">
      <c r="A50" s="56">
        <v>41</v>
      </c>
      <c r="B50" s="58" t="s">
        <v>78</v>
      </c>
      <c r="C50" s="31">
        <v>852.15</v>
      </c>
      <c r="D50" s="38">
        <v>850.5333333333333</v>
      </c>
      <c r="E50" s="38">
        <v>845.61666666666656</v>
      </c>
      <c r="F50" s="38">
        <v>839.08333333333326</v>
      </c>
      <c r="G50" s="38">
        <v>834.16666666666652</v>
      </c>
      <c r="H50" s="38">
        <v>857.06666666666661</v>
      </c>
      <c r="I50" s="38">
        <v>861.98333333333335</v>
      </c>
      <c r="J50" s="38">
        <v>868.51666666666665</v>
      </c>
      <c r="K50" s="31">
        <v>855.45</v>
      </c>
      <c r="L50" s="31">
        <v>844</v>
      </c>
      <c r="M50" s="31">
        <v>4.7381099999999998</v>
      </c>
      <c r="N50" s="1"/>
      <c r="O50" s="1"/>
    </row>
    <row r="51" spans="1:15" ht="12.75" customHeight="1">
      <c r="A51" s="56">
        <v>42</v>
      </c>
      <c r="B51" s="58" t="s">
        <v>80</v>
      </c>
      <c r="C51" s="31">
        <v>886</v>
      </c>
      <c r="D51" s="38">
        <v>884.23333333333323</v>
      </c>
      <c r="E51" s="38">
        <v>876.56666666666649</v>
      </c>
      <c r="F51" s="38">
        <v>867.13333333333321</v>
      </c>
      <c r="G51" s="38">
        <v>859.46666666666647</v>
      </c>
      <c r="H51" s="38">
        <v>893.66666666666652</v>
      </c>
      <c r="I51" s="38">
        <v>901.33333333333326</v>
      </c>
      <c r="J51" s="38">
        <v>910.76666666666654</v>
      </c>
      <c r="K51" s="31">
        <v>891.9</v>
      </c>
      <c r="L51" s="31">
        <v>874.8</v>
      </c>
      <c r="M51" s="31">
        <v>70.015870000000007</v>
      </c>
      <c r="N51" s="1"/>
      <c r="O51" s="1"/>
    </row>
    <row r="52" spans="1:15" ht="12.75" customHeight="1">
      <c r="A52" s="56">
        <v>43</v>
      </c>
      <c r="B52" s="58" t="s">
        <v>81</v>
      </c>
      <c r="C52" s="31">
        <v>94.5</v>
      </c>
      <c r="D52" s="38">
        <v>95.283333333333346</v>
      </c>
      <c r="E52" s="38">
        <v>93.316666666666691</v>
      </c>
      <c r="F52" s="38">
        <v>92.13333333333334</v>
      </c>
      <c r="G52" s="38">
        <v>90.166666666666686</v>
      </c>
      <c r="H52" s="38">
        <v>96.466666666666697</v>
      </c>
      <c r="I52" s="38">
        <v>98.433333333333366</v>
      </c>
      <c r="J52" s="38">
        <v>99.616666666666703</v>
      </c>
      <c r="K52" s="31">
        <v>97.25</v>
      </c>
      <c r="L52" s="31">
        <v>94.1</v>
      </c>
      <c r="M52" s="31">
        <v>264.35192000000001</v>
      </c>
      <c r="N52" s="1"/>
      <c r="O52" s="1"/>
    </row>
    <row r="53" spans="1:15" ht="12.75" customHeight="1">
      <c r="A53" s="56">
        <v>44</v>
      </c>
      <c r="B53" s="58" t="s">
        <v>82</v>
      </c>
      <c r="C53" s="31">
        <v>263.95</v>
      </c>
      <c r="D53" s="38">
        <v>264.65000000000003</v>
      </c>
      <c r="E53" s="38">
        <v>262.05000000000007</v>
      </c>
      <c r="F53" s="38">
        <v>260.15000000000003</v>
      </c>
      <c r="G53" s="38">
        <v>257.55000000000007</v>
      </c>
      <c r="H53" s="38">
        <v>266.55000000000007</v>
      </c>
      <c r="I53" s="38">
        <v>269.15000000000009</v>
      </c>
      <c r="J53" s="38">
        <v>271.05000000000007</v>
      </c>
      <c r="K53" s="31">
        <v>267.25</v>
      </c>
      <c r="L53" s="31">
        <v>262.75</v>
      </c>
      <c r="M53" s="31">
        <v>25.150770000000001</v>
      </c>
      <c r="N53" s="1"/>
      <c r="O53" s="1"/>
    </row>
    <row r="54" spans="1:15" ht="12.75" customHeight="1">
      <c r="A54" s="56">
        <v>45</v>
      </c>
      <c r="B54" s="58" t="s">
        <v>83</v>
      </c>
      <c r="C54" s="31">
        <v>18907.650000000001</v>
      </c>
      <c r="D54" s="38">
        <v>18915.583333333332</v>
      </c>
      <c r="E54" s="38">
        <v>18771.166666666664</v>
      </c>
      <c r="F54" s="38">
        <v>18634.683333333331</v>
      </c>
      <c r="G54" s="38">
        <v>18490.266666666663</v>
      </c>
      <c r="H54" s="38">
        <v>19052.066666666666</v>
      </c>
      <c r="I54" s="38">
        <v>19196.48333333333</v>
      </c>
      <c r="J54" s="38">
        <v>19332.966666666667</v>
      </c>
      <c r="K54" s="31">
        <v>19060</v>
      </c>
      <c r="L54" s="31">
        <v>18779.099999999999</v>
      </c>
      <c r="M54" s="31">
        <v>0.40716999999999998</v>
      </c>
      <c r="N54" s="1"/>
      <c r="O54" s="1"/>
    </row>
    <row r="55" spans="1:15" ht="12.75" customHeight="1">
      <c r="A55" s="56">
        <v>46</v>
      </c>
      <c r="B55" s="58" t="s">
        <v>85</v>
      </c>
      <c r="C55" s="31">
        <v>390.65</v>
      </c>
      <c r="D55" s="38">
        <v>389.88333333333338</v>
      </c>
      <c r="E55" s="38">
        <v>386.76666666666677</v>
      </c>
      <c r="F55" s="38">
        <v>382.88333333333338</v>
      </c>
      <c r="G55" s="38">
        <v>379.76666666666677</v>
      </c>
      <c r="H55" s="38">
        <v>393.76666666666677</v>
      </c>
      <c r="I55" s="38">
        <v>396.88333333333344</v>
      </c>
      <c r="J55" s="38">
        <v>400.76666666666677</v>
      </c>
      <c r="K55" s="31">
        <v>393</v>
      </c>
      <c r="L55" s="31">
        <v>386</v>
      </c>
      <c r="M55" s="31">
        <v>23.38785</v>
      </c>
      <c r="N55" s="1"/>
      <c r="O55" s="1"/>
    </row>
    <row r="56" spans="1:15" ht="12.75" customHeight="1">
      <c r="A56" s="56">
        <v>47</v>
      </c>
      <c r="B56" s="58" t="s">
        <v>86</v>
      </c>
      <c r="C56" s="31">
        <v>5047</v>
      </c>
      <c r="D56" s="38">
        <v>5051.9833333333336</v>
      </c>
      <c r="E56" s="38">
        <v>4995.0166666666673</v>
      </c>
      <c r="F56" s="38">
        <v>4943.0333333333338</v>
      </c>
      <c r="G56" s="38">
        <v>4886.0666666666675</v>
      </c>
      <c r="H56" s="38">
        <v>5103.9666666666672</v>
      </c>
      <c r="I56" s="38">
        <v>5160.9333333333343</v>
      </c>
      <c r="J56" s="38">
        <v>5212.916666666667</v>
      </c>
      <c r="K56" s="31">
        <v>5108.95</v>
      </c>
      <c r="L56" s="31">
        <v>5000</v>
      </c>
      <c r="M56" s="31">
        <v>4.3817599999999999</v>
      </c>
      <c r="N56" s="1"/>
      <c r="O56" s="1"/>
    </row>
    <row r="57" spans="1:15" ht="12.75" customHeight="1">
      <c r="A57" s="56">
        <v>48</v>
      </c>
      <c r="B57" s="58" t="s">
        <v>89</v>
      </c>
      <c r="C57" s="31">
        <v>338.15</v>
      </c>
      <c r="D57" s="38">
        <v>339.95</v>
      </c>
      <c r="E57" s="38">
        <v>335.25</v>
      </c>
      <c r="F57" s="38">
        <v>332.35</v>
      </c>
      <c r="G57" s="38">
        <v>327.65000000000003</v>
      </c>
      <c r="H57" s="38">
        <v>342.84999999999997</v>
      </c>
      <c r="I57" s="38">
        <v>347.5499999999999</v>
      </c>
      <c r="J57" s="38">
        <v>350.44999999999993</v>
      </c>
      <c r="K57" s="31">
        <v>344.65</v>
      </c>
      <c r="L57" s="31">
        <v>337.05</v>
      </c>
      <c r="M57" s="31">
        <v>62.561079999999997</v>
      </c>
      <c r="N57" s="1"/>
      <c r="O57" s="1"/>
    </row>
    <row r="58" spans="1:15" ht="12.75" customHeight="1">
      <c r="A58" s="56">
        <v>49</v>
      </c>
      <c r="B58" s="58" t="s">
        <v>350</v>
      </c>
      <c r="C58" s="31">
        <v>408.05</v>
      </c>
      <c r="D58" s="38">
        <v>408.7166666666667</v>
      </c>
      <c r="E58" s="38">
        <v>403.43333333333339</v>
      </c>
      <c r="F58" s="38">
        <v>398.81666666666672</v>
      </c>
      <c r="G58" s="38">
        <v>393.53333333333342</v>
      </c>
      <c r="H58" s="38">
        <v>413.33333333333337</v>
      </c>
      <c r="I58" s="38">
        <v>418.61666666666667</v>
      </c>
      <c r="J58" s="38">
        <v>423.23333333333335</v>
      </c>
      <c r="K58" s="31">
        <v>414</v>
      </c>
      <c r="L58" s="31">
        <v>404.1</v>
      </c>
      <c r="M58" s="31">
        <v>10.473710000000001</v>
      </c>
      <c r="N58" s="1"/>
      <c r="O58" s="1"/>
    </row>
    <row r="59" spans="1:15" ht="12.75" customHeight="1">
      <c r="A59" s="56">
        <v>50</v>
      </c>
      <c r="B59" s="58" t="s">
        <v>92</v>
      </c>
      <c r="C59" s="31">
        <v>1134.75</v>
      </c>
      <c r="D59" s="38">
        <v>1143.55</v>
      </c>
      <c r="E59" s="38">
        <v>1122.8999999999999</v>
      </c>
      <c r="F59" s="38">
        <v>1111.05</v>
      </c>
      <c r="G59" s="38">
        <v>1090.3999999999999</v>
      </c>
      <c r="H59" s="38">
        <v>1155.3999999999999</v>
      </c>
      <c r="I59" s="38">
        <v>1176.05</v>
      </c>
      <c r="J59" s="38">
        <v>1187.8999999999999</v>
      </c>
      <c r="K59" s="31">
        <v>1164.2</v>
      </c>
      <c r="L59" s="31">
        <v>1131.7</v>
      </c>
      <c r="M59" s="31">
        <v>17.430389999999999</v>
      </c>
      <c r="N59" s="1"/>
      <c r="O59" s="1"/>
    </row>
    <row r="60" spans="1:15" ht="12.75" customHeight="1">
      <c r="A60" s="56">
        <v>51</v>
      </c>
      <c r="B60" s="58" t="s">
        <v>93</v>
      </c>
      <c r="C60" s="31">
        <v>1048.95</v>
      </c>
      <c r="D60" s="38">
        <v>1052</v>
      </c>
      <c r="E60" s="38">
        <v>1042</v>
      </c>
      <c r="F60" s="38">
        <v>1035.05</v>
      </c>
      <c r="G60" s="38">
        <v>1025.05</v>
      </c>
      <c r="H60" s="38">
        <v>1058.95</v>
      </c>
      <c r="I60" s="38">
        <v>1068.95</v>
      </c>
      <c r="J60" s="38">
        <v>1075.9000000000001</v>
      </c>
      <c r="K60" s="31">
        <v>1062</v>
      </c>
      <c r="L60" s="31">
        <v>1045.05</v>
      </c>
      <c r="M60" s="31">
        <v>8.7913899999999998</v>
      </c>
      <c r="N60" s="1"/>
      <c r="O60" s="1"/>
    </row>
    <row r="61" spans="1:15" ht="12.75" customHeight="1">
      <c r="A61" s="56">
        <v>52</v>
      </c>
      <c r="B61" s="58" t="s">
        <v>94</v>
      </c>
      <c r="C61" s="31">
        <v>229</v>
      </c>
      <c r="D61" s="38">
        <v>229.35</v>
      </c>
      <c r="E61" s="38">
        <v>228.2</v>
      </c>
      <c r="F61" s="38">
        <v>227.4</v>
      </c>
      <c r="G61" s="38">
        <v>226.25</v>
      </c>
      <c r="H61" s="38">
        <v>230.14999999999998</v>
      </c>
      <c r="I61" s="38">
        <v>231.3</v>
      </c>
      <c r="J61" s="38">
        <v>232.09999999999997</v>
      </c>
      <c r="K61" s="31">
        <v>230.5</v>
      </c>
      <c r="L61" s="31">
        <v>228.55</v>
      </c>
      <c r="M61" s="31">
        <v>39.03407</v>
      </c>
      <c r="N61" s="1"/>
      <c r="O61" s="1"/>
    </row>
    <row r="62" spans="1:15" ht="12.75" customHeight="1">
      <c r="A62" s="56">
        <v>53</v>
      </c>
      <c r="B62" s="58" t="s">
        <v>95</v>
      </c>
      <c r="C62" s="31">
        <v>4640.3</v>
      </c>
      <c r="D62" s="38">
        <v>4722.2</v>
      </c>
      <c r="E62" s="38">
        <v>4528.1499999999996</v>
      </c>
      <c r="F62" s="38">
        <v>4416</v>
      </c>
      <c r="G62" s="38">
        <v>4221.95</v>
      </c>
      <c r="H62" s="38">
        <v>4834.3499999999995</v>
      </c>
      <c r="I62" s="38">
        <v>5028.4000000000005</v>
      </c>
      <c r="J62" s="38">
        <v>5140.5499999999993</v>
      </c>
      <c r="K62" s="31">
        <v>4916.25</v>
      </c>
      <c r="L62" s="31">
        <v>4610.05</v>
      </c>
      <c r="M62" s="31">
        <v>11.30735</v>
      </c>
      <c r="N62" s="1"/>
      <c r="O62" s="1"/>
    </row>
    <row r="63" spans="1:15" ht="12.75" customHeight="1">
      <c r="A63" s="56">
        <v>54</v>
      </c>
      <c r="B63" s="58" t="s">
        <v>96</v>
      </c>
      <c r="C63" s="31">
        <v>1832.9</v>
      </c>
      <c r="D63" s="38">
        <v>1833.6833333333334</v>
      </c>
      <c r="E63" s="38">
        <v>1820.2666666666669</v>
      </c>
      <c r="F63" s="38">
        <v>1807.6333333333334</v>
      </c>
      <c r="G63" s="38">
        <v>1794.2166666666669</v>
      </c>
      <c r="H63" s="38">
        <v>1846.3166666666668</v>
      </c>
      <c r="I63" s="38">
        <v>1859.7333333333333</v>
      </c>
      <c r="J63" s="38">
        <v>1872.3666666666668</v>
      </c>
      <c r="K63" s="31">
        <v>1847.1</v>
      </c>
      <c r="L63" s="31">
        <v>1821.05</v>
      </c>
      <c r="M63" s="31">
        <v>3.2478400000000001</v>
      </c>
      <c r="N63" s="1"/>
      <c r="O63" s="1"/>
    </row>
    <row r="64" spans="1:15" ht="12.75" customHeight="1">
      <c r="A64" s="56">
        <v>55</v>
      </c>
      <c r="B64" s="58" t="s">
        <v>97</v>
      </c>
      <c r="C64" s="31">
        <v>674.9</v>
      </c>
      <c r="D64" s="38">
        <v>677.31666666666661</v>
      </c>
      <c r="E64" s="38">
        <v>669.18333333333317</v>
      </c>
      <c r="F64" s="38">
        <v>663.46666666666658</v>
      </c>
      <c r="G64" s="38">
        <v>655.33333333333314</v>
      </c>
      <c r="H64" s="38">
        <v>683.03333333333319</v>
      </c>
      <c r="I64" s="38">
        <v>691.16666666666663</v>
      </c>
      <c r="J64" s="38">
        <v>696.88333333333321</v>
      </c>
      <c r="K64" s="31">
        <v>685.45</v>
      </c>
      <c r="L64" s="31">
        <v>671.6</v>
      </c>
      <c r="M64" s="31">
        <v>13.77045</v>
      </c>
      <c r="N64" s="1"/>
      <c r="O64" s="1"/>
    </row>
    <row r="65" spans="1:15" ht="12.75" customHeight="1">
      <c r="A65" s="56">
        <v>56</v>
      </c>
      <c r="B65" s="58" t="s">
        <v>98</v>
      </c>
      <c r="C65" s="31">
        <v>980.4</v>
      </c>
      <c r="D65" s="38">
        <v>973.15</v>
      </c>
      <c r="E65" s="38">
        <v>961.3</v>
      </c>
      <c r="F65" s="38">
        <v>942.19999999999993</v>
      </c>
      <c r="G65" s="38">
        <v>930.34999999999991</v>
      </c>
      <c r="H65" s="38">
        <v>992.25</v>
      </c>
      <c r="I65" s="38">
        <v>1004.1000000000001</v>
      </c>
      <c r="J65" s="38">
        <v>1023.2</v>
      </c>
      <c r="K65" s="31">
        <v>985</v>
      </c>
      <c r="L65" s="31">
        <v>954.05</v>
      </c>
      <c r="M65" s="31">
        <v>6.3453099999999996</v>
      </c>
      <c r="N65" s="1"/>
      <c r="O65" s="1"/>
    </row>
    <row r="66" spans="1:15" ht="12.75" customHeight="1">
      <c r="A66" s="56">
        <v>57</v>
      </c>
      <c r="B66" s="58" t="s">
        <v>99</v>
      </c>
      <c r="C66" s="31">
        <v>290.85000000000002</v>
      </c>
      <c r="D66" s="38">
        <v>291.7166666666667</v>
      </c>
      <c r="E66" s="38">
        <v>287.93333333333339</v>
      </c>
      <c r="F66" s="38">
        <v>285.01666666666671</v>
      </c>
      <c r="G66" s="38">
        <v>281.23333333333341</v>
      </c>
      <c r="H66" s="38">
        <v>294.63333333333338</v>
      </c>
      <c r="I66" s="38">
        <v>298.41666666666669</v>
      </c>
      <c r="J66" s="38">
        <v>301.33333333333337</v>
      </c>
      <c r="K66" s="31">
        <v>295.5</v>
      </c>
      <c r="L66" s="31">
        <v>288.8</v>
      </c>
      <c r="M66" s="31">
        <v>37.659640000000003</v>
      </c>
      <c r="N66" s="1"/>
      <c r="O66" s="1"/>
    </row>
    <row r="67" spans="1:15" ht="12.75" customHeight="1">
      <c r="A67" s="56">
        <v>58</v>
      </c>
      <c r="B67" s="58" t="s">
        <v>101</v>
      </c>
      <c r="C67" s="31">
        <v>1883.65</v>
      </c>
      <c r="D67" s="38">
        <v>1888.8999999999999</v>
      </c>
      <c r="E67" s="38">
        <v>1857.7999999999997</v>
      </c>
      <c r="F67" s="38">
        <v>1831.9499999999998</v>
      </c>
      <c r="G67" s="38">
        <v>1800.8499999999997</v>
      </c>
      <c r="H67" s="38">
        <v>1914.7499999999998</v>
      </c>
      <c r="I67" s="38">
        <v>1945.8499999999997</v>
      </c>
      <c r="J67" s="38">
        <v>1971.6999999999998</v>
      </c>
      <c r="K67" s="31">
        <v>1920</v>
      </c>
      <c r="L67" s="31">
        <v>1863.05</v>
      </c>
      <c r="M67" s="31">
        <v>6.9337099999999996</v>
      </c>
      <c r="N67" s="1"/>
      <c r="O67" s="1"/>
    </row>
    <row r="68" spans="1:15" ht="12.75" customHeight="1">
      <c r="A68" s="56">
        <v>59</v>
      </c>
      <c r="B68" s="58" t="s">
        <v>102</v>
      </c>
      <c r="C68" s="31">
        <v>565.20000000000005</v>
      </c>
      <c r="D68" s="38">
        <v>568.83333333333337</v>
      </c>
      <c r="E68" s="38">
        <v>560.41666666666674</v>
      </c>
      <c r="F68" s="38">
        <v>555.63333333333333</v>
      </c>
      <c r="G68" s="38">
        <v>547.2166666666667</v>
      </c>
      <c r="H68" s="38">
        <v>573.61666666666679</v>
      </c>
      <c r="I68" s="38">
        <v>582.03333333333353</v>
      </c>
      <c r="J68" s="38">
        <v>586.81666666666683</v>
      </c>
      <c r="K68" s="31">
        <v>577.25</v>
      </c>
      <c r="L68" s="31">
        <v>564.04999999999995</v>
      </c>
      <c r="M68" s="31">
        <v>30.105519999999999</v>
      </c>
      <c r="N68" s="1"/>
      <c r="O68" s="1"/>
    </row>
    <row r="69" spans="1:15" ht="12.75" customHeight="1">
      <c r="A69" s="56">
        <v>60</v>
      </c>
      <c r="B69" s="58" t="s">
        <v>103</v>
      </c>
      <c r="C69" s="31">
        <v>1921.1</v>
      </c>
      <c r="D69" s="38">
        <v>1946.8</v>
      </c>
      <c r="E69" s="38">
        <v>1889.6499999999999</v>
      </c>
      <c r="F69" s="38">
        <v>1858.1999999999998</v>
      </c>
      <c r="G69" s="38">
        <v>1801.0499999999997</v>
      </c>
      <c r="H69" s="38">
        <v>1978.25</v>
      </c>
      <c r="I69" s="38">
        <v>2035.4</v>
      </c>
      <c r="J69" s="38">
        <v>2066.8500000000004</v>
      </c>
      <c r="K69" s="31">
        <v>2003.95</v>
      </c>
      <c r="L69" s="31">
        <v>1915.35</v>
      </c>
      <c r="M69" s="31">
        <v>4.35846</v>
      </c>
      <c r="N69" s="1"/>
      <c r="O69" s="1"/>
    </row>
    <row r="70" spans="1:15" ht="12.75" customHeight="1">
      <c r="A70" s="56">
        <v>61</v>
      </c>
      <c r="B70" s="58" t="s">
        <v>104</v>
      </c>
      <c r="C70" s="31">
        <v>1979.3</v>
      </c>
      <c r="D70" s="38">
        <v>1976.55</v>
      </c>
      <c r="E70" s="38">
        <v>1958.4499999999998</v>
      </c>
      <c r="F70" s="38">
        <v>1937.6</v>
      </c>
      <c r="G70" s="38">
        <v>1919.4999999999998</v>
      </c>
      <c r="H70" s="38">
        <v>1997.3999999999999</v>
      </c>
      <c r="I70" s="38">
        <v>2015.4999999999998</v>
      </c>
      <c r="J70" s="38">
        <v>2036.35</v>
      </c>
      <c r="K70" s="31">
        <v>1994.65</v>
      </c>
      <c r="L70" s="31">
        <v>1955.7</v>
      </c>
      <c r="M70" s="31">
        <v>3.37174</v>
      </c>
      <c r="N70" s="1"/>
      <c r="O70" s="1"/>
    </row>
    <row r="71" spans="1:15" ht="12.75" customHeight="1">
      <c r="A71" s="56">
        <v>62</v>
      </c>
      <c r="B71" s="58" t="s">
        <v>274</v>
      </c>
      <c r="C71" s="31">
        <v>406</v>
      </c>
      <c r="D71" s="38">
        <v>409.2833333333333</v>
      </c>
      <c r="E71" s="38">
        <v>401.71666666666658</v>
      </c>
      <c r="F71" s="38">
        <v>397.43333333333328</v>
      </c>
      <c r="G71" s="38">
        <v>389.86666666666656</v>
      </c>
      <c r="H71" s="38">
        <v>413.56666666666661</v>
      </c>
      <c r="I71" s="38">
        <v>421.13333333333333</v>
      </c>
      <c r="J71" s="38">
        <v>425.41666666666663</v>
      </c>
      <c r="K71" s="31">
        <v>416.85</v>
      </c>
      <c r="L71" s="31">
        <v>405</v>
      </c>
      <c r="M71" s="31">
        <v>9.1649499999999993</v>
      </c>
      <c r="N71" s="1"/>
      <c r="O71" s="1"/>
    </row>
    <row r="72" spans="1:15" ht="12.75" customHeight="1">
      <c r="A72" s="56">
        <v>63</v>
      </c>
      <c r="B72" s="58" t="s">
        <v>372</v>
      </c>
      <c r="C72" s="31">
        <v>198.05</v>
      </c>
      <c r="D72" s="38">
        <v>197.31666666666669</v>
      </c>
      <c r="E72" s="38">
        <v>193.73333333333338</v>
      </c>
      <c r="F72" s="38">
        <v>189.41666666666669</v>
      </c>
      <c r="G72" s="38">
        <v>185.83333333333337</v>
      </c>
      <c r="H72" s="38">
        <v>201.63333333333338</v>
      </c>
      <c r="I72" s="38">
        <v>205.2166666666667</v>
      </c>
      <c r="J72" s="38">
        <v>209.53333333333339</v>
      </c>
      <c r="K72" s="31">
        <v>200.9</v>
      </c>
      <c r="L72" s="31">
        <v>193</v>
      </c>
      <c r="M72" s="31">
        <v>22.815390000000001</v>
      </c>
      <c r="N72" s="1"/>
      <c r="O72" s="1"/>
    </row>
    <row r="73" spans="1:15" ht="12.75" customHeight="1">
      <c r="A73" s="56">
        <v>64</v>
      </c>
      <c r="B73" s="58" t="s">
        <v>106</v>
      </c>
      <c r="C73" s="31">
        <v>3688.3</v>
      </c>
      <c r="D73" s="38">
        <v>3691.25</v>
      </c>
      <c r="E73" s="38">
        <v>3635.5</v>
      </c>
      <c r="F73" s="38">
        <v>3582.7</v>
      </c>
      <c r="G73" s="38">
        <v>3526.95</v>
      </c>
      <c r="H73" s="38">
        <v>3744.05</v>
      </c>
      <c r="I73" s="38">
        <v>3799.8</v>
      </c>
      <c r="J73" s="38">
        <v>3852.6000000000004</v>
      </c>
      <c r="K73" s="31">
        <v>3747</v>
      </c>
      <c r="L73" s="31">
        <v>3638.45</v>
      </c>
      <c r="M73" s="31">
        <v>6.2951300000000003</v>
      </c>
      <c r="N73" s="1"/>
      <c r="O73" s="1"/>
    </row>
    <row r="74" spans="1:15" ht="12.75" customHeight="1">
      <c r="A74" s="56">
        <v>65</v>
      </c>
      <c r="B74" s="58" t="s">
        <v>107</v>
      </c>
      <c r="C74" s="31">
        <v>4176.3999999999996</v>
      </c>
      <c r="D74" s="38">
        <v>4203.9000000000005</v>
      </c>
      <c r="E74" s="38">
        <v>4132.5000000000009</v>
      </c>
      <c r="F74" s="38">
        <v>4088.6000000000004</v>
      </c>
      <c r="G74" s="38">
        <v>4017.2000000000007</v>
      </c>
      <c r="H74" s="38">
        <v>4247.8000000000011</v>
      </c>
      <c r="I74" s="38">
        <v>4319.2000000000007</v>
      </c>
      <c r="J74" s="38">
        <v>4363.1000000000013</v>
      </c>
      <c r="K74" s="31">
        <v>4275.3</v>
      </c>
      <c r="L74" s="31">
        <v>4160</v>
      </c>
      <c r="M74" s="31">
        <v>3.4634200000000002</v>
      </c>
      <c r="N74" s="1"/>
      <c r="O74" s="1"/>
    </row>
    <row r="75" spans="1:15" ht="12.75" customHeight="1">
      <c r="A75" s="56">
        <v>66</v>
      </c>
      <c r="B75" s="58" t="s">
        <v>109</v>
      </c>
      <c r="C75" s="31">
        <v>500.6</v>
      </c>
      <c r="D75" s="38">
        <v>500.5333333333333</v>
      </c>
      <c r="E75" s="38">
        <v>496.06666666666661</v>
      </c>
      <c r="F75" s="38">
        <v>491.5333333333333</v>
      </c>
      <c r="G75" s="38">
        <v>487.06666666666661</v>
      </c>
      <c r="H75" s="38">
        <v>505.06666666666661</v>
      </c>
      <c r="I75" s="38">
        <v>509.5333333333333</v>
      </c>
      <c r="J75" s="38">
        <v>514.06666666666661</v>
      </c>
      <c r="K75" s="31">
        <v>505</v>
      </c>
      <c r="L75" s="31">
        <v>496</v>
      </c>
      <c r="M75" s="31">
        <v>38.227589999999999</v>
      </c>
      <c r="N75" s="1"/>
      <c r="O75" s="1"/>
    </row>
    <row r="76" spans="1:15" ht="12.75" customHeight="1">
      <c r="A76" s="56">
        <v>67</v>
      </c>
      <c r="B76" s="58" t="s">
        <v>270</v>
      </c>
      <c r="C76" s="31">
        <v>3675.7</v>
      </c>
      <c r="D76" s="38">
        <v>3670.4333333333329</v>
      </c>
      <c r="E76" s="38">
        <v>3648.8666666666659</v>
      </c>
      <c r="F76" s="38">
        <v>3622.0333333333328</v>
      </c>
      <c r="G76" s="38">
        <v>3600.4666666666658</v>
      </c>
      <c r="H76" s="38">
        <v>3697.266666666666</v>
      </c>
      <c r="I76" s="38">
        <v>3718.8333333333326</v>
      </c>
      <c r="J76" s="38">
        <v>3745.6666666666661</v>
      </c>
      <c r="K76" s="31">
        <v>3692</v>
      </c>
      <c r="L76" s="31">
        <v>3643.6</v>
      </c>
      <c r="M76" s="31">
        <v>3.69923</v>
      </c>
      <c r="N76" s="1"/>
      <c r="O76" s="1"/>
    </row>
    <row r="77" spans="1:15" ht="12.75" customHeight="1">
      <c r="A77" s="56">
        <v>68</v>
      </c>
      <c r="B77" s="58" t="s">
        <v>110</v>
      </c>
      <c r="C77" s="31">
        <v>5288.2</v>
      </c>
      <c r="D77" s="38">
        <v>5301.85</v>
      </c>
      <c r="E77" s="38">
        <v>5263.9500000000007</v>
      </c>
      <c r="F77" s="38">
        <v>5239.7000000000007</v>
      </c>
      <c r="G77" s="38">
        <v>5201.8000000000011</v>
      </c>
      <c r="H77" s="38">
        <v>5326.1</v>
      </c>
      <c r="I77" s="38">
        <v>5364</v>
      </c>
      <c r="J77" s="38">
        <v>5388.25</v>
      </c>
      <c r="K77" s="31">
        <v>5339.75</v>
      </c>
      <c r="L77" s="31">
        <v>5277.6</v>
      </c>
      <c r="M77" s="31">
        <v>2.3007399999999998</v>
      </c>
      <c r="N77" s="1"/>
      <c r="O77" s="1"/>
    </row>
    <row r="78" spans="1:15" ht="12.75" customHeight="1">
      <c r="A78" s="56">
        <v>69</v>
      </c>
      <c r="B78" s="58" t="s">
        <v>111</v>
      </c>
      <c r="C78" s="31">
        <v>3315.5</v>
      </c>
      <c r="D78" s="38">
        <v>3314.85</v>
      </c>
      <c r="E78" s="38">
        <v>3293.7</v>
      </c>
      <c r="F78" s="38">
        <v>3271.9</v>
      </c>
      <c r="G78" s="38">
        <v>3250.75</v>
      </c>
      <c r="H78" s="38">
        <v>3336.6499999999996</v>
      </c>
      <c r="I78" s="38">
        <v>3357.8</v>
      </c>
      <c r="J78" s="38">
        <v>3379.5999999999995</v>
      </c>
      <c r="K78" s="31">
        <v>3336</v>
      </c>
      <c r="L78" s="31">
        <v>3293.05</v>
      </c>
      <c r="M78" s="31">
        <v>5.3647900000000002</v>
      </c>
      <c r="N78" s="1"/>
      <c r="O78" s="1"/>
    </row>
    <row r="79" spans="1:15" ht="12.75" customHeight="1">
      <c r="A79" s="56">
        <v>70</v>
      </c>
      <c r="B79" s="58" t="s">
        <v>112</v>
      </c>
      <c r="C79" s="31">
        <v>2343.6999999999998</v>
      </c>
      <c r="D79" s="38">
        <v>2349.4166666666665</v>
      </c>
      <c r="E79" s="38">
        <v>2323.2833333333328</v>
      </c>
      <c r="F79" s="38">
        <v>2302.8666666666663</v>
      </c>
      <c r="G79" s="38">
        <v>2276.7333333333327</v>
      </c>
      <c r="H79" s="38">
        <v>2369.833333333333</v>
      </c>
      <c r="I79" s="38">
        <v>2395.9666666666672</v>
      </c>
      <c r="J79" s="38">
        <v>2416.3833333333332</v>
      </c>
      <c r="K79" s="31">
        <v>2375.5500000000002</v>
      </c>
      <c r="L79" s="31">
        <v>2329</v>
      </c>
      <c r="M79" s="31">
        <v>1.4800500000000001</v>
      </c>
      <c r="N79" s="1"/>
      <c r="O79" s="1"/>
    </row>
    <row r="80" spans="1:15" ht="12.75" customHeight="1">
      <c r="A80" s="56">
        <v>71</v>
      </c>
      <c r="B80" s="58" t="s">
        <v>114</v>
      </c>
      <c r="C80" s="31">
        <v>134.15</v>
      </c>
      <c r="D80" s="38">
        <v>134.71666666666667</v>
      </c>
      <c r="E80" s="38">
        <v>132.48333333333335</v>
      </c>
      <c r="F80" s="38">
        <v>130.81666666666669</v>
      </c>
      <c r="G80" s="38">
        <v>128.58333333333337</v>
      </c>
      <c r="H80" s="38">
        <v>136.38333333333333</v>
      </c>
      <c r="I80" s="38">
        <v>138.61666666666662</v>
      </c>
      <c r="J80" s="38">
        <v>140.2833333333333</v>
      </c>
      <c r="K80" s="31">
        <v>136.94999999999999</v>
      </c>
      <c r="L80" s="31">
        <v>133.05000000000001</v>
      </c>
      <c r="M80" s="31">
        <v>212.43971999999999</v>
      </c>
      <c r="N80" s="1"/>
      <c r="O80" s="1"/>
    </row>
    <row r="81" spans="1:15" ht="12.75" customHeight="1">
      <c r="A81" s="56">
        <v>72</v>
      </c>
      <c r="B81" s="58" t="s">
        <v>403</v>
      </c>
      <c r="C81" s="31">
        <v>2778.65</v>
      </c>
      <c r="D81" s="38">
        <v>2765.35</v>
      </c>
      <c r="E81" s="38">
        <v>2734.2999999999997</v>
      </c>
      <c r="F81" s="38">
        <v>2689.95</v>
      </c>
      <c r="G81" s="38">
        <v>2658.8999999999996</v>
      </c>
      <c r="H81" s="38">
        <v>2809.7</v>
      </c>
      <c r="I81" s="38">
        <v>2840.75</v>
      </c>
      <c r="J81" s="38">
        <v>2885.1</v>
      </c>
      <c r="K81" s="31">
        <v>2796.4</v>
      </c>
      <c r="L81" s="31">
        <v>2721</v>
      </c>
      <c r="M81" s="31">
        <v>1.0404599999999999</v>
      </c>
      <c r="N81" s="1"/>
      <c r="O81" s="1"/>
    </row>
    <row r="82" spans="1:15" ht="12.75" customHeight="1">
      <c r="A82" s="56">
        <v>73</v>
      </c>
      <c r="B82" s="58" t="s">
        <v>277</v>
      </c>
      <c r="C82" s="31">
        <v>335.2</v>
      </c>
      <c r="D82" s="38">
        <v>334.13333333333333</v>
      </c>
      <c r="E82" s="38">
        <v>332.31666666666666</v>
      </c>
      <c r="F82" s="38">
        <v>329.43333333333334</v>
      </c>
      <c r="G82" s="38">
        <v>327.61666666666667</v>
      </c>
      <c r="H82" s="38">
        <v>337.01666666666665</v>
      </c>
      <c r="I82" s="38">
        <v>338.83333333333326</v>
      </c>
      <c r="J82" s="38">
        <v>341.71666666666664</v>
      </c>
      <c r="K82" s="31">
        <v>335.95</v>
      </c>
      <c r="L82" s="31">
        <v>331.25</v>
      </c>
      <c r="M82" s="31">
        <v>23.44</v>
      </c>
      <c r="N82" s="1"/>
      <c r="O82" s="1"/>
    </row>
    <row r="83" spans="1:15" ht="12.75" customHeight="1">
      <c r="A83" s="56">
        <v>74</v>
      </c>
      <c r="B83" s="58" t="s">
        <v>115</v>
      </c>
      <c r="C83" s="31">
        <v>111.5</v>
      </c>
      <c r="D83" s="38">
        <v>111.15000000000002</v>
      </c>
      <c r="E83" s="38">
        <v>110.00000000000004</v>
      </c>
      <c r="F83" s="38">
        <v>108.50000000000003</v>
      </c>
      <c r="G83" s="38">
        <v>107.35000000000005</v>
      </c>
      <c r="H83" s="38">
        <v>112.65000000000003</v>
      </c>
      <c r="I83" s="38">
        <v>113.80000000000001</v>
      </c>
      <c r="J83" s="38">
        <v>115.30000000000003</v>
      </c>
      <c r="K83" s="31">
        <v>112.3</v>
      </c>
      <c r="L83" s="31">
        <v>109.65</v>
      </c>
      <c r="M83" s="31">
        <v>117.02513</v>
      </c>
      <c r="N83" s="1"/>
      <c r="O83" s="1"/>
    </row>
    <row r="84" spans="1:15" ht="12.75" customHeight="1">
      <c r="A84" s="56">
        <v>75</v>
      </c>
      <c r="B84" s="58" t="s">
        <v>278</v>
      </c>
      <c r="C84" s="31">
        <v>1235.6500000000001</v>
      </c>
      <c r="D84" s="38">
        <v>1242.9333333333334</v>
      </c>
      <c r="E84" s="38">
        <v>1217.8666666666668</v>
      </c>
      <c r="F84" s="38">
        <v>1200.0833333333335</v>
      </c>
      <c r="G84" s="38">
        <v>1175.0166666666669</v>
      </c>
      <c r="H84" s="38">
        <v>1260.7166666666667</v>
      </c>
      <c r="I84" s="38">
        <v>1285.7833333333333</v>
      </c>
      <c r="J84" s="38">
        <v>1303.5666666666666</v>
      </c>
      <c r="K84" s="31">
        <v>1268</v>
      </c>
      <c r="L84" s="31">
        <v>1225.1500000000001</v>
      </c>
      <c r="M84" s="31">
        <v>7.7089800000000004</v>
      </c>
      <c r="N84" s="1"/>
      <c r="O84" s="1"/>
    </row>
    <row r="85" spans="1:15" ht="12.75" customHeight="1">
      <c r="A85" s="56">
        <v>76</v>
      </c>
      <c r="B85" s="58" t="s">
        <v>120</v>
      </c>
      <c r="C85" s="31">
        <v>1056.55</v>
      </c>
      <c r="D85" s="38">
        <v>1060.8</v>
      </c>
      <c r="E85" s="38">
        <v>1039.8</v>
      </c>
      <c r="F85" s="38">
        <v>1023.05</v>
      </c>
      <c r="G85" s="38">
        <v>1002.05</v>
      </c>
      <c r="H85" s="38">
        <v>1077.55</v>
      </c>
      <c r="I85" s="38">
        <v>1098.55</v>
      </c>
      <c r="J85" s="38">
        <v>1115.3</v>
      </c>
      <c r="K85" s="31">
        <v>1081.8</v>
      </c>
      <c r="L85" s="31">
        <v>1044.05</v>
      </c>
      <c r="M85" s="31">
        <v>24.231190000000002</v>
      </c>
      <c r="N85" s="1"/>
      <c r="O85" s="1"/>
    </row>
    <row r="86" spans="1:15" ht="12.75" customHeight="1">
      <c r="A86" s="56">
        <v>77</v>
      </c>
      <c r="B86" s="58" t="s">
        <v>121</v>
      </c>
      <c r="C86" s="31">
        <v>1627.05</v>
      </c>
      <c r="D86" s="38">
        <v>1619.55</v>
      </c>
      <c r="E86" s="38">
        <v>1600.1999999999998</v>
      </c>
      <c r="F86" s="38">
        <v>1573.35</v>
      </c>
      <c r="G86" s="38">
        <v>1553.9999999999998</v>
      </c>
      <c r="H86" s="38">
        <v>1646.3999999999999</v>
      </c>
      <c r="I86" s="38">
        <v>1665.7499999999998</v>
      </c>
      <c r="J86" s="38">
        <v>1692.6</v>
      </c>
      <c r="K86" s="31">
        <v>1638.9</v>
      </c>
      <c r="L86" s="31">
        <v>1592.7</v>
      </c>
      <c r="M86" s="31">
        <v>5.4351000000000003</v>
      </c>
      <c r="N86" s="1"/>
      <c r="O86" s="1"/>
    </row>
    <row r="87" spans="1:15" ht="12.75" customHeight="1">
      <c r="A87" s="56">
        <v>78</v>
      </c>
      <c r="B87" s="58" t="s">
        <v>123</v>
      </c>
      <c r="C87" s="31">
        <v>1804.6</v>
      </c>
      <c r="D87" s="38">
        <v>1806.5166666666667</v>
      </c>
      <c r="E87" s="38">
        <v>1788.0833333333333</v>
      </c>
      <c r="F87" s="38">
        <v>1771.5666666666666</v>
      </c>
      <c r="G87" s="38">
        <v>1753.1333333333332</v>
      </c>
      <c r="H87" s="38">
        <v>1823.0333333333333</v>
      </c>
      <c r="I87" s="38">
        <v>1841.4666666666667</v>
      </c>
      <c r="J87" s="38">
        <v>1857.9833333333333</v>
      </c>
      <c r="K87" s="31">
        <v>1824.95</v>
      </c>
      <c r="L87" s="31">
        <v>1790</v>
      </c>
      <c r="M87" s="31">
        <v>7.79636</v>
      </c>
      <c r="N87" s="1"/>
      <c r="O87" s="1"/>
    </row>
    <row r="88" spans="1:15" ht="12.75" customHeight="1">
      <c r="A88" s="56">
        <v>79</v>
      </c>
      <c r="B88" s="58" t="s">
        <v>124</v>
      </c>
      <c r="C88" s="31">
        <v>469</v>
      </c>
      <c r="D88" s="38">
        <v>467.83333333333331</v>
      </c>
      <c r="E88" s="38">
        <v>464.21666666666664</v>
      </c>
      <c r="F88" s="38">
        <v>459.43333333333334</v>
      </c>
      <c r="G88" s="38">
        <v>455.81666666666666</v>
      </c>
      <c r="H88" s="38">
        <v>472.61666666666662</v>
      </c>
      <c r="I88" s="38">
        <v>476.23333333333329</v>
      </c>
      <c r="J88" s="38">
        <v>481.01666666666659</v>
      </c>
      <c r="K88" s="31">
        <v>471.45</v>
      </c>
      <c r="L88" s="31">
        <v>463.05</v>
      </c>
      <c r="M88" s="31">
        <v>8.0621200000000002</v>
      </c>
      <c r="N88" s="1"/>
      <c r="O88" s="1"/>
    </row>
    <row r="89" spans="1:15" ht="12.75" customHeight="1">
      <c r="A89" s="56">
        <v>80</v>
      </c>
      <c r="B89" s="58" t="s">
        <v>125</v>
      </c>
      <c r="C89" s="31">
        <v>3854.45</v>
      </c>
      <c r="D89" s="38">
        <v>3863.8166666666671</v>
      </c>
      <c r="E89" s="38">
        <v>3833.6333333333341</v>
      </c>
      <c r="F89" s="38">
        <v>3812.8166666666671</v>
      </c>
      <c r="G89" s="38">
        <v>3782.6333333333341</v>
      </c>
      <c r="H89" s="38">
        <v>3884.6333333333341</v>
      </c>
      <c r="I89" s="38">
        <v>3914.8166666666675</v>
      </c>
      <c r="J89" s="38">
        <v>3935.6333333333341</v>
      </c>
      <c r="K89" s="31">
        <v>3894</v>
      </c>
      <c r="L89" s="31">
        <v>3843</v>
      </c>
      <c r="M89" s="31">
        <v>8.9059200000000001</v>
      </c>
      <c r="N89" s="1"/>
      <c r="O89" s="1"/>
    </row>
    <row r="90" spans="1:15" ht="12.75" customHeight="1">
      <c r="A90" s="56">
        <v>81</v>
      </c>
      <c r="B90" s="58" t="s">
        <v>126</v>
      </c>
      <c r="C90" s="31">
        <v>1303.25</v>
      </c>
      <c r="D90" s="38">
        <v>1310.9833333333333</v>
      </c>
      <c r="E90" s="38">
        <v>1273.9666666666667</v>
      </c>
      <c r="F90" s="38">
        <v>1244.6833333333334</v>
      </c>
      <c r="G90" s="38">
        <v>1207.6666666666667</v>
      </c>
      <c r="H90" s="38">
        <v>1340.2666666666667</v>
      </c>
      <c r="I90" s="38">
        <v>1377.2833333333335</v>
      </c>
      <c r="J90" s="38">
        <v>1406.5666666666666</v>
      </c>
      <c r="K90" s="31">
        <v>1348</v>
      </c>
      <c r="L90" s="31">
        <v>1281.7</v>
      </c>
      <c r="M90" s="31">
        <v>23.379960000000001</v>
      </c>
      <c r="N90" s="1"/>
      <c r="O90" s="1"/>
    </row>
    <row r="91" spans="1:15" ht="12.75" customHeight="1">
      <c r="A91" s="56">
        <v>82</v>
      </c>
      <c r="B91" s="58" t="s">
        <v>127</v>
      </c>
      <c r="C91" s="31">
        <v>1115.45</v>
      </c>
      <c r="D91" s="38">
        <v>1116.7833333333335</v>
      </c>
      <c r="E91" s="38">
        <v>1093.666666666667</v>
      </c>
      <c r="F91" s="38">
        <v>1071.8833333333334</v>
      </c>
      <c r="G91" s="38">
        <v>1048.7666666666669</v>
      </c>
      <c r="H91" s="38">
        <v>1138.5666666666671</v>
      </c>
      <c r="I91" s="38">
        <v>1161.6833333333334</v>
      </c>
      <c r="J91" s="38">
        <v>1183.4666666666672</v>
      </c>
      <c r="K91" s="31">
        <v>1139.9000000000001</v>
      </c>
      <c r="L91" s="31">
        <v>1095</v>
      </c>
      <c r="M91" s="31">
        <v>52.591500000000003</v>
      </c>
      <c r="N91" s="1"/>
      <c r="O91" s="1"/>
    </row>
    <row r="92" spans="1:15" ht="12.75" customHeight="1">
      <c r="A92" s="56">
        <v>83</v>
      </c>
      <c r="B92" s="58" t="s">
        <v>128</v>
      </c>
      <c r="C92" s="31">
        <v>2499.5500000000002</v>
      </c>
      <c r="D92" s="38">
        <v>2488.4333333333334</v>
      </c>
      <c r="E92" s="38">
        <v>2456.8666666666668</v>
      </c>
      <c r="F92" s="38">
        <v>2414.1833333333334</v>
      </c>
      <c r="G92" s="38">
        <v>2382.6166666666668</v>
      </c>
      <c r="H92" s="38">
        <v>2531.1166666666668</v>
      </c>
      <c r="I92" s="38">
        <v>2562.6833333333334</v>
      </c>
      <c r="J92" s="38">
        <v>2605.3666666666668</v>
      </c>
      <c r="K92" s="31">
        <v>2520</v>
      </c>
      <c r="L92" s="31">
        <v>2445.75</v>
      </c>
      <c r="M92" s="31">
        <v>6.6422299999999996</v>
      </c>
      <c r="N92" s="1"/>
      <c r="O92" s="1"/>
    </row>
    <row r="93" spans="1:15" ht="12.75" customHeight="1">
      <c r="A93" s="56">
        <v>84</v>
      </c>
      <c r="B93" s="58" t="s">
        <v>129</v>
      </c>
      <c r="C93" s="31">
        <v>1675.75</v>
      </c>
      <c r="D93" s="38">
        <v>1679.6000000000001</v>
      </c>
      <c r="E93" s="38">
        <v>1669.4000000000003</v>
      </c>
      <c r="F93" s="38">
        <v>1663.0500000000002</v>
      </c>
      <c r="G93" s="38">
        <v>1652.8500000000004</v>
      </c>
      <c r="H93" s="38">
        <v>1685.9500000000003</v>
      </c>
      <c r="I93" s="38">
        <v>1696.15</v>
      </c>
      <c r="J93" s="38">
        <v>1702.5000000000002</v>
      </c>
      <c r="K93" s="31">
        <v>1689.8</v>
      </c>
      <c r="L93" s="31">
        <v>1673.25</v>
      </c>
      <c r="M93" s="31">
        <v>210.77124000000001</v>
      </c>
      <c r="N93" s="1"/>
      <c r="O93" s="1"/>
    </row>
    <row r="94" spans="1:15" ht="12.75" customHeight="1">
      <c r="A94" s="56">
        <v>85</v>
      </c>
      <c r="B94" s="58" t="s">
        <v>130</v>
      </c>
      <c r="C94" s="31">
        <v>647.29999999999995</v>
      </c>
      <c r="D94" s="38">
        <v>647.81666666666661</v>
      </c>
      <c r="E94" s="38">
        <v>633.13333333333321</v>
      </c>
      <c r="F94" s="38">
        <v>618.96666666666658</v>
      </c>
      <c r="G94" s="38">
        <v>604.28333333333319</v>
      </c>
      <c r="H94" s="38">
        <v>661.98333333333323</v>
      </c>
      <c r="I94" s="38">
        <v>676.66666666666663</v>
      </c>
      <c r="J94" s="38">
        <v>690.83333333333326</v>
      </c>
      <c r="K94" s="31">
        <v>662.5</v>
      </c>
      <c r="L94" s="31">
        <v>633.65</v>
      </c>
      <c r="M94" s="31">
        <v>59.647500000000001</v>
      </c>
      <c r="N94" s="1"/>
      <c r="O94" s="1"/>
    </row>
    <row r="95" spans="1:15" ht="12.75" customHeight="1">
      <c r="A95" s="56">
        <v>86</v>
      </c>
      <c r="B95" s="58" t="s">
        <v>131</v>
      </c>
      <c r="C95" s="31">
        <v>3102.05</v>
      </c>
      <c r="D95" s="38">
        <v>3092.0499999999997</v>
      </c>
      <c r="E95" s="38">
        <v>3059.4999999999995</v>
      </c>
      <c r="F95" s="38">
        <v>3016.95</v>
      </c>
      <c r="G95" s="38">
        <v>2984.3999999999996</v>
      </c>
      <c r="H95" s="38">
        <v>3134.5999999999995</v>
      </c>
      <c r="I95" s="38">
        <v>3167.1499999999996</v>
      </c>
      <c r="J95" s="38">
        <v>3209.6999999999994</v>
      </c>
      <c r="K95" s="31">
        <v>3124.6</v>
      </c>
      <c r="L95" s="31">
        <v>3049.5</v>
      </c>
      <c r="M95" s="31">
        <v>7.4972200000000004</v>
      </c>
      <c r="N95" s="1"/>
      <c r="O95" s="1"/>
    </row>
    <row r="96" spans="1:15" ht="12.75" customHeight="1">
      <c r="A96" s="56">
        <v>87</v>
      </c>
      <c r="B96" s="58" t="s">
        <v>133</v>
      </c>
      <c r="C96" s="31">
        <v>434.5</v>
      </c>
      <c r="D96" s="38">
        <v>436.5333333333333</v>
      </c>
      <c r="E96" s="38">
        <v>431.61666666666662</v>
      </c>
      <c r="F96" s="38">
        <v>428.73333333333329</v>
      </c>
      <c r="G96" s="38">
        <v>423.81666666666661</v>
      </c>
      <c r="H96" s="38">
        <v>439.41666666666663</v>
      </c>
      <c r="I96" s="38">
        <v>444.33333333333337</v>
      </c>
      <c r="J96" s="38">
        <v>447.21666666666664</v>
      </c>
      <c r="K96" s="31">
        <v>441.45</v>
      </c>
      <c r="L96" s="31">
        <v>433.65</v>
      </c>
      <c r="M96" s="31">
        <v>43.090670000000003</v>
      </c>
      <c r="N96" s="1"/>
      <c r="O96" s="1"/>
    </row>
    <row r="97" spans="1:15" ht="12.75" customHeight="1">
      <c r="A97" s="56">
        <v>88</v>
      </c>
      <c r="B97" s="58" t="s">
        <v>135</v>
      </c>
      <c r="C97" s="31">
        <v>301.55</v>
      </c>
      <c r="D97" s="38">
        <v>301.58333333333331</v>
      </c>
      <c r="E97" s="38">
        <v>298.36666666666662</v>
      </c>
      <c r="F97" s="38">
        <v>295.18333333333328</v>
      </c>
      <c r="G97" s="38">
        <v>291.96666666666658</v>
      </c>
      <c r="H97" s="38">
        <v>304.76666666666665</v>
      </c>
      <c r="I97" s="38">
        <v>307.98333333333335</v>
      </c>
      <c r="J97" s="38">
        <v>311.16666666666669</v>
      </c>
      <c r="K97" s="31">
        <v>304.8</v>
      </c>
      <c r="L97" s="31">
        <v>298.39999999999998</v>
      </c>
      <c r="M97" s="31">
        <v>16.986740000000001</v>
      </c>
      <c r="N97" s="1"/>
      <c r="O97" s="1"/>
    </row>
    <row r="98" spans="1:15" ht="12.75" customHeight="1">
      <c r="A98" s="56">
        <v>89</v>
      </c>
      <c r="B98" s="58" t="s">
        <v>136</v>
      </c>
      <c r="C98" s="31">
        <v>2604</v>
      </c>
      <c r="D98" s="38">
        <v>2624.1166666666668</v>
      </c>
      <c r="E98" s="38">
        <v>2571.8833333333337</v>
      </c>
      <c r="F98" s="38">
        <v>2539.7666666666669</v>
      </c>
      <c r="G98" s="38">
        <v>2487.5333333333338</v>
      </c>
      <c r="H98" s="38">
        <v>2656.2333333333336</v>
      </c>
      <c r="I98" s="38">
        <v>2708.4666666666672</v>
      </c>
      <c r="J98" s="38">
        <v>2740.5833333333335</v>
      </c>
      <c r="K98" s="31">
        <v>2676.35</v>
      </c>
      <c r="L98" s="31">
        <v>2592</v>
      </c>
      <c r="M98" s="31">
        <v>51.989519999999999</v>
      </c>
      <c r="N98" s="1"/>
      <c r="O98" s="1"/>
    </row>
    <row r="99" spans="1:15" ht="12.75" customHeight="1">
      <c r="A99" s="56">
        <v>90</v>
      </c>
      <c r="B99" s="58" t="s">
        <v>280</v>
      </c>
      <c r="C99" s="31">
        <v>318.14999999999998</v>
      </c>
      <c r="D99" s="38">
        <v>319.11666666666667</v>
      </c>
      <c r="E99" s="38">
        <v>314.63333333333333</v>
      </c>
      <c r="F99" s="38">
        <v>311.11666666666667</v>
      </c>
      <c r="G99" s="38">
        <v>306.63333333333333</v>
      </c>
      <c r="H99" s="38">
        <v>322.63333333333333</v>
      </c>
      <c r="I99" s="38">
        <v>327.11666666666667</v>
      </c>
      <c r="J99" s="38">
        <v>330.63333333333333</v>
      </c>
      <c r="K99" s="31">
        <v>323.60000000000002</v>
      </c>
      <c r="L99" s="31">
        <v>315.60000000000002</v>
      </c>
      <c r="M99" s="31">
        <v>9.5030000000000001</v>
      </c>
      <c r="N99" s="1"/>
      <c r="O99" s="1"/>
    </row>
    <row r="100" spans="1:15" ht="12.75" customHeight="1">
      <c r="A100" s="56">
        <v>91</v>
      </c>
      <c r="B100" s="58" t="s">
        <v>281</v>
      </c>
      <c r="C100" s="31">
        <v>42618.3</v>
      </c>
      <c r="D100" s="38">
        <v>42477.76666666667</v>
      </c>
      <c r="E100" s="38">
        <v>42055.53333333334</v>
      </c>
      <c r="F100" s="38">
        <v>41492.76666666667</v>
      </c>
      <c r="G100" s="38">
        <v>41070.53333333334</v>
      </c>
      <c r="H100" s="38">
        <v>43040.53333333334</v>
      </c>
      <c r="I100" s="38">
        <v>43462.766666666663</v>
      </c>
      <c r="J100" s="38">
        <v>44025.53333333334</v>
      </c>
      <c r="K100" s="31">
        <v>42900</v>
      </c>
      <c r="L100" s="31">
        <v>41915</v>
      </c>
      <c r="M100" s="31">
        <v>1.495E-2</v>
      </c>
      <c r="N100" s="1"/>
      <c r="O100" s="1"/>
    </row>
    <row r="101" spans="1:15" ht="12.75" customHeight="1">
      <c r="A101" s="56">
        <v>92</v>
      </c>
      <c r="B101" s="58" t="s">
        <v>138</v>
      </c>
      <c r="C101" s="31">
        <v>997</v>
      </c>
      <c r="D101" s="38">
        <v>995.75</v>
      </c>
      <c r="E101" s="38">
        <v>990.05</v>
      </c>
      <c r="F101" s="38">
        <v>983.09999999999991</v>
      </c>
      <c r="G101" s="38">
        <v>977.39999999999986</v>
      </c>
      <c r="H101" s="38">
        <v>1002.7</v>
      </c>
      <c r="I101" s="38">
        <v>1008.4000000000001</v>
      </c>
      <c r="J101" s="38">
        <v>1015.3500000000001</v>
      </c>
      <c r="K101" s="31">
        <v>1001.45</v>
      </c>
      <c r="L101" s="31">
        <v>988.8</v>
      </c>
      <c r="M101" s="31">
        <v>169.03003000000001</v>
      </c>
      <c r="N101" s="1"/>
      <c r="O101" s="1"/>
    </row>
    <row r="102" spans="1:15" ht="12.75" customHeight="1">
      <c r="A102" s="56">
        <v>93</v>
      </c>
      <c r="B102" s="58" t="s">
        <v>139</v>
      </c>
      <c r="C102" s="31">
        <v>1409.55</v>
      </c>
      <c r="D102" s="38">
        <v>1407.0666666666666</v>
      </c>
      <c r="E102" s="38">
        <v>1390.8333333333333</v>
      </c>
      <c r="F102" s="38">
        <v>1372.1166666666666</v>
      </c>
      <c r="G102" s="38">
        <v>1355.8833333333332</v>
      </c>
      <c r="H102" s="38">
        <v>1425.7833333333333</v>
      </c>
      <c r="I102" s="38">
        <v>1442.0166666666669</v>
      </c>
      <c r="J102" s="38">
        <v>1460.7333333333333</v>
      </c>
      <c r="K102" s="31">
        <v>1423.3</v>
      </c>
      <c r="L102" s="31">
        <v>1388.35</v>
      </c>
      <c r="M102" s="31">
        <v>8.9802400000000002</v>
      </c>
      <c r="N102" s="1"/>
      <c r="O102" s="1"/>
    </row>
    <row r="103" spans="1:15" ht="12.75" customHeight="1">
      <c r="A103" s="56">
        <v>94</v>
      </c>
      <c r="B103" s="58" t="s">
        <v>140</v>
      </c>
      <c r="C103" s="31">
        <v>551.04999999999995</v>
      </c>
      <c r="D103" s="38">
        <v>550.19999999999993</v>
      </c>
      <c r="E103" s="38">
        <v>545.89999999999986</v>
      </c>
      <c r="F103" s="38">
        <v>540.74999999999989</v>
      </c>
      <c r="G103" s="38">
        <v>536.44999999999982</v>
      </c>
      <c r="H103" s="38">
        <v>555.34999999999991</v>
      </c>
      <c r="I103" s="38">
        <v>559.64999999999986</v>
      </c>
      <c r="J103" s="38">
        <v>564.79999999999995</v>
      </c>
      <c r="K103" s="31">
        <v>554.5</v>
      </c>
      <c r="L103" s="31">
        <v>545.04999999999995</v>
      </c>
      <c r="M103" s="31">
        <v>19.072839999999999</v>
      </c>
      <c r="N103" s="1"/>
      <c r="O103" s="1"/>
    </row>
    <row r="104" spans="1:15" ht="12.75" customHeight="1">
      <c r="A104" s="56">
        <v>95</v>
      </c>
      <c r="B104" s="58" t="s">
        <v>141</v>
      </c>
      <c r="C104" s="31">
        <v>7.85</v>
      </c>
      <c r="D104" s="38">
        <v>7.7833333333333341</v>
      </c>
      <c r="E104" s="38">
        <v>7.616666666666668</v>
      </c>
      <c r="F104" s="38">
        <v>7.3833333333333337</v>
      </c>
      <c r="G104" s="38">
        <v>7.2166666666666677</v>
      </c>
      <c r="H104" s="38">
        <v>8.0166666666666693</v>
      </c>
      <c r="I104" s="38">
        <v>8.1833333333333336</v>
      </c>
      <c r="J104" s="38">
        <v>8.4166666666666679</v>
      </c>
      <c r="K104" s="31">
        <v>7.95</v>
      </c>
      <c r="L104" s="31">
        <v>7.55</v>
      </c>
      <c r="M104" s="31">
        <v>1820.5230899999999</v>
      </c>
      <c r="N104" s="1"/>
      <c r="O104" s="1"/>
    </row>
    <row r="105" spans="1:15" ht="12.75" customHeight="1">
      <c r="A105" s="56">
        <v>96</v>
      </c>
      <c r="B105" s="58" t="s">
        <v>143</v>
      </c>
      <c r="C105" s="31">
        <v>82.85</v>
      </c>
      <c r="D105" s="38">
        <v>82.333333333333329</v>
      </c>
      <c r="E105" s="38">
        <v>81.516666666666652</v>
      </c>
      <c r="F105" s="38">
        <v>80.183333333333323</v>
      </c>
      <c r="G105" s="38">
        <v>79.366666666666646</v>
      </c>
      <c r="H105" s="38">
        <v>83.666666666666657</v>
      </c>
      <c r="I105" s="38">
        <v>84.483333333333348</v>
      </c>
      <c r="J105" s="38">
        <v>85.816666666666663</v>
      </c>
      <c r="K105" s="31">
        <v>83.15</v>
      </c>
      <c r="L105" s="31">
        <v>81</v>
      </c>
      <c r="M105" s="31">
        <v>337.65456</v>
      </c>
      <c r="N105" s="1"/>
      <c r="O105" s="1"/>
    </row>
    <row r="106" spans="1:15" ht="12.75" customHeight="1">
      <c r="A106" s="56">
        <v>97</v>
      </c>
      <c r="B106" s="58" t="s">
        <v>145</v>
      </c>
      <c r="C106" s="31">
        <v>494.3</v>
      </c>
      <c r="D106" s="38">
        <v>493.83333333333331</v>
      </c>
      <c r="E106" s="38">
        <v>488.66666666666663</v>
      </c>
      <c r="F106" s="38">
        <v>483.0333333333333</v>
      </c>
      <c r="G106" s="38">
        <v>477.86666666666662</v>
      </c>
      <c r="H106" s="38">
        <v>499.46666666666664</v>
      </c>
      <c r="I106" s="38">
        <v>504.63333333333327</v>
      </c>
      <c r="J106" s="38">
        <v>510.26666666666665</v>
      </c>
      <c r="K106" s="31">
        <v>499</v>
      </c>
      <c r="L106" s="31">
        <v>488.2</v>
      </c>
      <c r="M106" s="31">
        <v>12.40245</v>
      </c>
      <c r="N106" s="1"/>
      <c r="O106" s="1"/>
    </row>
    <row r="107" spans="1:15" ht="12.75" customHeight="1">
      <c r="A107" s="56">
        <v>98</v>
      </c>
      <c r="B107" s="58" t="s">
        <v>146</v>
      </c>
      <c r="C107" s="31">
        <v>393.75</v>
      </c>
      <c r="D107" s="38">
        <v>395.23333333333335</v>
      </c>
      <c r="E107" s="38">
        <v>389.11666666666667</v>
      </c>
      <c r="F107" s="38">
        <v>384.48333333333335</v>
      </c>
      <c r="G107" s="38">
        <v>378.36666666666667</v>
      </c>
      <c r="H107" s="38">
        <v>399.86666666666667</v>
      </c>
      <c r="I107" s="38">
        <v>405.98333333333335</v>
      </c>
      <c r="J107" s="38">
        <v>410.61666666666667</v>
      </c>
      <c r="K107" s="31">
        <v>401.35</v>
      </c>
      <c r="L107" s="31">
        <v>390.6</v>
      </c>
      <c r="M107" s="31">
        <v>28.56935</v>
      </c>
      <c r="N107" s="1"/>
      <c r="O107" s="1"/>
    </row>
    <row r="108" spans="1:15" ht="12.75" customHeight="1">
      <c r="A108" s="56">
        <v>99</v>
      </c>
      <c r="B108" s="58" t="s">
        <v>283</v>
      </c>
      <c r="C108" s="31">
        <v>329.4</v>
      </c>
      <c r="D108" s="38">
        <v>327.98333333333335</v>
      </c>
      <c r="E108" s="38">
        <v>325.9666666666667</v>
      </c>
      <c r="F108" s="38">
        <v>322.53333333333336</v>
      </c>
      <c r="G108" s="38">
        <v>320.51666666666671</v>
      </c>
      <c r="H108" s="38">
        <v>331.41666666666669</v>
      </c>
      <c r="I108" s="38">
        <v>333.43333333333334</v>
      </c>
      <c r="J108" s="38">
        <v>336.86666666666667</v>
      </c>
      <c r="K108" s="31">
        <v>330</v>
      </c>
      <c r="L108" s="31">
        <v>324.55</v>
      </c>
      <c r="M108" s="31">
        <v>11.726509999999999</v>
      </c>
      <c r="N108" s="1"/>
      <c r="O108" s="1"/>
    </row>
    <row r="109" spans="1:15" ht="12.75" customHeight="1">
      <c r="A109" s="56">
        <v>100</v>
      </c>
      <c r="B109" s="58" t="s">
        <v>149</v>
      </c>
      <c r="C109" s="31">
        <v>2678.65</v>
      </c>
      <c r="D109" s="38">
        <v>2690.1333333333337</v>
      </c>
      <c r="E109" s="38">
        <v>2656.2166666666672</v>
      </c>
      <c r="F109" s="38">
        <v>2633.7833333333333</v>
      </c>
      <c r="G109" s="38">
        <v>2599.8666666666668</v>
      </c>
      <c r="H109" s="38">
        <v>2712.5666666666675</v>
      </c>
      <c r="I109" s="38">
        <v>2746.4833333333345</v>
      </c>
      <c r="J109" s="38">
        <v>2768.9166666666679</v>
      </c>
      <c r="K109" s="31">
        <v>2724.05</v>
      </c>
      <c r="L109" s="31">
        <v>2667.7</v>
      </c>
      <c r="M109" s="31">
        <v>3.0561400000000001</v>
      </c>
      <c r="N109" s="1"/>
      <c r="O109" s="1"/>
    </row>
    <row r="110" spans="1:15" ht="12.75" customHeight="1">
      <c r="A110" s="56">
        <v>101</v>
      </c>
      <c r="B110" s="58" t="s">
        <v>150</v>
      </c>
      <c r="C110" s="31">
        <v>1407.35</v>
      </c>
      <c r="D110" s="38">
        <v>1412.7666666666664</v>
      </c>
      <c r="E110" s="38">
        <v>1395.1833333333329</v>
      </c>
      <c r="F110" s="38">
        <v>1383.0166666666664</v>
      </c>
      <c r="G110" s="38">
        <v>1365.4333333333329</v>
      </c>
      <c r="H110" s="38">
        <v>1424.9333333333329</v>
      </c>
      <c r="I110" s="38">
        <v>1442.5166666666664</v>
      </c>
      <c r="J110" s="38">
        <v>1454.6833333333329</v>
      </c>
      <c r="K110" s="31">
        <v>1430.35</v>
      </c>
      <c r="L110" s="31">
        <v>1400.6</v>
      </c>
      <c r="M110" s="31">
        <v>21.385400000000001</v>
      </c>
      <c r="N110" s="1"/>
      <c r="O110" s="1"/>
    </row>
    <row r="111" spans="1:15" ht="12.75" customHeight="1">
      <c r="A111" s="56">
        <v>102</v>
      </c>
      <c r="B111" s="58" t="s">
        <v>151</v>
      </c>
      <c r="C111" s="31">
        <v>169.1</v>
      </c>
      <c r="D111" s="38">
        <v>167.75</v>
      </c>
      <c r="E111" s="38">
        <v>164.95</v>
      </c>
      <c r="F111" s="38">
        <v>160.79999999999998</v>
      </c>
      <c r="G111" s="38">
        <v>157.99999999999997</v>
      </c>
      <c r="H111" s="38">
        <v>171.9</v>
      </c>
      <c r="I111" s="38">
        <v>174.70000000000002</v>
      </c>
      <c r="J111" s="38">
        <v>178.85000000000002</v>
      </c>
      <c r="K111" s="31">
        <v>170.55</v>
      </c>
      <c r="L111" s="31">
        <v>163.6</v>
      </c>
      <c r="M111" s="31">
        <v>71.308890000000005</v>
      </c>
      <c r="N111" s="1"/>
      <c r="O111" s="1"/>
    </row>
    <row r="112" spans="1:15" ht="12.75" customHeight="1">
      <c r="A112" s="56">
        <v>103</v>
      </c>
      <c r="B112" s="58" t="s">
        <v>152</v>
      </c>
      <c r="C112" s="31">
        <v>1331.6</v>
      </c>
      <c r="D112" s="38">
        <v>1328.8666666666666</v>
      </c>
      <c r="E112" s="38">
        <v>1307.7333333333331</v>
      </c>
      <c r="F112" s="38">
        <v>1283.8666666666666</v>
      </c>
      <c r="G112" s="38">
        <v>1262.7333333333331</v>
      </c>
      <c r="H112" s="38">
        <v>1352.7333333333331</v>
      </c>
      <c r="I112" s="38">
        <v>1373.8666666666668</v>
      </c>
      <c r="J112" s="38">
        <v>1397.7333333333331</v>
      </c>
      <c r="K112" s="31">
        <v>1350</v>
      </c>
      <c r="L112" s="31">
        <v>1305</v>
      </c>
      <c r="M112" s="31">
        <v>455.48304999999999</v>
      </c>
      <c r="N112" s="1"/>
      <c r="O112" s="1"/>
    </row>
    <row r="113" spans="1:15" ht="12.75" customHeight="1">
      <c r="A113" s="56">
        <v>104</v>
      </c>
      <c r="B113" s="58" t="s">
        <v>154</v>
      </c>
      <c r="C113" s="31">
        <v>99.35</v>
      </c>
      <c r="D113" s="38">
        <v>99.266666666666652</v>
      </c>
      <c r="E113" s="38">
        <v>98.683333333333309</v>
      </c>
      <c r="F113" s="38">
        <v>98.016666666666652</v>
      </c>
      <c r="G113" s="38">
        <v>97.433333333333309</v>
      </c>
      <c r="H113" s="38">
        <v>99.933333333333309</v>
      </c>
      <c r="I113" s="38">
        <v>100.51666666666665</v>
      </c>
      <c r="J113" s="38">
        <v>101.18333333333331</v>
      </c>
      <c r="K113" s="31">
        <v>99.85</v>
      </c>
      <c r="L113" s="31">
        <v>98.6</v>
      </c>
      <c r="M113" s="31">
        <v>185.98910000000001</v>
      </c>
      <c r="N113" s="1"/>
      <c r="O113" s="1"/>
    </row>
    <row r="114" spans="1:15" ht="12.75" customHeight="1">
      <c r="A114" s="56">
        <v>105</v>
      </c>
      <c r="B114" s="58" t="s">
        <v>155</v>
      </c>
      <c r="C114" s="31">
        <v>794.65</v>
      </c>
      <c r="D114" s="38">
        <v>790.86666666666667</v>
      </c>
      <c r="E114" s="38">
        <v>783.88333333333333</v>
      </c>
      <c r="F114" s="38">
        <v>773.11666666666667</v>
      </c>
      <c r="G114" s="38">
        <v>766.13333333333333</v>
      </c>
      <c r="H114" s="38">
        <v>801.63333333333333</v>
      </c>
      <c r="I114" s="38">
        <v>808.61666666666667</v>
      </c>
      <c r="J114" s="38">
        <v>819.38333333333333</v>
      </c>
      <c r="K114" s="31">
        <v>797.85</v>
      </c>
      <c r="L114" s="31">
        <v>780.1</v>
      </c>
      <c r="M114" s="31">
        <v>2.9353699999999998</v>
      </c>
      <c r="N114" s="1"/>
      <c r="O114" s="1"/>
    </row>
    <row r="115" spans="1:15" ht="12.75" customHeight="1">
      <c r="A115" s="56">
        <v>106</v>
      </c>
      <c r="B115" s="58" t="s">
        <v>156</v>
      </c>
      <c r="C115" s="31">
        <v>623.1</v>
      </c>
      <c r="D115" s="38">
        <v>624.63333333333333</v>
      </c>
      <c r="E115" s="38">
        <v>618.86666666666667</v>
      </c>
      <c r="F115" s="38">
        <v>614.63333333333333</v>
      </c>
      <c r="G115" s="38">
        <v>608.86666666666667</v>
      </c>
      <c r="H115" s="38">
        <v>628.86666666666667</v>
      </c>
      <c r="I115" s="38">
        <v>634.63333333333333</v>
      </c>
      <c r="J115" s="38">
        <v>638.86666666666667</v>
      </c>
      <c r="K115" s="31">
        <v>630.4</v>
      </c>
      <c r="L115" s="31">
        <v>620.4</v>
      </c>
      <c r="M115" s="31">
        <v>11.123760000000001</v>
      </c>
      <c r="N115" s="1"/>
      <c r="O115" s="1"/>
    </row>
    <row r="116" spans="1:15" ht="12.75" customHeight="1">
      <c r="A116" s="56">
        <v>107</v>
      </c>
      <c r="B116" s="58" t="s">
        <v>423</v>
      </c>
      <c r="C116" s="31">
        <v>34.950000000000003</v>
      </c>
      <c r="D116" s="38">
        <v>34.450000000000003</v>
      </c>
      <c r="E116" s="38">
        <v>33.700000000000003</v>
      </c>
      <c r="F116" s="38">
        <v>32.450000000000003</v>
      </c>
      <c r="G116" s="38">
        <v>31.700000000000003</v>
      </c>
      <c r="H116" s="38">
        <v>35.700000000000003</v>
      </c>
      <c r="I116" s="38">
        <v>36.450000000000003</v>
      </c>
      <c r="J116" s="38">
        <v>37.700000000000003</v>
      </c>
      <c r="K116" s="31">
        <v>35.200000000000003</v>
      </c>
      <c r="L116" s="31">
        <v>33.200000000000003</v>
      </c>
      <c r="M116" s="31">
        <v>1727.75659</v>
      </c>
      <c r="N116" s="1"/>
      <c r="O116" s="1"/>
    </row>
    <row r="117" spans="1:15" ht="12.75" customHeight="1">
      <c r="A117" s="56">
        <v>108</v>
      </c>
      <c r="B117" s="58" t="s">
        <v>157</v>
      </c>
      <c r="C117" s="31">
        <v>490.45</v>
      </c>
      <c r="D117" s="38">
        <v>491.7166666666667</v>
      </c>
      <c r="E117" s="38">
        <v>485.73333333333341</v>
      </c>
      <c r="F117" s="38">
        <v>481.01666666666671</v>
      </c>
      <c r="G117" s="38">
        <v>475.03333333333342</v>
      </c>
      <c r="H117" s="38">
        <v>496.43333333333339</v>
      </c>
      <c r="I117" s="38">
        <v>502.41666666666674</v>
      </c>
      <c r="J117" s="38">
        <v>507.13333333333338</v>
      </c>
      <c r="K117" s="31">
        <v>497.7</v>
      </c>
      <c r="L117" s="31">
        <v>487</v>
      </c>
      <c r="M117" s="31">
        <v>139.71982</v>
      </c>
      <c r="N117" s="1"/>
      <c r="O117" s="1"/>
    </row>
    <row r="118" spans="1:15" ht="12.75" customHeight="1">
      <c r="A118" s="56">
        <v>109</v>
      </c>
      <c r="B118" s="58" t="s">
        <v>158</v>
      </c>
      <c r="C118" s="31">
        <v>628.1</v>
      </c>
      <c r="D118" s="38">
        <v>631.83333333333337</v>
      </c>
      <c r="E118" s="38">
        <v>623.26666666666677</v>
      </c>
      <c r="F118" s="38">
        <v>618.43333333333339</v>
      </c>
      <c r="G118" s="38">
        <v>609.86666666666679</v>
      </c>
      <c r="H118" s="38">
        <v>636.66666666666674</v>
      </c>
      <c r="I118" s="38">
        <v>645.23333333333335</v>
      </c>
      <c r="J118" s="38">
        <v>650.06666666666672</v>
      </c>
      <c r="K118" s="31">
        <v>640.4</v>
      </c>
      <c r="L118" s="31">
        <v>627</v>
      </c>
      <c r="M118" s="31">
        <v>24.70457</v>
      </c>
      <c r="N118" s="1"/>
      <c r="O118" s="1"/>
    </row>
    <row r="119" spans="1:15" ht="12.75" customHeight="1">
      <c r="A119" s="56">
        <v>110</v>
      </c>
      <c r="B119" s="58" t="s">
        <v>284</v>
      </c>
      <c r="C119" s="31">
        <v>288.10000000000002</v>
      </c>
      <c r="D119" s="38">
        <v>289.7166666666667</v>
      </c>
      <c r="E119" s="38">
        <v>283.88333333333338</v>
      </c>
      <c r="F119" s="38">
        <v>279.66666666666669</v>
      </c>
      <c r="G119" s="38">
        <v>273.83333333333337</v>
      </c>
      <c r="H119" s="38">
        <v>293.93333333333339</v>
      </c>
      <c r="I119" s="38">
        <v>299.76666666666665</v>
      </c>
      <c r="J119" s="38">
        <v>303.98333333333341</v>
      </c>
      <c r="K119" s="31">
        <v>295.55</v>
      </c>
      <c r="L119" s="31">
        <v>285.5</v>
      </c>
      <c r="M119" s="31">
        <v>38.648110000000003</v>
      </c>
      <c r="N119" s="1"/>
      <c r="O119" s="1"/>
    </row>
    <row r="120" spans="1:15" ht="12.75" customHeight="1">
      <c r="A120" s="56">
        <v>111</v>
      </c>
      <c r="B120" s="58" t="s">
        <v>160</v>
      </c>
      <c r="C120" s="31">
        <v>786.45</v>
      </c>
      <c r="D120" s="38">
        <v>797.4666666666667</v>
      </c>
      <c r="E120" s="38">
        <v>771.58333333333337</v>
      </c>
      <c r="F120" s="38">
        <v>756.7166666666667</v>
      </c>
      <c r="G120" s="38">
        <v>730.83333333333337</v>
      </c>
      <c r="H120" s="38">
        <v>812.33333333333337</v>
      </c>
      <c r="I120" s="38">
        <v>838.21666666666658</v>
      </c>
      <c r="J120" s="38">
        <v>853.08333333333337</v>
      </c>
      <c r="K120" s="31">
        <v>823.35</v>
      </c>
      <c r="L120" s="31">
        <v>782.6</v>
      </c>
      <c r="M120" s="31">
        <v>84.697980000000001</v>
      </c>
      <c r="N120" s="1"/>
      <c r="O120" s="1"/>
    </row>
    <row r="121" spans="1:15" ht="12.75" customHeight="1">
      <c r="A121" s="56">
        <v>112</v>
      </c>
      <c r="B121" s="58" t="s">
        <v>161</v>
      </c>
      <c r="C121" s="31">
        <v>466.95</v>
      </c>
      <c r="D121" s="38">
        <v>469.41666666666669</v>
      </c>
      <c r="E121" s="38">
        <v>462.28333333333336</v>
      </c>
      <c r="F121" s="38">
        <v>457.61666666666667</v>
      </c>
      <c r="G121" s="38">
        <v>450.48333333333335</v>
      </c>
      <c r="H121" s="38">
        <v>474.08333333333337</v>
      </c>
      <c r="I121" s="38">
        <v>481.2166666666667</v>
      </c>
      <c r="J121" s="38">
        <v>485.88333333333338</v>
      </c>
      <c r="K121" s="31">
        <v>476.55</v>
      </c>
      <c r="L121" s="31">
        <v>464.75</v>
      </c>
      <c r="M121" s="31">
        <v>12.558770000000001</v>
      </c>
      <c r="N121" s="1"/>
      <c r="O121" s="1"/>
    </row>
    <row r="122" spans="1:15" ht="12.75" customHeight="1">
      <c r="A122" s="56">
        <v>113</v>
      </c>
      <c r="B122" s="58" t="s">
        <v>162</v>
      </c>
      <c r="C122" s="31">
        <v>1970.2</v>
      </c>
      <c r="D122" s="38">
        <v>1969.5166666666664</v>
      </c>
      <c r="E122" s="38">
        <v>1951.2833333333328</v>
      </c>
      <c r="F122" s="38">
        <v>1932.3666666666663</v>
      </c>
      <c r="G122" s="38">
        <v>1914.1333333333328</v>
      </c>
      <c r="H122" s="38">
        <v>1988.4333333333329</v>
      </c>
      <c r="I122" s="38">
        <v>2006.6666666666665</v>
      </c>
      <c r="J122" s="38">
        <v>2025.583333333333</v>
      </c>
      <c r="K122" s="31">
        <v>1987.75</v>
      </c>
      <c r="L122" s="31">
        <v>1950.6</v>
      </c>
      <c r="M122" s="31">
        <v>38.497500000000002</v>
      </c>
      <c r="N122" s="1"/>
      <c r="O122" s="1"/>
    </row>
    <row r="123" spans="1:15" ht="12.75" customHeight="1">
      <c r="A123" s="56">
        <v>114</v>
      </c>
      <c r="B123" s="58" t="s">
        <v>163</v>
      </c>
      <c r="C123" s="31">
        <v>129.44999999999999</v>
      </c>
      <c r="D123" s="38">
        <v>129.28333333333333</v>
      </c>
      <c r="E123" s="38">
        <v>127.56666666666666</v>
      </c>
      <c r="F123" s="38">
        <v>125.68333333333334</v>
      </c>
      <c r="G123" s="38">
        <v>123.96666666666667</v>
      </c>
      <c r="H123" s="38">
        <v>131.16666666666666</v>
      </c>
      <c r="I123" s="38">
        <v>132.8833333333333</v>
      </c>
      <c r="J123" s="38">
        <v>134.76666666666665</v>
      </c>
      <c r="K123" s="31">
        <v>131</v>
      </c>
      <c r="L123" s="31">
        <v>127.4</v>
      </c>
      <c r="M123" s="31">
        <v>141.75269</v>
      </c>
      <c r="N123" s="1"/>
      <c r="O123" s="1"/>
    </row>
    <row r="124" spans="1:15" ht="12.75" customHeight="1">
      <c r="A124" s="56">
        <v>115</v>
      </c>
      <c r="B124" s="58" t="s">
        <v>164</v>
      </c>
      <c r="C124" s="31">
        <v>2286.9</v>
      </c>
      <c r="D124" s="38">
        <v>2306.2166666666667</v>
      </c>
      <c r="E124" s="38">
        <v>2262.2833333333333</v>
      </c>
      <c r="F124" s="38">
        <v>2237.6666666666665</v>
      </c>
      <c r="G124" s="38">
        <v>2193.7333333333331</v>
      </c>
      <c r="H124" s="38">
        <v>2330.8333333333335</v>
      </c>
      <c r="I124" s="38">
        <v>2374.7666666666669</v>
      </c>
      <c r="J124" s="38">
        <v>2399.3833333333337</v>
      </c>
      <c r="K124" s="31">
        <v>2350.15</v>
      </c>
      <c r="L124" s="31">
        <v>2281.6</v>
      </c>
      <c r="M124" s="31">
        <v>1.93113</v>
      </c>
      <c r="N124" s="1"/>
      <c r="O124" s="1"/>
    </row>
    <row r="125" spans="1:15" ht="12.75" customHeight="1">
      <c r="A125" s="56">
        <v>116</v>
      </c>
      <c r="B125" s="58" t="s">
        <v>165</v>
      </c>
      <c r="C125" s="31">
        <v>348.75</v>
      </c>
      <c r="D125" s="38">
        <v>350.7</v>
      </c>
      <c r="E125" s="38">
        <v>346.04999999999995</v>
      </c>
      <c r="F125" s="38">
        <v>343.34999999999997</v>
      </c>
      <c r="G125" s="38">
        <v>338.69999999999993</v>
      </c>
      <c r="H125" s="38">
        <v>353.4</v>
      </c>
      <c r="I125" s="38">
        <v>358.04999999999995</v>
      </c>
      <c r="J125" s="38">
        <v>360.75</v>
      </c>
      <c r="K125" s="31">
        <v>355.35</v>
      </c>
      <c r="L125" s="31">
        <v>348</v>
      </c>
      <c r="M125" s="31">
        <v>14.25521</v>
      </c>
      <c r="N125" s="1"/>
      <c r="O125" s="1"/>
    </row>
    <row r="126" spans="1:15" ht="12.75" customHeight="1">
      <c r="A126" s="56">
        <v>117</v>
      </c>
      <c r="B126" s="58" t="s">
        <v>166</v>
      </c>
      <c r="C126" s="31">
        <v>385.85</v>
      </c>
      <c r="D126" s="38">
        <v>386.40000000000003</v>
      </c>
      <c r="E126" s="38">
        <v>383.50000000000006</v>
      </c>
      <c r="F126" s="38">
        <v>381.15000000000003</v>
      </c>
      <c r="G126" s="38">
        <v>378.25000000000006</v>
      </c>
      <c r="H126" s="38">
        <v>388.75000000000006</v>
      </c>
      <c r="I126" s="38">
        <v>391.65000000000003</v>
      </c>
      <c r="J126" s="38">
        <v>394.00000000000006</v>
      </c>
      <c r="K126" s="31">
        <v>389.3</v>
      </c>
      <c r="L126" s="31">
        <v>384.05</v>
      </c>
      <c r="M126" s="31">
        <v>10.72845</v>
      </c>
      <c r="N126" s="1"/>
      <c r="O126" s="1"/>
    </row>
    <row r="127" spans="1:15" ht="12.75" customHeight="1">
      <c r="A127" s="56">
        <v>118</v>
      </c>
      <c r="B127" s="58" t="s">
        <v>285</v>
      </c>
      <c r="C127" s="31">
        <v>635.75</v>
      </c>
      <c r="D127" s="38">
        <v>634.05000000000007</v>
      </c>
      <c r="E127" s="38">
        <v>625.20000000000016</v>
      </c>
      <c r="F127" s="38">
        <v>614.65000000000009</v>
      </c>
      <c r="G127" s="38">
        <v>605.80000000000018</v>
      </c>
      <c r="H127" s="38">
        <v>644.60000000000014</v>
      </c>
      <c r="I127" s="38">
        <v>653.45000000000005</v>
      </c>
      <c r="J127" s="38">
        <v>664.00000000000011</v>
      </c>
      <c r="K127" s="31">
        <v>642.9</v>
      </c>
      <c r="L127" s="31">
        <v>623.5</v>
      </c>
      <c r="M127" s="31">
        <v>20.19022</v>
      </c>
      <c r="N127" s="1"/>
      <c r="O127" s="1"/>
    </row>
    <row r="128" spans="1:15" ht="12.75" customHeight="1">
      <c r="A128" s="56">
        <v>119</v>
      </c>
      <c r="B128" s="58" t="s">
        <v>167</v>
      </c>
      <c r="C128" s="31">
        <v>2586.25</v>
      </c>
      <c r="D128" s="38">
        <v>2567.4500000000003</v>
      </c>
      <c r="E128" s="38">
        <v>2539.9000000000005</v>
      </c>
      <c r="F128" s="38">
        <v>2493.5500000000002</v>
      </c>
      <c r="G128" s="38">
        <v>2466.0000000000005</v>
      </c>
      <c r="H128" s="38">
        <v>2613.8000000000006</v>
      </c>
      <c r="I128" s="38">
        <v>2641.3500000000008</v>
      </c>
      <c r="J128" s="38">
        <v>2687.7000000000007</v>
      </c>
      <c r="K128" s="31">
        <v>2595</v>
      </c>
      <c r="L128" s="31">
        <v>2521.1</v>
      </c>
      <c r="M128" s="31">
        <v>46.104170000000003</v>
      </c>
      <c r="N128" s="1"/>
      <c r="O128" s="1"/>
    </row>
    <row r="129" spans="1:15" ht="12.75" customHeight="1">
      <c r="A129" s="56">
        <v>120</v>
      </c>
      <c r="B129" s="58" t="s">
        <v>168</v>
      </c>
      <c r="C129" s="31">
        <v>4922.75</v>
      </c>
      <c r="D129" s="38">
        <v>4932.583333333333</v>
      </c>
      <c r="E129" s="38">
        <v>4845.1666666666661</v>
      </c>
      <c r="F129" s="38">
        <v>4767.583333333333</v>
      </c>
      <c r="G129" s="38">
        <v>4680.1666666666661</v>
      </c>
      <c r="H129" s="38">
        <v>5010.1666666666661</v>
      </c>
      <c r="I129" s="38">
        <v>5097.5833333333321</v>
      </c>
      <c r="J129" s="38">
        <v>5175.1666666666661</v>
      </c>
      <c r="K129" s="31">
        <v>5020</v>
      </c>
      <c r="L129" s="31">
        <v>4855</v>
      </c>
      <c r="M129" s="31">
        <v>8.5913500000000003</v>
      </c>
      <c r="N129" s="1"/>
      <c r="O129" s="1"/>
    </row>
    <row r="130" spans="1:15" ht="12.75" customHeight="1">
      <c r="A130" s="56">
        <v>121</v>
      </c>
      <c r="B130" s="58" t="s">
        <v>169</v>
      </c>
      <c r="C130" s="31">
        <v>4042.05</v>
      </c>
      <c r="D130" s="38">
        <v>4043.5499999999997</v>
      </c>
      <c r="E130" s="38">
        <v>3978.3999999999996</v>
      </c>
      <c r="F130" s="38">
        <v>3914.75</v>
      </c>
      <c r="G130" s="38">
        <v>3849.6</v>
      </c>
      <c r="H130" s="38">
        <v>4107.1999999999989</v>
      </c>
      <c r="I130" s="38">
        <v>4172.3500000000004</v>
      </c>
      <c r="J130" s="38">
        <v>4235.9999999999991</v>
      </c>
      <c r="K130" s="31">
        <v>4108.7</v>
      </c>
      <c r="L130" s="31">
        <v>3979.9</v>
      </c>
      <c r="M130" s="31">
        <v>2.7926799999999998</v>
      </c>
      <c r="N130" s="1"/>
      <c r="O130" s="1"/>
    </row>
    <row r="131" spans="1:15" ht="12.75" customHeight="1">
      <c r="A131" s="56">
        <v>122</v>
      </c>
      <c r="B131" s="58" t="s">
        <v>170</v>
      </c>
      <c r="C131" s="31">
        <v>936.7</v>
      </c>
      <c r="D131" s="38">
        <v>939.13333333333333</v>
      </c>
      <c r="E131" s="38">
        <v>930.81666666666661</v>
      </c>
      <c r="F131" s="38">
        <v>924.93333333333328</v>
      </c>
      <c r="G131" s="38">
        <v>916.61666666666656</v>
      </c>
      <c r="H131" s="38">
        <v>945.01666666666665</v>
      </c>
      <c r="I131" s="38">
        <v>953.33333333333348</v>
      </c>
      <c r="J131" s="38">
        <v>959.2166666666667</v>
      </c>
      <c r="K131" s="31">
        <v>947.45</v>
      </c>
      <c r="L131" s="31">
        <v>933.25</v>
      </c>
      <c r="M131" s="31">
        <v>4.1787400000000003</v>
      </c>
      <c r="N131" s="1"/>
      <c r="O131" s="1"/>
    </row>
    <row r="132" spans="1:15" ht="12.75" customHeight="1">
      <c r="A132" s="56">
        <v>123</v>
      </c>
      <c r="B132" s="58" t="s">
        <v>171</v>
      </c>
      <c r="C132" s="31">
        <v>1523.5</v>
      </c>
      <c r="D132" s="38">
        <v>1531.6499999999999</v>
      </c>
      <c r="E132" s="38">
        <v>1510.6999999999998</v>
      </c>
      <c r="F132" s="38">
        <v>1497.8999999999999</v>
      </c>
      <c r="G132" s="38">
        <v>1476.9499999999998</v>
      </c>
      <c r="H132" s="38">
        <v>1544.4499999999998</v>
      </c>
      <c r="I132" s="38">
        <v>1565.4</v>
      </c>
      <c r="J132" s="38">
        <v>1578.1999999999998</v>
      </c>
      <c r="K132" s="31">
        <v>1552.6</v>
      </c>
      <c r="L132" s="31">
        <v>1518.85</v>
      </c>
      <c r="M132" s="31">
        <v>16.687830000000002</v>
      </c>
      <c r="N132" s="1"/>
      <c r="O132" s="1"/>
    </row>
    <row r="133" spans="1:15" ht="12.75" customHeight="1">
      <c r="A133" s="56">
        <v>124</v>
      </c>
      <c r="B133" s="58" t="s">
        <v>172</v>
      </c>
      <c r="C133" s="31">
        <v>312.55</v>
      </c>
      <c r="D133" s="38">
        <v>315.13333333333338</v>
      </c>
      <c r="E133" s="38">
        <v>309.41666666666674</v>
      </c>
      <c r="F133" s="38">
        <v>306.28333333333336</v>
      </c>
      <c r="G133" s="38">
        <v>300.56666666666672</v>
      </c>
      <c r="H133" s="38">
        <v>318.26666666666677</v>
      </c>
      <c r="I133" s="38">
        <v>323.98333333333335</v>
      </c>
      <c r="J133" s="38">
        <v>327.11666666666679</v>
      </c>
      <c r="K133" s="31">
        <v>320.85000000000002</v>
      </c>
      <c r="L133" s="31">
        <v>312</v>
      </c>
      <c r="M133" s="31">
        <v>33.601140000000001</v>
      </c>
      <c r="N133" s="1"/>
      <c r="O133" s="1"/>
    </row>
    <row r="134" spans="1:15" ht="12.75" customHeight="1">
      <c r="A134" s="56">
        <v>125</v>
      </c>
      <c r="B134" s="58" t="s">
        <v>1080</v>
      </c>
      <c r="C134" s="31">
        <v>1899.45</v>
      </c>
      <c r="D134" s="38">
        <v>1903.6666666666667</v>
      </c>
      <c r="E134" s="38">
        <v>1882.3333333333335</v>
      </c>
      <c r="F134" s="38">
        <v>1865.2166666666667</v>
      </c>
      <c r="G134" s="38">
        <v>1843.8833333333334</v>
      </c>
      <c r="H134" s="38">
        <v>1920.7833333333335</v>
      </c>
      <c r="I134" s="38">
        <v>1942.116666666667</v>
      </c>
      <c r="J134" s="38">
        <v>1959.2333333333336</v>
      </c>
      <c r="K134" s="31">
        <v>1925</v>
      </c>
      <c r="L134" s="31">
        <v>1886.55</v>
      </c>
      <c r="M134" s="31">
        <v>2.4241299999999999</v>
      </c>
      <c r="N134" s="1"/>
      <c r="O134" s="1"/>
    </row>
    <row r="135" spans="1:15" ht="12.75" customHeight="1">
      <c r="A135" s="56">
        <v>126</v>
      </c>
      <c r="B135" s="58" t="s">
        <v>174</v>
      </c>
      <c r="C135" s="31">
        <v>538.65</v>
      </c>
      <c r="D135" s="38">
        <v>538.7166666666667</v>
      </c>
      <c r="E135" s="38">
        <v>534.93333333333339</v>
      </c>
      <c r="F135" s="38">
        <v>531.2166666666667</v>
      </c>
      <c r="G135" s="38">
        <v>527.43333333333339</v>
      </c>
      <c r="H135" s="38">
        <v>542.43333333333339</v>
      </c>
      <c r="I135" s="38">
        <v>546.2166666666667</v>
      </c>
      <c r="J135" s="38">
        <v>549.93333333333339</v>
      </c>
      <c r="K135" s="31">
        <v>542.5</v>
      </c>
      <c r="L135" s="31">
        <v>535</v>
      </c>
      <c r="M135" s="31">
        <v>10.19421</v>
      </c>
      <c r="N135" s="1"/>
      <c r="O135" s="1"/>
    </row>
    <row r="136" spans="1:15" ht="12.75" customHeight="1">
      <c r="A136" s="56">
        <v>127</v>
      </c>
      <c r="B136" s="58" t="s">
        <v>175</v>
      </c>
      <c r="C136" s="31">
        <v>9770.0499999999993</v>
      </c>
      <c r="D136" s="38">
        <v>9772.6833333333325</v>
      </c>
      <c r="E136" s="38">
        <v>9700.366666666665</v>
      </c>
      <c r="F136" s="38">
        <v>9630.6833333333325</v>
      </c>
      <c r="G136" s="38">
        <v>9558.366666666665</v>
      </c>
      <c r="H136" s="38">
        <v>9842.366666666665</v>
      </c>
      <c r="I136" s="38">
        <v>9914.6833333333343</v>
      </c>
      <c r="J136" s="38">
        <v>9984.366666666665</v>
      </c>
      <c r="K136" s="31">
        <v>9845</v>
      </c>
      <c r="L136" s="31">
        <v>9703</v>
      </c>
      <c r="M136" s="31">
        <v>3.2848299999999999</v>
      </c>
      <c r="N136" s="1"/>
      <c r="O136" s="1"/>
    </row>
    <row r="137" spans="1:15" ht="12.75" customHeight="1">
      <c r="A137" s="56">
        <v>128</v>
      </c>
      <c r="B137" s="58" t="s">
        <v>287</v>
      </c>
      <c r="C137" s="31">
        <v>602.75</v>
      </c>
      <c r="D137" s="38">
        <v>604.83333333333337</v>
      </c>
      <c r="E137" s="38">
        <v>597.91666666666674</v>
      </c>
      <c r="F137" s="38">
        <v>593.08333333333337</v>
      </c>
      <c r="G137" s="38">
        <v>586.16666666666674</v>
      </c>
      <c r="H137" s="38">
        <v>609.66666666666674</v>
      </c>
      <c r="I137" s="38">
        <v>616.58333333333348</v>
      </c>
      <c r="J137" s="38">
        <v>621.41666666666674</v>
      </c>
      <c r="K137" s="31">
        <v>611.75</v>
      </c>
      <c r="L137" s="31">
        <v>600</v>
      </c>
      <c r="M137" s="31">
        <v>8.1457899999999999</v>
      </c>
      <c r="N137" s="1"/>
      <c r="O137" s="1"/>
    </row>
    <row r="138" spans="1:15" ht="12.75" customHeight="1">
      <c r="A138" s="56">
        <v>129</v>
      </c>
      <c r="B138" s="58" t="s">
        <v>176</v>
      </c>
      <c r="C138" s="31">
        <v>1039.05</v>
      </c>
      <c r="D138" s="38">
        <v>1019.3833333333333</v>
      </c>
      <c r="E138" s="38">
        <v>994.76666666666665</v>
      </c>
      <c r="F138" s="38">
        <v>950.48333333333335</v>
      </c>
      <c r="G138" s="38">
        <v>925.86666666666667</v>
      </c>
      <c r="H138" s="38">
        <v>1063.6666666666665</v>
      </c>
      <c r="I138" s="38">
        <v>1088.2833333333333</v>
      </c>
      <c r="J138" s="38">
        <v>1132.5666666666666</v>
      </c>
      <c r="K138" s="31">
        <v>1044</v>
      </c>
      <c r="L138" s="31">
        <v>975.1</v>
      </c>
      <c r="M138" s="31">
        <v>83.460239999999999</v>
      </c>
      <c r="N138" s="1"/>
      <c r="O138" s="1"/>
    </row>
    <row r="139" spans="1:15" ht="12.75" customHeight="1">
      <c r="A139" s="56">
        <v>130</v>
      </c>
      <c r="B139" s="58" t="s">
        <v>179</v>
      </c>
      <c r="C139" s="31">
        <v>802.15</v>
      </c>
      <c r="D139" s="38">
        <v>804.81666666666661</v>
      </c>
      <c r="E139" s="38">
        <v>793.88333333333321</v>
      </c>
      <c r="F139" s="38">
        <v>785.61666666666656</v>
      </c>
      <c r="G139" s="38">
        <v>774.68333333333317</v>
      </c>
      <c r="H139" s="38">
        <v>813.08333333333326</v>
      </c>
      <c r="I139" s="38">
        <v>824.01666666666665</v>
      </c>
      <c r="J139" s="38">
        <v>832.2833333333333</v>
      </c>
      <c r="K139" s="31">
        <v>815.75</v>
      </c>
      <c r="L139" s="31">
        <v>796.55</v>
      </c>
      <c r="M139" s="31">
        <v>4.5438099999999997</v>
      </c>
      <c r="N139" s="1"/>
      <c r="O139" s="1"/>
    </row>
    <row r="140" spans="1:15" ht="12.75" customHeight="1">
      <c r="A140" s="56">
        <v>131</v>
      </c>
      <c r="B140" s="58" t="s">
        <v>181</v>
      </c>
      <c r="C140" s="31">
        <v>97</v>
      </c>
      <c r="D140" s="38">
        <v>96.916666666666671</v>
      </c>
      <c r="E140" s="38">
        <v>95.63333333333334</v>
      </c>
      <c r="F140" s="38">
        <v>94.266666666666666</v>
      </c>
      <c r="G140" s="38">
        <v>92.983333333333334</v>
      </c>
      <c r="H140" s="38">
        <v>98.283333333333346</v>
      </c>
      <c r="I140" s="38">
        <v>99.566666666666677</v>
      </c>
      <c r="J140" s="38">
        <v>100.93333333333335</v>
      </c>
      <c r="K140" s="31">
        <v>98.2</v>
      </c>
      <c r="L140" s="31">
        <v>95.55</v>
      </c>
      <c r="M140" s="31">
        <v>151.36412999999999</v>
      </c>
      <c r="N140" s="1"/>
      <c r="O140" s="1"/>
    </row>
    <row r="141" spans="1:15" ht="12.75" customHeight="1">
      <c r="A141" s="56">
        <v>132</v>
      </c>
      <c r="B141" s="58" t="s">
        <v>182</v>
      </c>
      <c r="C141" s="31">
        <v>2330.85</v>
      </c>
      <c r="D141" s="38">
        <v>2264.3166666666671</v>
      </c>
      <c r="E141" s="38">
        <v>2178.6333333333341</v>
      </c>
      <c r="F141" s="38">
        <v>2026.416666666667</v>
      </c>
      <c r="G141" s="38">
        <v>1940.733333333334</v>
      </c>
      <c r="H141" s="38">
        <v>2416.5333333333342</v>
      </c>
      <c r="I141" s="38">
        <v>2502.2166666666676</v>
      </c>
      <c r="J141" s="38">
        <v>2654.4333333333343</v>
      </c>
      <c r="K141" s="31">
        <v>2350</v>
      </c>
      <c r="L141" s="31">
        <v>2112.1</v>
      </c>
      <c r="M141" s="31">
        <v>33.63261</v>
      </c>
      <c r="N141" s="1"/>
      <c r="O141" s="1"/>
    </row>
    <row r="142" spans="1:15" ht="12.75" customHeight="1">
      <c r="A142" s="56">
        <v>133</v>
      </c>
      <c r="B142" s="58" t="s">
        <v>183</v>
      </c>
      <c r="C142" s="31">
        <v>102089.25</v>
      </c>
      <c r="D142" s="38">
        <v>101979.84999999999</v>
      </c>
      <c r="E142" s="38">
        <v>101659.39999999998</v>
      </c>
      <c r="F142" s="38">
        <v>101229.54999999999</v>
      </c>
      <c r="G142" s="38">
        <v>100909.09999999998</v>
      </c>
      <c r="H142" s="38">
        <v>102409.69999999998</v>
      </c>
      <c r="I142" s="38">
        <v>102730.15</v>
      </c>
      <c r="J142" s="38">
        <v>103159.99999999999</v>
      </c>
      <c r="K142" s="31">
        <v>102300.3</v>
      </c>
      <c r="L142" s="31">
        <v>101550</v>
      </c>
      <c r="M142" s="31">
        <v>2.112E-2</v>
      </c>
      <c r="N142" s="1"/>
      <c r="O142" s="1"/>
    </row>
    <row r="143" spans="1:15" ht="12.75" customHeight="1">
      <c r="A143" s="56">
        <v>134</v>
      </c>
      <c r="B143" s="58" t="s">
        <v>288</v>
      </c>
      <c r="C143" s="31">
        <v>57.9</v>
      </c>
      <c r="D143" s="38">
        <v>58.04999999999999</v>
      </c>
      <c r="E143" s="38">
        <v>57.649999999999977</v>
      </c>
      <c r="F143" s="38">
        <v>57.399999999999984</v>
      </c>
      <c r="G143" s="38">
        <v>56.999999999999972</v>
      </c>
      <c r="H143" s="38">
        <v>58.299999999999983</v>
      </c>
      <c r="I143" s="38">
        <v>58.7</v>
      </c>
      <c r="J143" s="38">
        <v>58.949999999999989</v>
      </c>
      <c r="K143" s="31">
        <v>58.45</v>
      </c>
      <c r="L143" s="31">
        <v>57.8</v>
      </c>
      <c r="M143" s="31">
        <v>62.27111</v>
      </c>
      <c r="N143" s="1"/>
      <c r="O143" s="1"/>
    </row>
    <row r="144" spans="1:15" ht="12.75" customHeight="1">
      <c r="A144" s="56">
        <v>135</v>
      </c>
      <c r="B144" s="58" t="s">
        <v>184</v>
      </c>
      <c r="C144" s="31">
        <v>1286.75</v>
      </c>
      <c r="D144" s="38">
        <v>1290.0999999999999</v>
      </c>
      <c r="E144" s="38">
        <v>1278.9999999999998</v>
      </c>
      <c r="F144" s="38">
        <v>1271.2499999999998</v>
      </c>
      <c r="G144" s="38">
        <v>1260.1499999999996</v>
      </c>
      <c r="H144" s="38">
        <v>1297.8499999999999</v>
      </c>
      <c r="I144" s="38">
        <v>1308.9500000000003</v>
      </c>
      <c r="J144" s="38">
        <v>1316.7</v>
      </c>
      <c r="K144" s="31">
        <v>1301.2</v>
      </c>
      <c r="L144" s="31">
        <v>1282.3499999999999</v>
      </c>
      <c r="M144" s="31">
        <v>1.7756000000000001</v>
      </c>
      <c r="N144" s="1"/>
      <c r="O144" s="1"/>
    </row>
    <row r="145" spans="1:15" ht="12.75" customHeight="1">
      <c r="A145" s="56">
        <v>136</v>
      </c>
      <c r="B145" s="58" t="s">
        <v>186</v>
      </c>
      <c r="C145" s="31">
        <v>4648.55</v>
      </c>
      <c r="D145" s="38">
        <v>4615.8499999999995</v>
      </c>
      <c r="E145" s="38">
        <v>4572.6999999999989</v>
      </c>
      <c r="F145" s="38">
        <v>4496.8499999999995</v>
      </c>
      <c r="G145" s="38">
        <v>4453.6999999999989</v>
      </c>
      <c r="H145" s="38">
        <v>4691.6999999999989</v>
      </c>
      <c r="I145" s="38">
        <v>4734.8499999999985</v>
      </c>
      <c r="J145" s="38">
        <v>4810.6999999999989</v>
      </c>
      <c r="K145" s="31">
        <v>4659</v>
      </c>
      <c r="L145" s="31">
        <v>4540</v>
      </c>
      <c r="M145" s="31">
        <v>2.73203</v>
      </c>
      <c r="N145" s="1"/>
      <c r="O145" s="1"/>
    </row>
    <row r="146" spans="1:15" ht="12.75" customHeight="1">
      <c r="A146" s="56">
        <v>137</v>
      </c>
      <c r="B146" s="58" t="s">
        <v>187</v>
      </c>
      <c r="C146" s="31">
        <v>4386.6499999999996</v>
      </c>
      <c r="D146" s="38">
        <v>4410.1166666666659</v>
      </c>
      <c r="E146" s="38">
        <v>4346.5833333333321</v>
      </c>
      <c r="F146" s="38">
        <v>4306.5166666666664</v>
      </c>
      <c r="G146" s="38">
        <v>4242.9833333333327</v>
      </c>
      <c r="H146" s="38">
        <v>4450.1833333333316</v>
      </c>
      <c r="I146" s="38">
        <v>4513.7166666666662</v>
      </c>
      <c r="J146" s="38">
        <v>4553.783333333331</v>
      </c>
      <c r="K146" s="31">
        <v>4473.6499999999996</v>
      </c>
      <c r="L146" s="31">
        <v>4370.05</v>
      </c>
      <c r="M146" s="31">
        <v>0.52083000000000002</v>
      </c>
      <c r="N146" s="1"/>
      <c r="O146" s="1"/>
    </row>
    <row r="147" spans="1:15" ht="12.75" customHeight="1">
      <c r="A147" s="56">
        <v>138</v>
      </c>
      <c r="B147" s="58" t="s">
        <v>188</v>
      </c>
      <c r="C147" s="31">
        <v>22982.55</v>
      </c>
      <c r="D147" s="38">
        <v>23042.433333333334</v>
      </c>
      <c r="E147" s="38">
        <v>22852.916666666668</v>
      </c>
      <c r="F147" s="38">
        <v>22723.283333333333</v>
      </c>
      <c r="G147" s="38">
        <v>22533.766666666666</v>
      </c>
      <c r="H147" s="38">
        <v>23172.066666666669</v>
      </c>
      <c r="I147" s="38">
        <v>23361.583333333332</v>
      </c>
      <c r="J147" s="38">
        <v>23491.216666666671</v>
      </c>
      <c r="K147" s="31">
        <v>23231.95</v>
      </c>
      <c r="L147" s="31">
        <v>22912.799999999999</v>
      </c>
      <c r="M147" s="31">
        <v>0.36842999999999998</v>
      </c>
      <c r="N147" s="1"/>
      <c r="O147" s="1"/>
    </row>
    <row r="148" spans="1:15" ht="12.75" customHeight="1">
      <c r="A148" s="56">
        <v>139</v>
      </c>
      <c r="B148" s="58" t="s">
        <v>468</v>
      </c>
      <c r="C148" s="31">
        <v>47</v>
      </c>
      <c r="D148" s="38">
        <v>47.466666666666669</v>
      </c>
      <c r="E148" s="38">
        <v>46.38333333333334</v>
      </c>
      <c r="F148" s="38">
        <v>45.766666666666673</v>
      </c>
      <c r="G148" s="38">
        <v>44.683333333333344</v>
      </c>
      <c r="H148" s="38">
        <v>48.083333333333336</v>
      </c>
      <c r="I148" s="38">
        <v>49.166666666666664</v>
      </c>
      <c r="J148" s="38">
        <v>49.783333333333331</v>
      </c>
      <c r="K148" s="31">
        <v>48.55</v>
      </c>
      <c r="L148" s="31">
        <v>46.85</v>
      </c>
      <c r="M148" s="31">
        <v>296.52918</v>
      </c>
      <c r="N148" s="1"/>
      <c r="O148" s="1"/>
    </row>
    <row r="149" spans="1:15" ht="12.75" customHeight="1">
      <c r="A149" s="56">
        <v>140</v>
      </c>
      <c r="B149" s="58" t="s">
        <v>189</v>
      </c>
      <c r="C149" s="31">
        <v>111</v>
      </c>
      <c r="D149" s="38">
        <v>110.98333333333333</v>
      </c>
      <c r="E149" s="38">
        <v>110.26666666666667</v>
      </c>
      <c r="F149" s="38">
        <v>109.53333333333333</v>
      </c>
      <c r="G149" s="38">
        <v>108.81666666666666</v>
      </c>
      <c r="H149" s="38">
        <v>111.71666666666667</v>
      </c>
      <c r="I149" s="38">
        <v>112.43333333333334</v>
      </c>
      <c r="J149" s="38">
        <v>113.16666666666667</v>
      </c>
      <c r="K149" s="31">
        <v>111.7</v>
      </c>
      <c r="L149" s="31">
        <v>110.25</v>
      </c>
      <c r="M149" s="31">
        <v>43.931220000000003</v>
      </c>
      <c r="N149" s="1"/>
      <c r="O149" s="1"/>
    </row>
    <row r="150" spans="1:15" ht="12.75" customHeight="1">
      <c r="A150" s="56">
        <v>141</v>
      </c>
      <c r="B150" s="58" t="s">
        <v>191</v>
      </c>
      <c r="C150" s="31">
        <v>195.1</v>
      </c>
      <c r="D150" s="38">
        <v>194.51666666666665</v>
      </c>
      <c r="E150" s="38">
        <v>192.68333333333331</v>
      </c>
      <c r="F150" s="38">
        <v>190.26666666666665</v>
      </c>
      <c r="G150" s="38">
        <v>188.43333333333331</v>
      </c>
      <c r="H150" s="38">
        <v>196.93333333333331</v>
      </c>
      <c r="I150" s="38">
        <v>198.76666666666668</v>
      </c>
      <c r="J150" s="38">
        <v>201.18333333333331</v>
      </c>
      <c r="K150" s="31">
        <v>196.35</v>
      </c>
      <c r="L150" s="31">
        <v>192.1</v>
      </c>
      <c r="M150" s="31">
        <v>110.3125</v>
      </c>
      <c r="N150" s="1"/>
      <c r="O150" s="1"/>
    </row>
    <row r="151" spans="1:15" ht="12.75" customHeight="1">
      <c r="A151" s="56">
        <v>142</v>
      </c>
      <c r="B151" s="58" t="s">
        <v>276</v>
      </c>
      <c r="C151" s="31">
        <v>144.9</v>
      </c>
      <c r="D151" s="38">
        <v>145.5</v>
      </c>
      <c r="E151" s="38">
        <v>144</v>
      </c>
      <c r="F151" s="38">
        <v>143.1</v>
      </c>
      <c r="G151" s="38">
        <v>141.6</v>
      </c>
      <c r="H151" s="38">
        <v>146.4</v>
      </c>
      <c r="I151" s="38">
        <v>147.9</v>
      </c>
      <c r="J151" s="38">
        <v>148.80000000000001</v>
      </c>
      <c r="K151" s="31">
        <v>147</v>
      </c>
      <c r="L151" s="31">
        <v>144.6</v>
      </c>
      <c r="M151" s="31">
        <v>36.036110000000001</v>
      </c>
      <c r="N151" s="1"/>
      <c r="O151" s="1"/>
    </row>
    <row r="152" spans="1:15" ht="12.75" customHeight="1">
      <c r="A152" s="56">
        <v>143</v>
      </c>
      <c r="B152" s="58" t="s">
        <v>192</v>
      </c>
      <c r="C152" s="31">
        <v>1056.25</v>
      </c>
      <c r="D152" s="38">
        <v>1051</v>
      </c>
      <c r="E152" s="38">
        <v>1035</v>
      </c>
      <c r="F152" s="38">
        <v>1013.75</v>
      </c>
      <c r="G152" s="38">
        <v>997.75</v>
      </c>
      <c r="H152" s="38">
        <v>1072.25</v>
      </c>
      <c r="I152" s="38">
        <v>1088.25</v>
      </c>
      <c r="J152" s="38">
        <v>1109.5</v>
      </c>
      <c r="K152" s="31">
        <v>1067</v>
      </c>
      <c r="L152" s="31">
        <v>1029.75</v>
      </c>
      <c r="M152" s="31">
        <v>10.91714</v>
      </c>
      <c r="N152" s="1"/>
      <c r="O152" s="1"/>
    </row>
    <row r="153" spans="1:15" ht="12.75" customHeight="1">
      <c r="A153" s="56">
        <v>144</v>
      </c>
      <c r="B153" s="58" t="s">
        <v>193</v>
      </c>
      <c r="C153" s="31">
        <v>3856.55</v>
      </c>
      <c r="D153" s="38">
        <v>3868.5666666666671</v>
      </c>
      <c r="E153" s="38">
        <v>3814.983333333334</v>
      </c>
      <c r="F153" s="38">
        <v>3773.416666666667</v>
      </c>
      <c r="G153" s="38">
        <v>3719.8333333333339</v>
      </c>
      <c r="H153" s="38">
        <v>3910.1333333333341</v>
      </c>
      <c r="I153" s="38">
        <v>3963.7166666666672</v>
      </c>
      <c r="J153" s="38">
        <v>4005.2833333333342</v>
      </c>
      <c r="K153" s="31">
        <v>3922.15</v>
      </c>
      <c r="L153" s="31">
        <v>3827</v>
      </c>
      <c r="M153" s="31">
        <v>0.32657000000000003</v>
      </c>
      <c r="N153" s="1"/>
      <c r="O153" s="1"/>
    </row>
    <row r="154" spans="1:15" ht="12.75" customHeight="1">
      <c r="A154" s="56">
        <v>145</v>
      </c>
      <c r="B154" s="58" t="s">
        <v>290</v>
      </c>
      <c r="C154" s="31">
        <v>258.05</v>
      </c>
      <c r="D154" s="38">
        <v>257.36666666666662</v>
      </c>
      <c r="E154" s="38">
        <v>256.23333333333323</v>
      </c>
      <c r="F154" s="38">
        <v>254.41666666666663</v>
      </c>
      <c r="G154" s="38">
        <v>253.28333333333325</v>
      </c>
      <c r="H154" s="38">
        <v>259.18333333333322</v>
      </c>
      <c r="I154" s="38">
        <v>260.31666666666655</v>
      </c>
      <c r="J154" s="38">
        <v>262.13333333333321</v>
      </c>
      <c r="K154" s="31">
        <v>258.5</v>
      </c>
      <c r="L154" s="31">
        <v>255.55</v>
      </c>
      <c r="M154" s="31">
        <v>4.7385099999999998</v>
      </c>
      <c r="N154" s="1"/>
      <c r="O154" s="1"/>
    </row>
    <row r="155" spans="1:15" ht="12.75" customHeight="1">
      <c r="A155" s="56">
        <v>146</v>
      </c>
      <c r="B155" s="58" t="s">
        <v>194</v>
      </c>
      <c r="C155" s="31">
        <v>170.55</v>
      </c>
      <c r="D155" s="38">
        <v>169.35</v>
      </c>
      <c r="E155" s="38">
        <v>167.7</v>
      </c>
      <c r="F155" s="38">
        <v>164.85</v>
      </c>
      <c r="G155" s="38">
        <v>163.19999999999999</v>
      </c>
      <c r="H155" s="38">
        <v>172.2</v>
      </c>
      <c r="I155" s="38">
        <v>173.85000000000002</v>
      </c>
      <c r="J155" s="38">
        <v>176.7</v>
      </c>
      <c r="K155" s="31">
        <v>171</v>
      </c>
      <c r="L155" s="31">
        <v>166.5</v>
      </c>
      <c r="M155" s="31">
        <v>78.428629999999998</v>
      </c>
      <c r="N155" s="1"/>
      <c r="O155" s="1"/>
    </row>
    <row r="156" spans="1:15" ht="12.75" customHeight="1">
      <c r="A156" s="56">
        <v>147</v>
      </c>
      <c r="B156" s="58" t="s">
        <v>195</v>
      </c>
      <c r="C156" s="31">
        <v>36669.199999999997</v>
      </c>
      <c r="D156" s="38">
        <v>36671.4</v>
      </c>
      <c r="E156" s="38">
        <v>36447.800000000003</v>
      </c>
      <c r="F156" s="38">
        <v>36226.400000000001</v>
      </c>
      <c r="G156" s="38">
        <v>36002.800000000003</v>
      </c>
      <c r="H156" s="38">
        <v>36892.800000000003</v>
      </c>
      <c r="I156" s="38">
        <v>37116.399999999994</v>
      </c>
      <c r="J156" s="38">
        <v>37337.800000000003</v>
      </c>
      <c r="K156" s="31">
        <v>36895</v>
      </c>
      <c r="L156" s="31">
        <v>36450</v>
      </c>
      <c r="M156" s="31">
        <v>7.8270000000000006E-2</v>
      </c>
      <c r="N156" s="1"/>
      <c r="O156" s="1"/>
    </row>
    <row r="157" spans="1:15" ht="12.75" customHeight="1">
      <c r="A157" s="56">
        <v>148</v>
      </c>
      <c r="B157" s="58" t="s">
        <v>293</v>
      </c>
      <c r="C157" s="31">
        <v>1330.5</v>
      </c>
      <c r="D157" s="38">
        <v>1327.2333333333333</v>
      </c>
      <c r="E157" s="38">
        <v>1314.5666666666666</v>
      </c>
      <c r="F157" s="38">
        <v>1298.6333333333332</v>
      </c>
      <c r="G157" s="38">
        <v>1285.9666666666665</v>
      </c>
      <c r="H157" s="38">
        <v>1343.1666666666667</v>
      </c>
      <c r="I157" s="38">
        <v>1355.8333333333333</v>
      </c>
      <c r="J157" s="38">
        <v>1371.7666666666669</v>
      </c>
      <c r="K157" s="31">
        <v>1339.9</v>
      </c>
      <c r="L157" s="31">
        <v>1311.3</v>
      </c>
      <c r="M157" s="31">
        <v>2.4098700000000002</v>
      </c>
      <c r="N157" s="1"/>
      <c r="O157" s="1"/>
    </row>
    <row r="158" spans="1:15" ht="12.75" customHeight="1">
      <c r="A158" s="56">
        <v>149</v>
      </c>
      <c r="B158" s="58" t="s">
        <v>291</v>
      </c>
      <c r="C158" s="31">
        <v>844.3</v>
      </c>
      <c r="D158" s="38">
        <v>841.86666666666667</v>
      </c>
      <c r="E158" s="38">
        <v>830.93333333333339</v>
      </c>
      <c r="F158" s="38">
        <v>817.56666666666672</v>
      </c>
      <c r="G158" s="38">
        <v>806.63333333333344</v>
      </c>
      <c r="H158" s="38">
        <v>855.23333333333335</v>
      </c>
      <c r="I158" s="38">
        <v>866.16666666666652</v>
      </c>
      <c r="J158" s="38">
        <v>879.5333333333333</v>
      </c>
      <c r="K158" s="31">
        <v>852.8</v>
      </c>
      <c r="L158" s="31">
        <v>828.5</v>
      </c>
      <c r="M158" s="31">
        <v>24.747140000000002</v>
      </c>
      <c r="N158" s="1"/>
      <c r="O158" s="1"/>
    </row>
    <row r="159" spans="1:15" ht="12.75" customHeight="1">
      <c r="A159" s="56">
        <v>150</v>
      </c>
      <c r="B159" s="58" t="s">
        <v>196</v>
      </c>
      <c r="C159" s="31">
        <v>995.05</v>
      </c>
      <c r="D159" s="38">
        <v>990.19999999999993</v>
      </c>
      <c r="E159" s="38">
        <v>977.44999999999982</v>
      </c>
      <c r="F159" s="38">
        <v>959.84999999999991</v>
      </c>
      <c r="G159" s="38">
        <v>947.0999999999998</v>
      </c>
      <c r="H159" s="38">
        <v>1007.7999999999998</v>
      </c>
      <c r="I159" s="38">
        <v>1020.5500000000001</v>
      </c>
      <c r="J159" s="38">
        <v>1038.1499999999999</v>
      </c>
      <c r="K159" s="31">
        <v>1002.95</v>
      </c>
      <c r="L159" s="31">
        <v>972.6</v>
      </c>
      <c r="M159" s="31">
        <v>23.352209999999999</v>
      </c>
      <c r="N159" s="1"/>
      <c r="O159" s="1"/>
    </row>
    <row r="160" spans="1:15" ht="12.75" customHeight="1">
      <c r="A160" s="56">
        <v>151</v>
      </c>
      <c r="B160" s="58" t="s">
        <v>197</v>
      </c>
      <c r="C160" s="31">
        <v>4749.6000000000004</v>
      </c>
      <c r="D160" s="38">
        <v>4805.2</v>
      </c>
      <c r="E160" s="38">
        <v>4660.3999999999996</v>
      </c>
      <c r="F160" s="38">
        <v>4571.2</v>
      </c>
      <c r="G160" s="38">
        <v>4426.3999999999996</v>
      </c>
      <c r="H160" s="38">
        <v>4894.3999999999996</v>
      </c>
      <c r="I160" s="38">
        <v>5039.2000000000007</v>
      </c>
      <c r="J160" s="38">
        <v>5128.3999999999996</v>
      </c>
      <c r="K160" s="31">
        <v>4950</v>
      </c>
      <c r="L160" s="31">
        <v>4716</v>
      </c>
      <c r="M160" s="31">
        <v>12.77966</v>
      </c>
      <c r="N160" s="1"/>
      <c r="O160" s="1"/>
    </row>
    <row r="161" spans="1:15" ht="12.75" customHeight="1">
      <c r="A161" s="56">
        <v>152</v>
      </c>
      <c r="B161" s="58" t="s">
        <v>198</v>
      </c>
      <c r="C161" s="31">
        <v>223.55</v>
      </c>
      <c r="D161" s="38">
        <v>224.01666666666668</v>
      </c>
      <c r="E161" s="38">
        <v>222.38333333333335</v>
      </c>
      <c r="F161" s="38">
        <v>221.21666666666667</v>
      </c>
      <c r="G161" s="38">
        <v>219.58333333333334</v>
      </c>
      <c r="H161" s="38">
        <v>225.18333333333337</v>
      </c>
      <c r="I161" s="38">
        <v>226.81666666666669</v>
      </c>
      <c r="J161" s="38">
        <v>227.98333333333338</v>
      </c>
      <c r="K161" s="31">
        <v>225.65</v>
      </c>
      <c r="L161" s="31">
        <v>222.85</v>
      </c>
      <c r="M161" s="31">
        <v>10.3757</v>
      </c>
      <c r="N161" s="1"/>
      <c r="O161" s="1"/>
    </row>
    <row r="162" spans="1:15" ht="12.75" customHeight="1">
      <c r="A162" s="56">
        <v>153</v>
      </c>
      <c r="B162" s="58" t="s">
        <v>199</v>
      </c>
      <c r="C162" s="31">
        <v>227</v>
      </c>
      <c r="D162" s="38">
        <v>226.73333333333335</v>
      </c>
      <c r="E162" s="38">
        <v>225.1166666666667</v>
      </c>
      <c r="F162" s="38">
        <v>223.23333333333335</v>
      </c>
      <c r="G162" s="38">
        <v>221.6166666666667</v>
      </c>
      <c r="H162" s="38">
        <v>228.6166666666667</v>
      </c>
      <c r="I162" s="38">
        <v>230.23333333333338</v>
      </c>
      <c r="J162" s="38">
        <v>232.1166666666667</v>
      </c>
      <c r="K162" s="31">
        <v>228.35</v>
      </c>
      <c r="L162" s="31">
        <v>224.85</v>
      </c>
      <c r="M162" s="31">
        <v>56.452359999999999</v>
      </c>
      <c r="N162" s="1"/>
      <c r="O162" s="1"/>
    </row>
    <row r="163" spans="1:15" ht="12.75" customHeight="1">
      <c r="A163" s="56">
        <v>154</v>
      </c>
      <c r="B163" s="58" t="s">
        <v>296</v>
      </c>
      <c r="C163" s="31">
        <v>15725.45</v>
      </c>
      <c r="D163" s="38">
        <v>15783.15</v>
      </c>
      <c r="E163" s="38">
        <v>15567.349999999999</v>
      </c>
      <c r="F163" s="38">
        <v>15409.249999999998</v>
      </c>
      <c r="G163" s="38">
        <v>15193.449999999997</v>
      </c>
      <c r="H163" s="38">
        <v>15941.25</v>
      </c>
      <c r="I163" s="38">
        <v>16157.05</v>
      </c>
      <c r="J163" s="38">
        <v>16315.150000000001</v>
      </c>
      <c r="K163" s="31">
        <v>15998.95</v>
      </c>
      <c r="L163" s="31">
        <v>15625.05</v>
      </c>
      <c r="M163" s="31">
        <v>4.0219999999999999E-2</v>
      </c>
      <c r="N163" s="1"/>
      <c r="O163" s="1"/>
    </row>
    <row r="164" spans="1:15" ht="12.75" customHeight="1">
      <c r="A164" s="56">
        <v>155</v>
      </c>
      <c r="B164" s="58" t="s">
        <v>200</v>
      </c>
      <c r="C164" s="31">
        <v>2662.8</v>
      </c>
      <c r="D164" s="38">
        <v>2666.8166666666671</v>
      </c>
      <c r="E164" s="38">
        <v>2648.6333333333341</v>
      </c>
      <c r="F164" s="38">
        <v>2634.4666666666672</v>
      </c>
      <c r="G164" s="38">
        <v>2616.2833333333342</v>
      </c>
      <c r="H164" s="38">
        <v>2680.983333333334</v>
      </c>
      <c r="I164" s="38">
        <v>2699.1666666666674</v>
      </c>
      <c r="J164" s="38">
        <v>2713.3333333333339</v>
      </c>
      <c r="K164" s="31">
        <v>2685</v>
      </c>
      <c r="L164" s="31">
        <v>2652.65</v>
      </c>
      <c r="M164" s="31">
        <v>2.11117</v>
      </c>
      <c r="N164" s="1"/>
      <c r="O164" s="1"/>
    </row>
    <row r="165" spans="1:15" ht="12.75" customHeight="1">
      <c r="A165" s="56">
        <v>156</v>
      </c>
      <c r="B165" s="58" t="s">
        <v>201</v>
      </c>
      <c r="C165" s="31">
        <v>3675</v>
      </c>
      <c r="D165" s="38">
        <v>3669.25</v>
      </c>
      <c r="E165" s="38">
        <v>3640.75</v>
      </c>
      <c r="F165" s="38">
        <v>3606.5</v>
      </c>
      <c r="G165" s="38">
        <v>3578</v>
      </c>
      <c r="H165" s="38">
        <v>3703.5</v>
      </c>
      <c r="I165" s="38">
        <v>3732</v>
      </c>
      <c r="J165" s="38">
        <v>3766.25</v>
      </c>
      <c r="K165" s="31">
        <v>3697.75</v>
      </c>
      <c r="L165" s="31">
        <v>3635</v>
      </c>
      <c r="M165" s="31">
        <v>1.4126300000000001</v>
      </c>
      <c r="N165" s="1"/>
      <c r="O165" s="1"/>
    </row>
    <row r="166" spans="1:15" ht="12.75" customHeight="1">
      <c r="A166" s="56">
        <v>157</v>
      </c>
      <c r="B166" s="58" t="s">
        <v>202</v>
      </c>
      <c r="C166" s="31">
        <v>62.6</v>
      </c>
      <c r="D166" s="38">
        <v>63.066666666666663</v>
      </c>
      <c r="E166" s="38">
        <v>61.833333333333329</v>
      </c>
      <c r="F166" s="38">
        <v>61.066666666666663</v>
      </c>
      <c r="G166" s="38">
        <v>59.833333333333329</v>
      </c>
      <c r="H166" s="38">
        <v>63.833333333333329</v>
      </c>
      <c r="I166" s="38">
        <v>65.066666666666663</v>
      </c>
      <c r="J166" s="38">
        <v>65.833333333333329</v>
      </c>
      <c r="K166" s="31">
        <v>64.3</v>
      </c>
      <c r="L166" s="31">
        <v>62.3</v>
      </c>
      <c r="M166" s="31">
        <v>562.13660000000004</v>
      </c>
      <c r="N166" s="1"/>
      <c r="O166" s="1"/>
    </row>
    <row r="167" spans="1:15" ht="12.75" customHeight="1">
      <c r="A167" s="56">
        <v>158</v>
      </c>
      <c r="B167" s="58" t="s">
        <v>292</v>
      </c>
      <c r="C167" s="31">
        <v>754.3</v>
      </c>
      <c r="D167" s="38">
        <v>757.56666666666661</v>
      </c>
      <c r="E167" s="38">
        <v>745.68333333333317</v>
      </c>
      <c r="F167" s="38">
        <v>737.06666666666661</v>
      </c>
      <c r="G167" s="38">
        <v>725.18333333333317</v>
      </c>
      <c r="H167" s="38">
        <v>766.18333333333317</v>
      </c>
      <c r="I167" s="38">
        <v>778.06666666666661</v>
      </c>
      <c r="J167" s="38">
        <v>786.68333333333317</v>
      </c>
      <c r="K167" s="31">
        <v>769.45</v>
      </c>
      <c r="L167" s="31">
        <v>748.95</v>
      </c>
      <c r="M167" s="31">
        <v>9.1357300000000006</v>
      </c>
      <c r="N167" s="1"/>
      <c r="O167" s="1"/>
    </row>
    <row r="168" spans="1:15" ht="12.75" customHeight="1">
      <c r="A168" s="56">
        <v>159</v>
      </c>
      <c r="B168" s="58" t="s">
        <v>203</v>
      </c>
      <c r="C168" s="31">
        <v>4586.8</v>
      </c>
      <c r="D168" s="38">
        <v>4591.2833333333328</v>
      </c>
      <c r="E168" s="38">
        <v>4489.5666666666657</v>
      </c>
      <c r="F168" s="38">
        <v>4392.333333333333</v>
      </c>
      <c r="G168" s="38">
        <v>4290.6166666666659</v>
      </c>
      <c r="H168" s="38">
        <v>4688.5166666666655</v>
      </c>
      <c r="I168" s="38">
        <v>4790.2333333333327</v>
      </c>
      <c r="J168" s="38">
        <v>4887.4666666666653</v>
      </c>
      <c r="K168" s="31">
        <v>4693</v>
      </c>
      <c r="L168" s="31">
        <v>4494.05</v>
      </c>
      <c r="M168" s="31">
        <v>30.345960000000002</v>
      </c>
      <c r="N168" s="1"/>
      <c r="O168" s="1"/>
    </row>
    <row r="169" spans="1:15" ht="12.75" customHeight="1">
      <c r="A169" s="56">
        <v>160</v>
      </c>
      <c r="B169" s="58" t="s">
        <v>294</v>
      </c>
      <c r="C169" s="31">
        <v>375.25</v>
      </c>
      <c r="D169" s="38">
        <v>375.0333333333333</v>
      </c>
      <c r="E169" s="38">
        <v>371.36666666666662</v>
      </c>
      <c r="F169" s="38">
        <v>367.48333333333329</v>
      </c>
      <c r="G169" s="38">
        <v>363.81666666666661</v>
      </c>
      <c r="H169" s="38">
        <v>378.91666666666663</v>
      </c>
      <c r="I169" s="38">
        <v>382.58333333333337</v>
      </c>
      <c r="J169" s="38">
        <v>386.46666666666664</v>
      </c>
      <c r="K169" s="31">
        <v>378.7</v>
      </c>
      <c r="L169" s="31">
        <v>371.15</v>
      </c>
      <c r="M169" s="31">
        <v>21.89593</v>
      </c>
      <c r="N169" s="1"/>
      <c r="O169" s="1"/>
    </row>
    <row r="170" spans="1:15" ht="12.75" customHeight="1">
      <c r="A170" s="56">
        <v>161</v>
      </c>
      <c r="B170" s="58" t="s">
        <v>204</v>
      </c>
      <c r="C170" s="31">
        <v>244.1</v>
      </c>
      <c r="D170" s="38">
        <v>244.19999999999996</v>
      </c>
      <c r="E170" s="38">
        <v>242.09999999999991</v>
      </c>
      <c r="F170" s="38">
        <v>240.09999999999994</v>
      </c>
      <c r="G170" s="38">
        <v>237.99999999999989</v>
      </c>
      <c r="H170" s="38">
        <v>246.19999999999993</v>
      </c>
      <c r="I170" s="38">
        <v>248.3</v>
      </c>
      <c r="J170" s="38">
        <v>250.29999999999995</v>
      </c>
      <c r="K170" s="31">
        <v>246.3</v>
      </c>
      <c r="L170" s="31">
        <v>242.2</v>
      </c>
      <c r="M170" s="31">
        <v>138.49807000000001</v>
      </c>
      <c r="N170" s="1"/>
      <c r="O170" s="1"/>
    </row>
    <row r="171" spans="1:15" ht="12.75" customHeight="1">
      <c r="A171" s="56">
        <v>162</v>
      </c>
      <c r="B171" s="58" t="s">
        <v>295</v>
      </c>
      <c r="C171" s="31">
        <v>542.4</v>
      </c>
      <c r="D171" s="38">
        <v>544.19999999999993</v>
      </c>
      <c r="E171" s="38">
        <v>535.29999999999984</v>
      </c>
      <c r="F171" s="38">
        <v>528.19999999999993</v>
      </c>
      <c r="G171" s="38">
        <v>519.29999999999984</v>
      </c>
      <c r="H171" s="38">
        <v>551.29999999999984</v>
      </c>
      <c r="I171" s="38">
        <v>560.19999999999993</v>
      </c>
      <c r="J171" s="38">
        <v>567.29999999999984</v>
      </c>
      <c r="K171" s="31">
        <v>553.1</v>
      </c>
      <c r="L171" s="31">
        <v>537.1</v>
      </c>
      <c r="M171" s="31">
        <v>5.1714900000000004</v>
      </c>
      <c r="N171" s="1"/>
      <c r="O171" s="1"/>
    </row>
    <row r="172" spans="1:15" ht="12.75" customHeight="1">
      <c r="A172" s="56">
        <v>163</v>
      </c>
      <c r="B172" s="58" t="s">
        <v>208</v>
      </c>
      <c r="C172" s="31">
        <v>887.35</v>
      </c>
      <c r="D172" s="38">
        <v>889.75</v>
      </c>
      <c r="E172" s="38">
        <v>870.6</v>
      </c>
      <c r="F172" s="38">
        <v>853.85</v>
      </c>
      <c r="G172" s="38">
        <v>834.7</v>
      </c>
      <c r="H172" s="38">
        <v>906.5</v>
      </c>
      <c r="I172" s="38">
        <v>925.65000000000009</v>
      </c>
      <c r="J172" s="38">
        <v>942.4</v>
      </c>
      <c r="K172" s="31">
        <v>908.9</v>
      </c>
      <c r="L172" s="31">
        <v>873</v>
      </c>
      <c r="M172" s="31">
        <v>8.4338899999999999</v>
      </c>
      <c r="N172" s="1"/>
      <c r="O172" s="1"/>
    </row>
    <row r="173" spans="1:15" ht="12.75" customHeight="1">
      <c r="A173" s="56">
        <v>164</v>
      </c>
      <c r="B173" s="58" t="s">
        <v>210</v>
      </c>
      <c r="C173" s="31">
        <v>161.85</v>
      </c>
      <c r="D173" s="38">
        <v>161.68333333333331</v>
      </c>
      <c r="E173" s="38">
        <v>160.56666666666661</v>
      </c>
      <c r="F173" s="38">
        <v>159.2833333333333</v>
      </c>
      <c r="G173" s="38">
        <v>158.1666666666666</v>
      </c>
      <c r="H173" s="38">
        <v>162.96666666666661</v>
      </c>
      <c r="I173" s="38">
        <v>164.08333333333334</v>
      </c>
      <c r="J173" s="38">
        <v>165.36666666666662</v>
      </c>
      <c r="K173" s="31">
        <v>162.80000000000001</v>
      </c>
      <c r="L173" s="31">
        <v>160.4</v>
      </c>
      <c r="M173" s="31">
        <v>60.78651</v>
      </c>
      <c r="N173" s="1"/>
      <c r="O173" s="1"/>
    </row>
    <row r="174" spans="1:15" ht="12.75" customHeight="1">
      <c r="A174" s="56">
        <v>165</v>
      </c>
      <c r="B174" s="58" t="s">
        <v>211</v>
      </c>
      <c r="C174" s="31">
        <v>2538.75</v>
      </c>
      <c r="D174" s="38">
        <v>2559.0833333333335</v>
      </c>
      <c r="E174" s="38">
        <v>2503.2666666666669</v>
      </c>
      <c r="F174" s="38">
        <v>2467.7833333333333</v>
      </c>
      <c r="G174" s="38">
        <v>2411.9666666666667</v>
      </c>
      <c r="H174" s="38">
        <v>2594.5666666666671</v>
      </c>
      <c r="I174" s="38">
        <v>2650.3833333333337</v>
      </c>
      <c r="J174" s="38">
        <v>2685.8666666666672</v>
      </c>
      <c r="K174" s="31">
        <v>2614.9</v>
      </c>
      <c r="L174" s="31">
        <v>2523.6</v>
      </c>
      <c r="M174" s="31">
        <v>151.24619000000001</v>
      </c>
      <c r="N174" s="1"/>
      <c r="O174" s="1"/>
    </row>
    <row r="175" spans="1:15" ht="12.75" customHeight="1">
      <c r="A175" s="56">
        <v>166</v>
      </c>
      <c r="B175" s="58" t="s">
        <v>212</v>
      </c>
      <c r="C175" s="31">
        <v>90.15</v>
      </c>
      <c r="D175" s="38">
        <v>90.166666666666671</v>
      </c>
      <c r="E175" s="38">
        <v>89.083333333333343</v>
      </c>
      <c r="F175" s="38">
        <v>88.016666666666666</v>
      </c>
      <c r="G175" s="38">
        <v>86.933333333333337</v>
      </c>
      <c r="H175" s="38">
        <v>91.233333333333348</v>
      </c>
      <c r="I175" s="38">
        <v>92.316666666666691</v>
      </c>
      <c r="J175" s="38">
        <v>93.383333333333354</v>
      </c>
      <c r="K175" s="31">
        <v>91.25</v>
      </c>
      <c r="L175" s="31">
        <v>89.1</v>
      </c>
      <c r="M175" s="31">
        <v>141.06971999999999</v>
      </c>
      <c r="N175" s="1"/>
      <c r="O175" s="1"/>
    </row>
    <row r="176" spans="1:15" ht="12.75" customHeight="1">
      <c r="A176" s="56">
        <v>167</v>
      </c>
      <c r="B176" t="s">
        <v>213</v>
      </c>
      <c r="C176" s="31">
        <v>846.3</v>
      </c>
      <c r="D176" s="38">
        <v>849.16666666666663</v>
      </c>
      <c r="E176" s="38">
        <v>838.93333333333328</v>
      </c>
      <c r="F176" s="38">
        <v>831.56666666666661</v>
      </c>
      <c r="G176" s="38">
        <v>821.33333333333326</v>
      </c>
      <c r="H176" s="38">
        <v>856.5333333333333</v>
      </c>
      <c r="I176" s="38">
        <v>866.76666666666665</v>
      </c>
      <c r="J176" s="38">
        <v>874.13333333333333</v>
      </c>
      <c r="K176" s="31">
        <v>859.4</v>
      </c>
      <c r="L176" s="31">
        <v>841.8</v>
      </c>
      <c r="M176" s="31">
        <v>7.7854599999999996</v>
      </c>
      <c r="N176" s="1"/>
      <c r="O176" s="1"/>
    </row>
    <row r="177" spans="1:15" ht="12.75" customHeight="1">
      <c r="A177" s="56">
        <v>168</v>
      </c>
      <c r="B177" s="58" t="s">
        <v>214</v>
      </c>
      <c r="C177" s="31">
        <v>1290.7</v>
      </c>
      <c r="D177" s="38">
        <v>1300.4833333333333</v>
      </c>
      <c r="E177" s="38">
        <v>1278.2166666666667</v>
      </c>
      <c r="F177" s="38">
        <v>1265.7333333333333</v>
      </c>
      <c r="G177" s="38">
        <v>1243.4666666666667</v>
      </c>
      <c r="H177" s="38">
        <v>1312.9666666666667</v>
      </c>
      <c r="I177" s="38">
        <v>1335.2333333333336</v>
      </c>
      <c r="J177" s="38">
        <v>1347.7166666666667</v>
      </c>
      <c r="K177" s="31">
        <v>1322.75</v>
      </c>
      <c r="L177" s="31">
        <v>1288</v>
      </c>
      <c r="M177" s="31">
        <v>5.2424099999999996</v>
      </c>
      <c r="N177" s="1"/>
      <c r="O177" s="1"/>
    </row>
    <row r="178" spans="1:15" ht="12.75" customHeight="1">
      <c r="A178" s="56">
        <v>169</v>
      </c>
      <c r="B178" s="58" t="s">
        <v>215</v>
      </c>
      <c r="C178" s="31">
        <v>615.1</v>
      </c>
      <c r="D178" s="38">
        <v>614.5333333333333</v>
      </c>
      <c r="E178" s="38">
        <v>609.56666666666661</v>
      </c>
      <c r="F178" s="38">
        <v>604.0333333333333</v>
      </c>
      <c r="G178" s="38">
        <v>599.06666666666661</v>
      </c>
      <c r="H178" s="38">
        <v>620.06666666666661</v>
      </c>
      <c r="I178" s="38">
        <v>625.0333333333333</v>
      </c>
      <c r="J178" s="38">
        <v>630.56666666666661</v>
      </c>
      <c r="K178" s="31">
        <v>619.5</v>
      </c>
      <c r="L178" s="31">
        <v>609</v>
      </c>
      <c r="M178" s="31">
        <v>210.40280999999999</v>
      </c>
      <c r="N178" s="1"/>
      <c r="O178" s="1"/>
    </row>
    <row r="179" spans="1:15" ht="12.75" customHeight="1">
      <c r="A179" s="56">
        <v>170</v>
      </c>
      <c r="B179" s="58" t="s">
        <v>216</v>
      </c>
      <c r="C179" s="31">
        <v>23088.75</v>
      </c>
      <c r="D179" s="38">
        <v>23191.266666666666</v>
      </c>
      <c r="E179" s="38">
        <v>22923.483333333334</v>
      </c>
      <c r="F179" s="38">
        <v>22758.216666666667</v>
      </c>
      <c r="G179" s="38">
        <v>22490.433333333334</v>
      </c>
      <c r="H179" s="38">
        <v>23356.533333333333</v>
      </c>
      <c r="I179" s="38">
        <v>23624.316666666666</v>
      </c>
      <c r="J179" s="38">
        <v>23789.583333333332</v>
      </c>
      <c r="K179" s="31">
        <v>23459.05</v>
      </c>
      <c r="L179" s="31">
        <v>23026</v>
      </c>
      <c r="M179" s="31">
        <v>0.37839</v>
      </c>
      <c r="N179" s="1"/>
      <c r="O179" s="1"/>
    </row>
    <row r="180" spans="1:15" ht="12.75" customHeight="1">
      <c r="A180" s="56">
        <v>171</v>
      </c>
      <c r="B180" s="58" t="s">
        <v>219</v>
      </c>
      <c r="C180" s="31">
        <v>1831.5</v>
      </c>
      <c r="D180" s="38">
        <v>1824.8833333333332</v>
      </c>
      <c r="E180" s="38">
        <v>1781.6166666666663</v>
      </c>
      <c r="F180" s="38">
        <v>1731.7333333333331</v>
      </c>
      <c r="G180" s="38">
        <v>1688.4666666666662</v>
      </c>
      <c r="H180" s="38">
        <v>1874.7666666666664</v>
      </c>
      <c r="I180" s="38">
        <v>1918.0333333333333</v>
      </c>
      <c r="J180" s="38">
        <v>1967.9166666666665</v>
      </c>
      <c r="K180" s="31">
        <v>1868.15</v>
      </c>
      <c r="L180" s="31">
        <v>1775</v>
      </c>
      <c r="M180" s="31">
        <v>31.102540000000001</v>
      </c>
      <c r="N180" s="1"/>
      <c r="O180" s="1"/>
    </row>
    <row r="181" spans="1:15" ht="12.75" customHeight="1">
      <c r="A181" s="56">
        <v>172</v>
      </c>
      <c r="B181" s="58" t="s">
        <v>217</v>
      </c>
      <c r="C181" s="31">
        <v>3613.95</v>
      </c>
      <c r="D181" s="38">
        <v>3627.4833333333336</v>
      </c>
      <c r="E181" s="38">
        <v>3592.0166666666673</v>
      </c>
      <c r="F181" s="38">
        <v>3570.0833333333339</v>
      </c>
      <c r="G181" s="38">
        <v>3534.6166666666677</v>
      </c>
      <c r="H181" s="38">
        <v>3649.416666666667</v>
      </c>
      <c r="I181" s="38">
        <v>3684.8833333333332</v>
      </c>
      <c r="J181" s="38">
        <v>3706.8166666666666</v>
      </c>
      <c r="K181" s="31">
        <v>3662.95</v>
      </c>
      <c r="L181" s="31">
        <v>3605.55</v>
      </c>
      <c r="M181" s="31">
        <v>3.49749</v>
      </c>
      <c r="N181" s="1"/>
      <c r="O181" s="1"/>
    </row>
    <row r="182" spans="1:15" ht="12.75" customHeight="1">
      <c r="A182" s="56">
        <v>173</v>
      </c>
      <c r="B182" s="58" t="s">
        <v>297</v>
      </c>
      <c r="C182" s="31">
        <v>572.1</v>
      </c>
      <c r="D182" s="38">
        <v>571.21666666666658</v>
      </c>
      <c r="E182" s="38">
        <v>561.43333333333317</v>
      </c>
      <c r="F182" s="38">
        <v>550.76666666666654</v>
      </c>
      <c r="G182" s="38">
        <v>540.98333333333312</v>
      </c>
      <c r="H182" s="38">
        <v>581.88333333333321</v>
      </c>
      <c r="I182" s="38">
        <v>591.66666666666674</v>
      </c>
      <c r="J182" s="38">
        <v>602.33333333333326</v>
      </c>
      <c r="K182" s="31">
        <v>581</v>
      </c>
      <c r="L182" s="31">
        <v>560.54999999999995</v>
      </c>
      <c r="M182" s="31">
        <v>24.13588</v>
      </c>
      <c r="N182" s="1"/>
      <c r="O182" s="1"/>
    </row>
    <row r="183" spans="1:15" ht="12.75" customHeight="1">
      <c r="A183" s="56">
        <v>174</v>
      </c>
      <c r="B183" s="58" t="s">
        <v>218</v>
      </c>
      <c r="C183" s="31">
        <v>2212.75</v>
      </c>
      <c r="D183" s="38">
        <v>2218.5833333333335</v>
      </c>
      <c r="E183" s="38">
        <v>2188.166666666667</v>
      </c>
      <c r="F183" s="38">
        <v>2163.5833333333335</v>
      </c>
      <c r="G183" s="38">
        <v>2133.166666666667</v>
      </c>
      <c r="H183" s="38">
        <v>2243.166666666667</v>
      </c>
      <c r="I183" s="38">
        <v>2273.5833333333339</v>
      </c>
      <c r="J183" s="38">
        <v>2298.166666666667</v>
      </c>
      <c r="K183" s="31">
        <v>2249</v>
      </c>
      <c r="L183" s="31">
        <v>2194</v>
      </c>
      <c r="M183" s="31">
        <v>5.0360899999999997</v>
      </c>
      <c r="N183" s="1"/>
      <c r="O183" s="1"/>
    </row>
    <row r="184" spans="1:15" ht="12.75" customHeight="1">
      <c r="A184" s="56">
        <v>175</v>
      </c>
      <c r="B184" s="58" t="s">
        <v>220</v>
      </c>
      <c r="C184" s="31">
        <v>1097.1500000000001</v>
      </c>
      <c r="D184" s="38">
        <v>1097.2333333333333</v>
      </c>
      <c r="E184" s="38">
        <v>1090.2666666666667</v>
      </c>
      <c r="F184" s="38">
        <v>1083.3833333333332</v>
      </c>
      <c r="G184" s="38">
        <v>1076.4166666666665</v>
      </c>
      <c r="H184" s="38">
        <v>1104.1166666666668</v>
      </c>
      <c r="I184" s="38">
        <v>1111.0833333333335</v>
      </c>
      <c r="J184" s="38">
        <v>1117.9666666666669</v>
      </c>
      <c r="K184" s="31">
        <v>1104.2</v>
      </c>
      <c r="L184" s="31">
        <v>1090.3499999999999</v>
      </c>
      <c r="M184" s="31">
        <v>18.796099999999999</v>
      </c>
      <c r="N184" s="1"/>
      <c r="O184" s="1"/>
    </row>
    <row r="185" spans="1:15" ht="12.75" customHeight="1">
      <c r="A185" s="56">
        <v>176</v>
      </c>
      <c r="B185" s="58" t="s">
        <v>221</v>
      </c>
      <c r="C185" s="31">
        <v>526.75</v>
      </c>
      <c r="D185" s="38">
        <v>528.80000000000007</v>
      </c>
      <c r="E185" s="38">
        <v>512.15000000000009</v>
      </c>
      <c r="F185" s="38">
        <v>497.55000000000007</v>
      </c>
      <c r="G185" s="38">
        <v>480.90000000000009</v>
      </c>
      <c r="H185" s="38">
        <v>543.40000000000009</v>
      </c>
      <c r="I185" s="38">
        <v>560.04999999999995</v>
      </c>
      <c r="J185" s="38">
        <v>574.65000000000009</v>
      </c>
      <c r="K185" s="31">
        <v>545.45000000000005</v>
      </c>
      <c r="L185" s="31">
        <v>514.20000000000005</v>
      </c>
      <c r="M185" s="31">
        <v>39.697249999999997</v>
      </c>
      <c r="N185" s="1"/>
      <c r="O185" s="1"/>
    </row>
    <row r="186" spans="1:15" ht="12.75" customHeight="1">
      <c r="A186" s="56">
        <v>177</v>
      </c>
      <c r="B186" s="58" t="s">
        <v>222</v>
      </c>
      <c r="C186" s="31">
        <v>777.55</v>
      </c>
      <c r="D186" s="38">
        <v>779.0333333333333</v>
      </c>
      <c r="E186" s="38">
        <v>772.06666666666661</v>
      </c>
      <c r="F186" s="38">
        <v>766.58333333333326</v>
      </c>
      <c r="G186" s="38">
        <v>759.61666666666656</v>
      </c>
      <c r="H186" s="38">
        <v>784.51666666666665</v>
      </c>
      <c r="I186" s="38">
        <v>791.48333333333335</v>
      </c>
      <c r="J186" s="38">
        <v>796.9666666666667</v>
      </c>
      <c r="K186" s="31">
        <v>786</v>
      </c>
      <c r="L186" s="31">
        <v>773.55</v>
      </c>
      <c r="M186" s="31">
        <v>1.95503</v>
      </c>
      <c r="N186" s="1"/>
      <c r="O186" s="1"/>
    </row>
    <row r="187" spans="1:15" ht="12.75" customHeight="1">
      <c r="A187" s="56">
        <v>178</v>
      </c>
      <c r="B187" s="58" t="s">
        <v>223</v>
      </c>
      <c r="C187" s="31">
        <v>987.65</v>
      </c>
      <c r="D187" s="38">
        <v>986.75</v>
      </c>
      <c r="E187" s="38">
        <v>979.5</v>
      </c>
      <c r="F187" s="38">
        <v>971.35</v>
      </c>
      <c r="G187" s="38">
        <v>964.1</v>
      </c>
      <c r="H187" s="38">
        <v>994.9</v>
      </c>
      <c r="I187" s="38">
        <v>1002.15</v>
      </c>
      <c r="J187" s="38">
        <v>1010.3</v>
      </c>
      <c r="K187" s="31">
        <v>994</v>
      </c>
      <c r="L187" s="31">
        <v>978.6</v>
      </c>
      <c r="M187" s="31">
        <v>6.2810499999999996</v>
      </c>
      <c r="N187" s="1"/>
      <c r="O187" s="1"/>
    </row>
    <row r="188" spans="1:15" ht="12.75" customHeight="1">
      <c r="A188" s="56">
        <v>179</v>
      </c>
      <c r="B188" s="58" t="s">
        <v>224</v>
      </c>
      <c r="C188" s="31">
        <v>1590.4</v>
      </c>
      <c r="D188" s="38">
        <v>1590.0166666666667</v>
      </c>
      <c r="E188" s="38">
        <v>1572.0333333333333</v>
      </c>
      <c r="F188" s="38">
        <v>1553.6666666666667</v>
      </c>
      <c r="G188" s="38">
        <v>1535.6833333333334</v>
      </c>
      <c r="H188" s="38">
        <v>1608.3833333333332</v>
      </c>
      <c r="I188" s="38">
        <v>1626.3666666666663</v>
      </c>
      <c r="J188" s="38">
        <v>1644.7333333333331</v>
      </c>
      <c r="K188" s="31">
        <v>1608</v>
      </c>
      <c r="L188" s="31">
        <v>1571.65</v>
      </c>
      <c r="M188" s="31">
        <v>9.2083600000000008</v>
      </c>
      <c r="N188" s="1"/>
      <c r="O188" s="1"/>
    </row>
    <row r="189" spans="1:15" ht="12.75" customHeight="1">
      <c r="A189" s="56">
        <v>180</v>
      </c>
      <c r="B189" s="58" t="s">
        <v>225</v>
      </c>
      <c r="C189" s="31">
        <v>852.35</v>
      </c>
      <c r="D189" s="38">
        <v>859.44999999999993</v>
      </c>
      <c r="E189" s="38">
        <v>842.49999999999989</v>
      </c>
      <c r="F189" s="38">
        <v>832.65</v>
      </c>
      <c r="G189" s="38">
        <v>815.69999999999993</v>
      </c>
      <c r="H189" s="38">
        <v>869.29999999999984</v>
      </c>
      <c r="I189" s="38">
        <v>886.24999999999989</v>
      </c>
      <c r="J189" s="38">
        <v>896.0999999999998</v>
      </c>
      <c r="K189" s="31">
        <v>876.4</v>
      </c>
      <c r="L189" s="31">
        <v>849.6</v>
      </c>
      <c r="M189" s="31">
        <v>12.305339999999999</v>
      </c>
      <c r="N189" s="1"/>
      <c r="O189" s="1"/>
    </row>
    <row r="190" spans="1:15" ht="12.75" customHeight="1">
      <c r="A190" s="56">
        <v>181</v>
      </c>
      <c r="B190" s="58" t="s">
        <v>298</v>
      </c>
      <c r="C190" s="31">
        <v>7310.85</v>
      </c>
      <c r="D190" s="38">
        <v>7353.6166666666659</v>
      </c>
      <c r="E190" s="38">
        <v>7257.2333333333318</v>
      </c>
      <c r="F190" s="38">
        <v>7203.6166666666659</v>
      </c>
      <c r="G190" s="38">
        <v>7107.2333333333318</v>
      </c>
      <c r="H190" s="38">
        <v>7407.2333333333318</v>
      </c>
      <c r="I190" s="38">
        <v>7503.616666666665</v>
      </c>
      <c r="J190" s="38">
        <v>7557.2333333333318</v>
      </c>
      <c r="K190" s="31">
        <v>7450</v>
      </c>
      <c r="L190" s="31">
        <v>7300</v>
      </c>
      <c r="M190" s="31">
        <v>1.9006400000000001</v>
      </c>
      <c r="N190" s="1"/>
      <c r="O190" s="1"/>
    </row>
    <row r="191" spans="1:15" ht="12.75" customHeight="1">
      <c r="A191" s="56">
        <v>182</v>
      </c>
      <c r="B191" s="58" t="s">
        <v>226</v>
      </c>
      <c r="C191" s="31">
        <v>625.75</v>
      </c>
      <c r="D191" s="38">
        <v>624.81666666666672</v>
      </c>
      <c r="E191" s="38">
        <v>618.63333333333344</v>
      </c>
      <c r="F191" s="38">
        <v>611.51666666666677</v>
      </c>
      <c r="G191" s="38">
        <v>605.33333333333348</v>
      </c>
      <c r="H191" s="38">
        <v>631.93333333333339</v>
      </c>
      <c r="I191" s="38">
        <v>638.11666666666656</v>
      </c>
      <c r="J191" s="38">
        <v>645.23333333333335</v>
      </c>
      <c r="K191" s="31">
        <v>631</v>
      </c>
      <c r="L191" s="31">
        <v>617.70000000000005</v>
      </c>
      <c r="M191" s="31">
        <v>129.14609999999999</v>
      </c>
      <c r="N191" s="1"/>
      <c r="O191" s="1"/>
    </row>
    <row r="192" spans="1:15" ht="12.75" customHeight="1">
      <c r="A192" s="56">
        <v>183</v>
      </c>
      <c r="B192" s="58" t="s">
        <v>227</v>
      </c>
      <c r="C192" s="31">
        <v>217.4</v>
      </c>
      <c r="D192" s="38">
        <v>217.78333333333333</v>
      </c>
      <c r="E192" s="38">
        <v>216.36666666666667</v>
      </c>
      <c r="F192" s="38">
        <v>215.33333333333334</v>
      </c>
      <c r="G192" s="38">
        <v>213.91666666666669</v>
      </c>
      <c r="H192" s="38">
        <v>218.81666666666666</v>
      </c>
      <c r="I192" s="38">
        <v>220.23333333333335</v>
      </c>
      <c r="J192" s="38">
        <v>221.26666666666665</v>
      </c>
      <c r="K192" s="31">
        <v>219.2</v>
      </c>
      <c r="L192" s="31">
        <v>216.75</v>
      </c>
      <c r="M192" s="31">
        <v>57.153779999999998</v>
      </c>
      <c r="N192" s="1"/>
      <c r="O192" s="1"/>
    </row>
    <row r="193" spans="1:15" ht="12.75" customHeight="1">
      <c r="A193" s="56">
        <v>184</v>
      </c>
      <c r="B193" s="58" t="s">
        <v>228</v>
      </c>
      <c r="C193" s="31">
        <v>116.6</v>
      </c>
      <c r="D193" s="38">
        <v>116.68333333333334</v>
      </c>
      <c r="E193" s="38">
        <v>115.41666666666667</v>
      </c>
      <c r="F193" s="38">
        <v>114.23333333333333</v>
      </c>
      <c r="G193" s="38">
        <v>112.96666666666667</v>
      </c>
      <c r="H193" s="38">
        <v>117.86666666666667</v>
      </c>
      <c r="I193" s="38">
        <v>119.13333333333333</v>
      </c>
      <c r="J193" s="38">
        <v>120.31666666666668</v>
      </c>
      <c r="K193" s="31">
        <v>117.95</v>
      </c>
      <c r="L193" s="31">
        <v>115.5</v>
      </c>
      <c r="M193" s="31">
        <v>315.46136000000001</v>
      </c>
      <c r="N193" s="1"/>
      <c r="O193" s="1"/>
    </row>
    <row r="194" spans="1:15" ht="12.75" customHeight="1">
      <c r="A194" s="56">
        <v>185</v>
      </c>
      <c r="B194" s="58" t="s">
        <v>229</v>
      </c>
      <c r="C194" s="31">
        <v>3368.3</v>
      </c>
      <c r="D194" s="38">
        <v>3387.4166666666665</v>
      </c>
      <c r="E194" s="38">
        <v>3339.9333333333329</v>
      </c>
      <c r="F194" s="38">
        <v>3311.5666666666666</v>
      </c>
      <c r="G194" s="38">
        <v>3264.083333333333</v>
      </c>
      <c r="H194" s="38">
        <v>3415.7833333333328</v>
      </c>
      <c r="I194" s="38">
        <v>3463.2666666666664</v>
      </c>
      <c r="J194" s="38">
        <v>3491.6333333333328</v>
      </c>
      <c r="K194" s="31">
        <v>3434.9</v>
      </c>
      <c r="L194" s="31">
        <v>3359.05</v>
      </c>
      <c r="M194" s="31">
        <v>37.70223</v>
      </c>
      <c r="N194" s="1"/>
      <c r="O194" s="1"/>
    </row>
    <row r="195" spans="1:15" ht="12.75" customHeight="1">
      <c r="A195" s="56">
        <v>186</v>
      </c>
      <c r="B195" s="58" t="s">
        <v>230</v>
      </c>
      <c r="C195" s="31">
        <v>1195.0999999999999</v>
      </c>
      <c r="D195" s="38">
        <v>1198.0166666666667</v>
      </c>
      <c r="E195" s="38">
        <v>1178.0833333333333</v>
      </c>
      <c r="F195" s="38">
        <v>1161.0666666666666</v>
      </c>
      <c r="G195" s="38">
        <v>1141.1333333333332</v>
      </c>
      <c r="H195" s="38">
        <v>1215.0333333333333</v>
      </c>
      <c r="I195" s="38">
        <v>1234.9666666666667</v>
      </c>
      <c r="J195" s="38">
        <v>1251.9833333333333</v>
      </c>
      <c r="K195" s="31">
        <v>1217.95</v>
      </c>
      <c r="L195" s="31">
        <v>1181</v>
      </c>
      <c r="M195" s="31">
        <v>50.320860000000003</v>
      </c>
      <c r="N195" s="1"/>
      <c r="O195" s="1"/>
    </row>
    <row r="196" spans="1:15" ht="12.75" customHeight="1">
      <c r="A196" s="56">
        <v>187</v>
      </c>
      <c r="B196" s="58" t="s">
        <v>302</v>
      </c>
      <c r="C196" s="31">
        <v>3219.35</v>
      </c>
      <c r="D196" s="38">
        <v>3210.6833333333329</v>
      </c>
      <c r="E196" s="38">
        <v>3173.516666666666</v>
      </c>
      <c r="F196" s="38">
        <v>3127.6833333333329</v>
      </c>
      <c r="G196" s="38">
        <v>3090.516666666666</v>
      </c>
      <c r="H196" s="38">
        <v>3256.516666666666</v>
      </c>
      <c r="I196" s="38">
        <v>3293.6833333333329</v>
      </c>
      <c r="J196" s="38">
        <v>3339.516666666666</v>
      </c>
      <c r="K196" s="31">
        <v>3247.85</v>
      </c>
      <c r="L196" s="31">
        <v>3164.85</v>
      </c>
      <c r="M196" s="31">
        <v>0.63134000000000001</v>
      </c>
      <c r="N196" s="1"/>
      <c r="O196" s="1"/>
    </row>
    <row r="197" spans="1:15" ht="12.75" customHeight="1">
      <c r="A197" s="56">
        <v>188</v>
      </c>
      <c r="B197" s="58" t="s">
        <v>231</v>
      </c>
      <c r="C197" s="31">
        <v>2976.3</v>
      </c>
      <c r="D197" s="38">
        <v>2983.7666666666664</v>
      </c>
      <c r="E197" s="38">
        <v>2962.5333333333328</v>
      </c>
      <c r="F197" s="38">
        <v>2948.7666666666664</v>
      </c>
      <c r="G197" s="38">
        <v>2927.5333333333328</v>
      </c>
      <c r="H197" s="38">
        <v>2997.5333333333328</v>
      </c>
      <c r="I197" s="38">
        <v>3018.7666666666664</v>
      </c>
      <c r="J197" s="38">
        <v>3032.5333333333328</v>
      </c>
      <c r="K197" s="31">
        <v>3005</v>
      </c>
      <c r="L197" s="31">
        <v>2970</v>
      </c>
      <c r="M197" s="31">
        <v>5.99594</v>
      </c>
      <c r="N197" s="1"/>
      <c r="O197" s="1"/>
    </row>
    <row r="198" spans="1:15" ht="12.75" customHeight="1">
      <c r="A198" s="56">
        <v>189</v>
      </c>
      <c r="B198" s="58" t="s">
        <v>232</v>
      </c>
      <c r="C198" s="31">
        <v>1938.75</v>
      </c>
      <c r="D198" s="38">
        <v>1945.6166666666668</v>
      </c>
      <c r="E198" s="38">
        <v>1908.1333333333337</v>
      </c>
      <c r="F198" s="38">
        <v>1877.5166666666669</v>
      </c>
      <c r="G198" s="38">
        <v>1840.0333333333338</v>
      </c>
      <c r="H198" s="38">
        <v>1976.2333333333336</v>
      </c>
      <c r="I198" s="38">
        <v>2013.7166666666667</v>
      </c>
      <c r="J198" s="38">
        <v>2044.3333333333335</v>
      </c>
      <c r="K198" s="31">
        <v>1983.1</v>
      </c>
      <c r="L198" s="31">
        <v>1915</v>
      </c>
      <c r="M198" s="31">
        <v>2.4763999999999999</v>
      </c>
      <c r="N198" s="1"/>
      <c r="O198" s="1"/>
    </row>
    <row r="199" spans="1:15" ht="12.75" customHeight="1">
      <c r="A199" s="56">
        <v>190</v>
      </c>
      <c r="B199" s="58" t="s">
        <v>300</v>
      </c>
      <c r="C199" s="31">
        <v>613.20000000000005</v>
      </c>
      <c r="D199" s="38">
        <v>613.91666666666663</v>
      </c>
      <c r="E199" s="38">
        <v>609.83333333333326</v>
      </c>
      <c r="F199" s="38">
        <v>606.46666666666658</v>
      </c>
      <c r="G199" s="38">
        <v>602.38333333333321</v>
      </c>
      <c r="H199" s="38">
        <v>617.2833333333333</v>
      </c>
      <c r="I199" s="38">
        <v>621.36666666666656</v>
      </c>
      <c r="J199" s="38">
        <v>624.73333333333335</v>
      </c>
      <c r="K199" s="31">
        <v>618</v>
      </c>
      <c r="L199" s="31">
        <v>610.54999999999995</v>
      </c>
      <c r="M199" s="31">
        <v>3.6909700000000001</v>
      </c>
      <c r="N199" s="1"/>
      <c r="O199" s="1"/>
    </row>
    <row r="200" spans="1:15" ht="12.75" customHeight="1">
      <c r="A200" s="56">
        <v>191</v>
      </c>
      <c r="B200" s="58" t="s">
        <v>233</v>
      </c>
      <c r="C200" s="31">
        <v>1713.9</v>
      </c>
      <c r="D200" s="38">
        <v>1715.05</v>
      </c>
      <c r="E200" s="38">
        <v>1700.05</v>
      </c>
      <c r="F200" s="38">
        <v>1686.2</v>
      </c>
      <c r="G200" s="38">
        <v>1671.2</v>
      </c>
      <c r="H200" s="38">
        <v>1728.8999999999999</v>
      </c>
      <c r="I200" s="38">
        <v>1743.8999999999999</v>
      </c>
      <c r="J200" s="38">
        <v>1757.7499999999998</v>
      </c>
      <c r="K200" s="31">
        <v>1730.05</v>
      </c>
      <c r="L200" s="31">
        <v>1701.2</v>
      </c>
      <c r="M200" s="31">
        <v>3.3126000000000002</v>
      </c>
      <c r="N200" s="1"/>
      <c r="O200" s="1"/>
    </row>
    <row r="201" spans="1:15" ht="12.75" customHeight="1">
      <c r="A201" s="56">
        <v>192</v>
      </c>
      <c r="B201" s="58" t="s">
        <v>301</v>
      </c>
      <c r="C201" s="31">
        <v>33.25</v>
      </c>
      <c r="D201" s="38">
        <v>33.283333333333331</v>
      </c>
      <c r="E201" s="38">
        <v>32.566666666666663</v>
      </c>
      <c r="F201" s="38">
        <v>31.883333333333333</v>
      </c>
      <c r="G201" s="38">
        <v>31.166666666666664</v>
      </c>
      <c r="H201" s="38">
        <v>33.966666666666661</v>
      </c>
      <c r="I201" s="38">
        <v>34.68333333333333</v>
      </c>
      <c r="J201" s="38">
        <v>35.36666666666666</v>
      </c>
      <c r="K201" s="31">
        <v>34</v>
      </c>
      <c r="L201" s="31">
        <v>32.6</v>
      </c>
      <c r="M201" s="31">
        <v>110.56859</v>
      </c>
      <c r="N201" s="1"/>
      <c r="O201" s="1"/>
    </row>
    <row r="202" spans="1:15" ht="12.75" customHeight="1">
      <c r="A202" s="56">
        <v>193</v>
      </c>
      <c r="B202" s="58" t="s">
        <v>299</v>
      </c>
      <c r="C202" s="31">
        <v>82.6</v>
      </c>
      <c r="D202" s="38">
        <v>82.45</v>
      </c>
      <c r="E202" s="38">
        <v>81.2</v>
      </c>
      <c r="F202" s="38">
        <v>79.8</v>
      </c>
      <c r="G202" s="38">
        <v>78.55</v>
      </c>
      <c r="H202" s="38">
        <v>83.850000000000009</v>
      </c>
      <c r="I202" s="38">
        <v>85.100000000000009</v>
      </c>
      <c r="J202" s="38">
        <v>86.500000000000014</v>
      </c>
      <c r="K202" s="31">
        <v>83.7</v>
      </c>
      <c r="L202" s="31">
        <v>81.05</v>
      </c>
      <c r="M202" s="31">
        <v>89.096879999999999</v>
      </c>
      <c r="N202" s="1"/>
      <c r="O202" s="1"/>
    </row>
    <row r="203" spans="1:15" ht="12.75" customHeight="1">
      <c r="A203" s="56">
        <v>194</v>
      </c>
      <c r="B203" s="58" t="s">
        <v>234</v>
      </c>
      <c r="C203" s="31">
        <v>1342.95</v>
      </c>
      <c r="D203" s="38">
        <v>1339.6833333333334</v>
      </c>
      <c r="E203" s="38">
        <v>1334.4166666666667</v>
      </c>
      <c r="F203" s="38">
        <v>1325.8833333333334</v>
      </c>
      <c r="G203" s="38">
        <v>1320.6166666666668</v>
      </c>
      <c r="H203" s="38">
        <v>1348.2166666666667</v>
      </c>
      <c r="I203" s="38">
        <v>1353.4833333333331</v>
      </c>
      <c r="J203" s="38">
        <v>1362.0166666666667</v>
      </c>
      <c r="K203" s="31">
        <v>1344.95</v>
      </c>
      <c r="L203" s="31">
        <v>1331.15</v>
      </c>
      <c r="M203" s="31">
        <v>7.6844000000000001</v>
      </c>
      <c r="N203" s="1"/>
      <c r="O203" s="1"/>
    </row>
    <row r="204" spans="1:15" ht="12.75" customHeight="1">
      <c r="A204" s="56">
        <v>195</v>
      </c>
      <c r="B204" s="58" t="s">
        <v>235</v>
      </c>
      <c r="C204" s="31">
        <v>1521.7</v>
      </c>
      <c r="D204" s="38">
        <v>1519.25</v>
      </c>
      <c r="E204" s="38">
        <v>1500.5</v>
      </c>
      <c r="F204" s="38">
        <v>1479.3</v>
      </c>
      <c r="G204" s="38">
        <v>1460.55</v>
      </c>
      <c r="H204" s="38">
        <v>1540.45</v>
      </c>
      <c r="I204" s="38">
        <v>1559.2</v>
      </c>
      <c r="J204" s="38">
        <v>1580.4</v>
      </c>
      <c r="K204" s="31">
        <v>1538</v>
      </c>
      <c r="L204" s="31">
        <v>1498.05</v>
      </c>
      <c r="M204" s="31">
        <v>3.57735</v>
      </c>
      <c r="N204" s="1"/>
      <c r="O204" s="1"/>
    </row>
    <row r="205" spans="1:15" ht="12.75" customHeight="1">
      <c r="A205" s="56">
        <v>196</v>
      </c>
      <c r="B205" s="58" t="s">
        <v>236</v>
      </c>
      <c r="C205" s="31">
        <v>8119.2</v>
      </c>
      <c r="D205" s="38">
        <v>8168.2333333333336</v>
      </c>
      <c r="E205" s="38">
        <v>8022.9666666666672</v>
      </c>
      <c r="F205" s="38">
        <v>7926.7333333333336</v>
      </c>
      <c r="G205" s="38">
        <v>7781.4666666666672</v>
      </c>
      <c r="H205" s="38">
        <v>8264.4666666666672</v>
      </c>
      <c r="I205" s="38">
        <v>8409.7333333333336</v>
      </c>
      <c r="J205" s="38">
        <v>8505.9666666666672</v>
      </c>
      <c r="K205" s="31">
        <v>8313.5</v>
      </c>
      <c r="L205" s="31">
        <v>8072</v>
      </c>
      <c r="M205" s="31">
        <v>6.5673300000000001</v>
      </c>
      <c r="N205" s="1"/>
      <c r="O205" s="1"/>
    </row>
    <row r="206" spans="1:15" ht="12.75" customHeight="1">
      <c r="A206" s="56">
        <v>197</v>
      </c>
      <c r="B206" s="58" t="s">
        <v>303</v>
      </c>
      <c r="C206" s="31">
        <v>90.35</v>
      </c>
      <c r="D206" s="38">
        <v>90.216666666666654</v>
      </c>
      <c r="E206" s="38">
        <v>89.083333333333314</v>
      </c>
      <c r="F206" s="38">
        <v>87.816666666666663</v>
      </c>
      <c r="G206" s="38">
        <v>86.683333333333323</v>
      </c>
      <c r="H206" s="38">
        <v>91.483333333333306</v>
      </c>
      <c r="I206" s="38">
        <v>92.61666666666666</v>
      </c>
      <c r="J206" s="38">
        <v>93.883333333333297</v>
      </c>
      <c r="K206" s="31">
        <v>91.35</v>
      </c>
      <c r="L206" s="31">
        <v>88.95</v>
      </c>
      <c r="M206" s="31">
        <v>483.87542999999999</v>
      </c>
      <c r="N206" s="1"/>
      <c r="O206" s="1"/>
    </row>
    <row r="207" spans="1:15" ht="12.75" customHeight="1">
      <c r="A207" s="56">
        <v>198</v>
      </c>
      <c r="B207" s="58" t="s">
        <v>237</v>
      </c>
      <c r="C207" s="31">
        <v>634.6</v>
      </c>
      <c r="D207" s="38">
        <v>636.2833333333333</v>
      </c>
      <c r="E207" s="38">
        <v>632.06666666666661</v>
      </c>
      <c r="F207" s="38">
        <v>629.5333333333333</v>
      </c>
      <c r="G207" s="38">
        <v>625.31666666666661</v>
      </c>
      <c r="H207" s="38">
        <v>638.81666666666661</v>
      </c>
      <c r="I207" s="38">
        <v>643.0333333333333</v>
      </c>
      <c r="J207" s="38">
        <v>645.56666666666661</v>
      </c>
      <c r="K207" s="31">
        <v>640.5</v>
      </c>
      <c r="L207" s="31">
        <v>633.75</v>
      </c>
      <c r="M207" s="31">
        <v>26.180070000000001</v>
      </c>
      <c r="N207" s="1"/>
      <c r="O207" s="1"/>
    </row>
    <row r="208" spans="1:15" ht="12.75" customHeight="1">
      <c r="A208" s="56">
        <v>199</v>
      </c>
      <c r="B208" s="58" t="s">
        <v>304</v>
      </c>
      <c r="C208" s="31">
        <v>800.2</v>
      </c>
      <c r="D208" s="38">
        <v>806.6</v>
      </c>
      <c r="E208" s="38">
        <v>788.6</v>
      </c>
      <c r="F208" s="38">
        <v>777</v>
      </c>
      <c r="G208" s="38">
        <v>759</v>
      </c>
      <c r="H208" s="38">
        <v>818.2</v>
      </c>
      <c r="I208" s="38">
        <v>836.2</v>
      </c>
      <c r="J208" s="38">
        <v>847.80000000000007</v>
      </c>
      <c r="K208" s="31">
        <v>824.6</v>
      </c>
      <c r="L208" s="31">
        <v>795</v>
      </c>
      <c r="M208" s="31">
        <v>17.231539999999999</v>
      </c>
      <c r="N208" s="1"/>
      <c r="O208" s="1"/>
    </row>
    <row r="209" spans="1:15" ht="12.75" customHeight="1">
      <c r="A209" s="56">
        <v>200</v>
      </c>
      <c r="B209" s="58" t="s">
        <v>238</v>
      </c>
      <c r="C209" s="31">
        <v>278.25</v>
      </c>
      <c r="D209" s="38">
        <v>279.34999999999997</v>
      </c>
      <c r="E209" s="38">
        <v>276.69999999999993</v>
      </c>
      <c r="F209" s="38">
        <v>275.14999999999998</v>
      </c>
      <c r="G209" s="38">
        <v>272.49999999999994</v>
      </c>
      <c r="H209" s="38">
        <v>280.89999999999992</v>
      </c>
      <c r="I209" s="38">
        <v>283.5499999999999</v>
      </c>
      <c r="J209" s="38">
        <v>285.09999999999991</v>
      </c>
      <c r="K209" s="31">
        <v>282</v>
      </c>
      <c r="L209" s="31">
        <v>277.8</v>
      </c>
      <c r="M209" s="31">
        <v>72.732510000000005</v>
      </c>
      <c r="N209" s="1"/>
      <c r="O209" s="1"/>
    </row>
    <row r="210" spans="1:15" ht="12.75" customHeight="1">
      <c r="A210" s="56">
        <v>201</v>
      </c>
      <c r="B210" s="58" t="s">
        <v>239</v>
      </c>
      <c r="C210" s="31">
        <v>764.35</v>
      </c>
      <c r="D210" s="38">
        <v>767.58333333333337</v>
      </c>
      <c r="E210" s="38">
        <v>759.41666666666674</v>
      </c>
      <c r="F210" s="38">
        <v>754.48333333333335</v>
      </c>
      <c r="G210" s="38">
        <v>746.31666666666672</v>
      </c>
      <c r="H210" s="38">
        <v>772.51666666666677</v>
      </c>
      <c r="I210" s="38">
        <v>780.68333333333351</v>
      </c>
      <c r="J210" s="38">
        <v>785.61666666666679</v>
      </c>
      <c r="K210" s="31">
        <v>775.75</v>
      </c>
      <c r="L210" s="31">
        <v>762.65</v>
      </c>
      <c r="M210" s="31">
        <v>10.15818</v>
      </c>
      <c r="N210" s="1"/>
      <c r="O210" s="1"/>
    </row>
    <row r="211" spans="1:15" ht="12.75" customHeight="1">
      <c r="A211" s="56">
        <v>202</v>
      </c>
      <c r="B211" s="58" t="s">
        <v>305</v>
      </c>
      <c r="C211" s="31">
        <v>1447.65</v>
      </c>
      <c r="D211" s="38">
        <v>1445.2166666666665</v>
      </c>
      <c r="E211" s="38">
        <v>1440.4333333333329</v>
      </c>
      <c r="F211" s="38">
        <v>1433.2166666666665</v>
      </c>
      <c r="G211" s="38">
        <v>1428.4333333333329</v>
      </c>
      <c r="H211" s="38">
        <v>1452.4333333333329</v>
      </c>
      <c r="I211" s="38">
        <v>1457.2166666666662</v>
      </c>
      <c r="J211" s="38">
        <v>1464.4333333333329</v>
      </c>
      <c r="K211" s="31">
        <v>1450</v>
      </c>
      <c r="L211" s="31">
        <v>1438</v>
      </c>
      <c r="M211" s="31">
        <v>0.18955</v>
      </c>
      <c r="N211" s="1"/>
      <c r="O211" s="1"/>
    </row>
    <row r="212" spans="1:15" ht="12.75" customHeight="1">
      <c r="A212" s="56">
        <v>203</v>
      </c>
      <c r="B212" s="58" t="s">
        <v>240</v>
      </c>
      <c r="C212" s="31">
        <v>404.7</v>
      </c>
      <c r="D212" s="38">
        <v>406.68333333333334</v>
      </c>
      <c r="E212" s="38">
        <v>399.01666666666665</v>
      </c>
      <c r="F212" s="38">
        <v>393.33333333333331</v>
      </c>
      <c r="G212" s="38">
        <v>385.66666666666663</v>
      </c>
      <c r="H212" s="38">
        <v>412.36666666666667</v>
      </c>
      <c r="I212" s="38">
        <v>420.0333333333333</v>
      </c>
      <c r="J212" s="38">
        <v>425.7166666666667</v>
      </c>
      <c r="K212" s="31">
        <v>414.35</v>
      </c>
      <c r="L212" s="31">
        <v>401</v>
      </c>
      <c r="M212" s="31">
        <v>117.57106</v>
      </c>
      <c r="N212" s="1"/>
      <c r="O212" s="1"/>
    </row>
    <row r="213" spans="1:15" ht="12.75" customHeight="1">
      <c r="A213" s="56">
        <v>204</v>
      </c>
      <c r="B213" s="58" t="s">
        <v>306</v>
      </c>
      <c r="C213" s="31">
        <v>18.05</v>
      </c>
      <c r="D213" s="38">
        <v>17.95</v>
      </c>
      <c r="E213" s="38">
        <v>17.7</v>
      </c>
      <c r="F213" s="38">
        <v>17.350000000000001</v>
      </c>
      <c r="G213" s="38">
        <v>17.100000000000001</v>
      </c>
      <c r="H213" s="38">
        <v>18.299999999999997</v>
      </c>
      <c r="I213" s="38">
        <v>18.549999999999997</v>
      </c>
      <c r="J213" s="38">
        <v>18.899999999999995</v>
      </c>
      <c r="K213" s="31">
        <v>18.2</v>
      </c>
      <c r="L213" s="31">
        <v>17.600000000000001</v>
      </c>
      <c r="M213" s="31">
        <v>2426.6413200000002</v>
      </c>
      <c r="N213" s="1"/>
      <c r="O213" s="1"/>
    </row>
    <row r="214" spans="1:15" ht="12.75" customHeight="1">
      <c r="A214" s="56">
        <v>205</v>
      </c>
      <c r="B214" s="58" t="s">
        <v>241</v>
      </c>
      <c r="C214" s="31">
        <v>220.65</v>
      </c>
      <c r="D214" s="38">
        <v>222.35</v>
      </c>
      <c r="E214" s="38">
        <v>218.29999999999998</v>
      </c>
      <c r="F214" s="38">
        <v>215.95</v>
      </c>
      <c r="G214" s="38">
        <v>211.89999999999998</v>
      </c>
      <c r="H214" s="38">
        <v>224.7</v>
      </c>
      <c r="I214" s="38">
        <v>228.75</v>
      </c>
      <c r="J214" s="38">
        <v>231.1</v>
      </c>
      <c r="K214" s="31">
        <v>226.4</v>
      </c>
      <c r="L214" s="31">
        <v>220</v>
      </c>
      <c r="M214" s="31">
        <v>97.061629999999994</v>
      </c>
      <c r="N214" s="1"/>
      <c r="O214" s="1"/>
    </row>
    <row r="215" spans="1:15" ht="12.75" customHeight="1">
      <c r="A215" s="56">
        <v>206</v>
      </c>
      <c r="B215" s="58" t="s">
        <v>307</v>
      </c>
      <c r="C215" s="31">
        <v>80.3</v>
      </c>
      <c r="D215" s="38">
        <v>79.466666666666669</v>
      </c>
      <c r="E215" s="38">
        <v>78.233333333333334</v>
      </c>
      <c r="F215" s="38">
        <v>76.166666666666671</v>
      </c>
      <c r="G215" s="38">
        <v>74.933333333333337</v>
      </c>
      <c r="H215" s="38">
        <v>81.533333333333331</v>
      </c>
      <c r="I215" s="38">
        <v>82.76666666666668</v>
      </c>
      <c r="J215" s="38">
        <v>84.833333333333329</v>
      </c>
      <c r="K215" s="31">
        <v>80.7</v>
      </c>
      <c r="L215" s="31">
        <v>77.400000000000006</v>
      </c>
      <c r="M215" s="31">
        <v>749.91213000000005</v>
      </c>
      <c r="N215" s="1"/>
      <c r="O215" s="1"/>
    </row>
    <row r="216" spans="1:15" ht="12.75" customHeight="1">
      <c r="A216" s="56">
        <v>207</v>
      </c>
      <c r="B216" s="58" t="s">
        <v>242</v>
      </c>
      <c r="C216" s="31">
        <v>613.20000000000005</v>
      </c>
      <c r="D216" s="38">
        <v>614.35</v>
      </c>
      <c r="E216" s="38">
        <v>610.20000000000005</v>
      </c>
      <c r="F216" s="38">
        <v>607.20000000000005</v>
      </c>
      <c r="G216" s="38">
        <v>603.05000000000007</v>
      </c>
      <c r="H216" s="38">
        <v>617.35</v>
      </c>
      <c r="I216" s="38">
        <v>621.49999999999989</v>
      </c>
      <c r="J216" s="38">
        <v>624.5</v>
      </c>
      <c r="K216" s="31">
        <v>618.5</v>
      </c>
      <c r="L216" s="31">
        <v>611.35</v>
      </c>
      <c r="M216" s="31">
        <v>3.8234599999999999</v>
      </c>
      <c r="N216" s="1"/>
      <c r="O216" s="1"/>
    </row>
    <row r="217" spans="1:15" ht="12.75" customHeight="1">
      <c r="A217" s="59"/>
      <c r="B217" s="60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1"/>
      <c r="O217" s="1"/>
    </row>
    <row r="218" spans="1:15" ht="12.75" customHeight="1">
      <c r="A218" s="62"/>
      <c r="B218" s="63"/>
      <c r="C218" s="64"/>
      <c r="D218" s="64"/>
      <c r="E218" s="64"/>
      <c r="F218" s="64"/>
      <c r="G218" s="64"/>
      <c r="H218" s="64"/>
      <c r="I218" s="64"/>
      <c r="J218" s="64"/>
      <c r="K218" s="64"/>
      <c r="L218" s="65"/>
      <c r="M218" s="1"/>
      <c r="N218" s="1"/>
      <c r="O218" s="1"/>
    </row>
    <row r="219" spans="1:15" ht="12.75" customHeight="1">
      <c r="A219" s="62"/>
      <c r="B219" s="1"/>
      <c r="C219" s="64"/>
      <c r="D219" s="64"/>
      <c r="E219" s="64"/>
      <c r="F219" s="64"/>
      <c r="G219" s="64"/>
      <c r="H219" s="64"/>
      <c r="I219" s="64"/>
      <c r="J219" s="64"/>
      <c r="K219" s="64"/>
      <c r="L219" s="65"/>
      <c r="M219" s="1"/>
      <c r="N219" s="1"/>
      <c r="O219" s="1"/>
    </row>
    <row r="220" spans="1:15" ht="12.75" customHeight="1">
      <c r="A220" s="62"/>
      <c r="B220" s="1"/>
      <c r="C220" s="64"/>
      <c r="D220" s="64"/>
      <c r="E220" s="64"/>
      <c r="F220" s="64"/>
      <c r="G220" s="64"/>
      <c r="H220" s="64"/>
      <c r="I220" s="64"/>
      <c r="J220" s="64"/>
      <c r="K220" s="64"/>
      <c r="L220" s="65"/>
      <c r="M220" s="1"/>
      <c r="N220" s="1"/>
      <c r="O220" s="1"/>
    </row>
    <row r="221" spans="1:15" ht="12.75" customHeight="1">
      <c r="A221" s="66" t="s">
        <v>308</v>
      </c>
      <c r="B221" s="1"/>
      <c r="C221" s="64"/>
      <c r="D221" s="64"/>
      <c r="E221" s="64"/>
      <c r="F221" s="64"/>
      <c r="G221" s="64"/>
      <c r="H221" s="64"/>
      <c r="I221" s="64"/>
      <c r="J221" s="64"/>
      <c r="K221" s="64"/>
      <c r="L221" s="65"/>
      <c r="M221" s="1"/>
      <c r="N221" s="1"/>
      <c r="O221" s="1"/>
    </row>
    <row r="222" spans="1:15" ht="12.75" customHeight="1">
      <c r="A222" s="1"/>
      <c r="B222" s="1"/>
      <c r="C222" s="64"/>
      <c r="D222" s="64"/>
      <c r="E222" s="64"/>
      <c r="F222" s="64"/>
      <c r="G222" s="64"/>
      <c r="H222" s="64"/>
      <c r="I222" s="64"/>
      <c r="J222" s="64"/>
      <c r="K222" s="64"/>
      <c r="L222" s="65"/>
      <c r="M222" s="1"/>
      <c r="N222" s="1"/>
      <c r="O222" s="1"/>
    </row>
    <row r="223" spans="1:15" ht="12.75" customHeight="1">
      <c r="A223" s="1"/>
      <c r="B223" s="1"/>
      <c r="C223" s="64"/>
      <c r="D223" s="64"/>
      <c r="E223" s="64"/>
      <c r="F223" s="64"/>
      <c r="G223" s="64"/>
      <c r="H223" s="64"/>
      <c r="I223" s="64"/>
      <c r="J223" s="64"/>
      <c r="K223" s="64"/>
      <c r="L223" s="65"/>
      <c r="M223" s="1"/>
      <c r="N223" s="1"/>
      <c r="O223" s="1"/>
    </row>
    <row r="224" spans="1:15" ht="12.75" customHeight="1">
      <c r="A224" s="67" t="s">
        <v>309</v>
      </c>
      <c r="B224" s="1"/>
      <c r="C224" s="64"/>
      <c r="D224" s="64"/>
      <c r="E224" s="64"/>
      <c r="F224" s="64"/>
      <c r="G224" s="64"/>
      <c r="H224" s="64"/>
      <c r="I224" s="64"/>
      <c r="J224" s="64"/>
      <c r="K224" s="64"/>
      <c r="L224" s="65"/>
      <c r="M224" s="1"/>
      <c r="N224" s="1"/>
      <c r="O224" s="1"/>
    </row>
    <row r="225" spans="1:15" ht="12.75" customHeight="1">
      <c r="A225" s="68"/>
      <c r="B225" s="1"/>
      <c r="C225" s="64"/>
      <c r="D225" s="64"/>
      <c r="E225" s="64"/>
      <c r="F225" s="64"/>
      <c r="G225" s="64"/>
      <c r="H225" s="64"/>
      <c r="I225" s="64"/>
      <c r="J225" s="64"/>
      <c r="K225" s="64"/>
      <c r="L225" s="65"/>
      <c r="M225" s="1"/>
      <c r="N225" s="1"/>
      <c r="O225" s="1"/>
    </row>
    <row r="226" spans="1:15" ht="12.75" customHeight="1">
      <c r="A226" s="69" t="s">
        <v>310</v>
      </c>
      <c r="B226" s="1"/>
      <c r="C226" s="64"/>
      <c r="D226" s="64"/>
      <c r="E226" s="64"/>
      <c r="F226" s="64"/>
      <c r="G226" s="64"/>
      <c r="H226" s="64"/>
      <c r="I226" s="64"/>
      <c r="J226" s="64"/>
      <c r="K226" s="64"/>
      <c r="L226" s="65"/>
      <c r="M226" s="1"/>
      <c r="N226" s="1"/>
      <c r="O226" s="1"/>
    </row>
    <row r="227" spans="1:15" ht="12.75" customHeight="1">
      <c r="A227" s="49" t="s">
        <v>243</v>
      </c>
      <c r="B227" s="1"/>
      <c r="C227" s="64"/>
      <c r="D227" s="64"/>
      <c r="E227" s="64"/>
      <c r="F227" s="64"/>
      <c r="G227" s="64"/>
      <c r="H227" s="64"/>
      <c r="I227" s="64"/>
      <c r="J227" s="64"/>
      <c r="K227" s="64"/>
      <c r="L227" s="65"/>
      <c r="M227" s="1"/>
      <c r="N227" s="1"/>
      <c r="O227" s="1"/>
    </row>
    <row r="228" spans="1:15" ht="12.75" customHeight="1">
      <c r="A228" s="49" t="s">
        <v>244</v>
      </c>
      <c r="B228" s="1"/>
      <c r="C228" s="64"/>
      <c r="D228" s="64"/>
      <c r="E228" s="64"/>
      <c r="F228" s="64"/>
      <c r="G228" s="64"/>
      <c r="H228" s="64"/>
      <c r="I228" s="64"/>
      <c r="J228" s="64"/>
      <c r="K228" s="64"/>
      <c r="L228" s="65"/>
      <c r="M228" s="1"/>
      <c r="N228" s="1"/>
      <c r="O228" s="1"/>
    </row>
    <row r="229" spans="1:15" ht="12.75" customHeight="1">
      <c r="A229" s="49" t="s">
        <v>245</v>
      </c>
      <c r="B229" s="1"/>
      <c r="C229" s="70"/>
      <c r="D229" s="70"/>
      <c r="E229" s="70"/>
      <c r="F229" s="70"/>
      <c r="G229" s="70"/>
      <c r="H229" s="70"/>
      <c r="I229" s="70"/>
      <c r="J229" s="70"/>
      <c r="K229" s="70"/>
      <c r="L229" s="65"/>
      <c r="M229" s="1"/>
      <c r="N229" s="1"/>
      <c r="O229" s="1"/>
    </row>
    <row r="230" spans="1:15" ht="12.75" customHeight="1">
      <c r="A230" s="49" t="s">
        <v>246</v>
      </c>
      <c r="B230" s="1"/>
      <c r="C230" s="64"/>
      <c r="D230" s="64"/>
      <c r="E230" s="64"/>
      <c r="F230" s="64"/>
      <c r="G230" s="64"/>
      <c r="H230" s="64"/>
      <c r="I230" s="64"/>
      <c r="J230" s="64"/>
      <c r="K230" s="64"/>
      <c r="L230" s="65"/>
      <c r="M230" s="1"/>
      <c r="N230" s="1"/>
      <c r="O230" s="1"/>
    </row>
    <row r="231" spans="1:15" ht="12.75" customHeight="1">
      <c r="A231" s="49" t="s">
        <v>247</v>
      </c>
      <c r="B231" s="1"/>
      <c r="C231" s="64"/>
      <c r="D231" s="64"/>
      <c r="E231" s="64"/>
      <c r="F231" s="64"/>
      <c r="G231" s="64"/>
      <c r="H231" s="64"/>
      <c r="I231" s="64"/>
      <c r="J231" s="64"/>
      <c r="K231" s="64"/>
      <c r="L231" s="65"/>
      <c r="M231" s="1"/>
      <c r="N231" s="1"/>
      <c r="O231" s="1"/>
    </row>
    <row r="232" spans="1:15" ht="12.75" customHeight="1">
      <c r="A232" s="71"/>
      <c r="B232" s="1"/>
      <c r="C232" s="64"/>
      <c r="D232" s="64"/>
      <c r="E232" s="64"/>
      <c r="F232" s="64"/>
      <c r="G232" s="64"/>
      <c r="H232" s="64"/>
      <c r="I232" s="64"/>
      <c r="J232" s="64"/>
      <c r="K232" s="64"/>
      <c r="L232" s="65"/>
      <c r="M232" s="1"/>
      <c r="N232" s="1"/>
      <c r="O232" s="1"/>
    </row>
    <row r="233" spans="1:15" ht="12.75" customHeight="1">
      <c r="A233" s="1"/>
      <c r="B233" s="1"/>
      <c r="C233" s="64"/>
      <c r="D233" s="64"/>
      <c r="E233" s="64"/>
      <c r="F233" s="64"/>
      <c r="G233" s="64"/>
      <c r="H233" s="64"/>
      <c r="I233" s="64"/>
      <c r="J233" s="64"/>
      <c r="K233" s="64"/>
      <c r="L233" s="65"/>
      <c r="M233" s="1"/>
      <c r="N233" s="1"/>
      <c r="O233" s="1"/>
    </row>
    <row r="234" spans="1:15" ht="12.75" customHeight="1">
      <c r="A234" s="1"/>
      <c r="B234" s="1"/>
      <c r="C234" s="64"/>
      <c r="D234" s="64"/>
      <c r="E234" s="64"/>
      <c r="F234" s="64"/>
      <c r="G234" s="64"/>
      <c r="H234" s="64"/>
      <c r="I234" s="64"/>
      <c r="J234" s="64"/>
      <c r="K234" s="64"/>
      <c r="L234" s="65"/>
      <c r="M234" s="1"/>
      <c r="N234" s="1"/>
      <c r="O234" s="1"/>
    </row>
    <row r="235" spans="1:15" ht="12.75" customHeight="1">
      <c r="A235" s="1"/>
      <c r="B235" s="1"/>
      <c r="C235" s="64"/>
      <c r="D235" s="64"/>
      <c r="E235" s="64"/>
      <c r="F235" s="64"/>
      <c r="G235" s="64"/>
      <c r="H235" s="64"/>
      <c r="I235" s="64"/>
      <c r="J235" s="64"/>
      <c r="K235" s="64"/>
      <c r="L235" s="65"/>
      <c r="M235" s="1"/>
      <c r="N235" s="1"/>
      <c r="O235" s="1"/>
    </row>
    <row r="236" spans="1:15" ht="12.75" customHeight="1">
      <c r="A236" s="1"/>
      <c r="B236" s="1"/>
      <c r="C236" s="64"/>
      <c r="D236" s="64"/>
      <c r="E236" s="64"/>
      <c r="F236" s="64"/>
      <c r="G236" s="64"/>
      <c r="H236" s="64"/>
      <c r="I236" s="64"/>
      <c r="J236" s="64"/>
      <c r="K236" s="64"/>
      <c r="L236" s="65"/>
      <c r="M236" s="1"/>
      <c r="N236" s="1"/>
      <c r="O236" s="1"/>
    </row>
    <row r="237" spans="1:15" ht="12.75" customHeight="1">
      <c r="A237" s="72" t="s">
        <v>248</v>
      </c>
      <c r="B237" s="1"/>
      <c r="C237" s="64"/>
      <c r="D237" s="64"/>
      <c r="E237" s="64"/>
      <c r="F237" s="64"/>
      <c r="G237" s="64"/>
      <c r="H237" s="64"/>
      <c r="I237" s="64"/>
      <c r="J237" s="64"/>
      <c r="K237" s="64"/>
      <c r="L237" s="65"/>
      <c r="M237" s="1"/>
      <c r="N237" s="1"/>
      <c r="O237" s="1"/>
    </row>
    <row r="238" spans="1:15" ht="12.75" customHeight="1">
      <c r="A238" s="73" t="s">
        <v>249</v>
      </c>
      <c r="B238" s="1"/>
      <c r="C238" s="64"/>
      <c r="D238" s="64"/>
      <c r="E238" s="64"/>
      <c r="F238" s="64"/>
      <c r="G238" s="64"/>
      <c r="H238" s="64"/>
      <c r="I238" s="64"/>
      <c r="J238" s="64"/>
      <c r="K238" s="64"/>
      <c r="L238" s="65"/>
      <c r="M238" s="1"/>
      <c r="N238" s="1"/>
      <c r="O238" s="1"/>
    </row>
    <row r="239" spans="1:15" ht="12.75" customHeight="1">
      <c r="A239" s="73" t="s">
        <v>250</v>
      </c>
      <c r="B239" s="1"/>
      <c r="C239" s="64"/>
      <c r="D239" s="64"/>
      <c r="E239" s="64"/>
      <c r="F239" s="64"/>
      <c r="G239" s="64"/>
      <c r="H239" s="64"/>
      <c r="I239" s="64"/>
      <c r="J239" s="64"/>
      <c r="K239" s="64"/>
      <c r="L239" s="65"/>
      <c r="M239" s="1"/>
      <c r="N239" s="1"/>
      <c r="O239" s="1"/>
    </row>
    <row r="240" spans="1:15" ht="12.75" customHeight="1">
      <c r="A240" s="73" t="s">
        <v>251</v>
      </c>
      <c r="B240" s="1"/>
      <c r="C240" s="64"/>
      <c r="D240" s="64"/>
      <c r="E240" s="64"/>
      <c r="F240" s="64"/>
      <c r="G240" s="64"/>
      <c r="H240" s="64"/>
      <c r="I240" s="64"/>
      <c r="J240" s="64"/>
      <c r="K240" s="64"/>
      <c r="L240" s="65"/>
      <c r="M240" s="1"/>
      <c r="N240" s="1"/>
      <c r="O240" s="1"/>
    </row>
    <row r="241" spans="1:15" ht="12.75" customHeight="1">
      <c r="A241" s="73" t="s">
        <v>252</v>
      </c>
      <c r="B241" s="1"/>
      <c r="C241" s="64"/>
      <c r="D241" s="64"/>
      <c r="E241" s="64"/>
      <c r="F241" s="64"/>
      <c r="G241" s="64"/>
      <c r="H241" s="64"/>
      <c r="I241" s="64"/>
      <c r="J241" s="64"/>
      <c r="K241" s="64"/>
      <c r="L241" s="65"/>
      <c r="M241" s="1"/>
      <c r="N241" s="1"/>
      <c r="O241" s="1"/>
    </row>
    <row r="242" spans="1:15" ht="12.75" customHeight="1">
      <c r="A242" s="73" t="s">
        <v>253</v>
      </c>
      <c r="B242" s="1"/>
      <c r="C242" s="64"/>
      <c r="D242" s="64"/>
      <c r="E242" s="64"/>
      <c r="F242" s="64"/>
      <c r="G242" s="64"/>
      <c r="H242" s="64"/>
      <c r="I242" s="64"/>
      <c r="J242" s="64"/>
      <c r="K242" s="64"/>
      <c r="L242" s="65"/>
      <c r="M242" s="1"/>
      <c r="N242" s="1"/>
      <c r="O242" s="1"/>
    </row>
    <row r="243" spans="1:15" ht="12.75" customHeight="1">
      <c r="A243" s="73" t="s">
        <v>254</v>
      </c>
      <c r="B243" s="1"/>
      <c r="C243" s="64"/>
      <c r="D243" s="64"/>
      <c r="E243" s="64"/>
      <c r="F243" s="64"/>
      <c r="G243" s="64"/>
      <c r="H243" s="64"/>
      <c r="I243" s="64"/>
      <c r="J243" s="64"/>
      <c r="K243" s="64"/>
      <c r="L243" s="65"/>
      <c r="M243" s="1"/>
      <c r="N243" s="1"/>
      <c r="O243" s="1"/>
    </row>
    <row r="244" spans="1:15" ht="12.75" customHeight="1">
      <c r="A244" s="73" t="s">
        <v>255</v>
      </c>
      <c r="B244" s="1"/>
      <c r="C244" s="64"/>
      <c r="D244" s="64"/>
      <c r="E244" s="64"/>
      <c r="F244" s="64"/>
      <c r="G244" s="64"/>
      <c r="H244" s="64"/>
      <c r="I244" s="64"/>
      <c r="J244" s="64"/>
      <c r="K244" s="64"/>
      <c r="L244" s="65"/>
      <c r="M244" s="1"/>
      <c r="N244" s="1"/>
      <c r="O244" s="1"/>
    </row>
    <row r="245" spans="1:15" ht="12.75" customHeight="1">
      <c r="A245" s="73" t="s">
        <v>256</v>
      </c>
      <c r="B245" s="1"/>
      <c r="C245" s="64"/>
      <c r="D245" s="64"/>
      <c r="E245" s="64"/>
      <c r="F245" s="64"/>
      <c r="G245" s="64"/>
      <c r="H245" s="64"/>
      <c r="I245" s="64"/>
      <c r="J245" s="64"/>
      <c r="K245" s="64"/>
      <c r="L245" s="65"/>
      <c r="M245" s="1"/>
      <c r="N245" s="1"/>
      <c r="O245" s="1"/>
    </row>
    <row r="246" spans="1:15" ht="12.75" customHeight="1">
      <c r="A246" s="73" t="s">
        <v>257</v>
      </c>
      <c r="B246" s="1"/>
      <c r="C246" s="70"/>
      <c r="D246" s="70"/>
      <c r="E246" s="70"/>
      <c r="F246" s="70"/>
      <c r="G246" s="70"/>
      <c r="H246" s="70"/>
      <c r="I246" s="70"/>
      <c r="J246" s="70"/>
      <c r="K246" s="70"/>
      <c r="L246" s="65"/>
      <c r="M246" s="1"/>
      <c r="N246" s="1"/>
      <c r="O246" s="1"/>
    </row>
    <row r="247" spans="1:15" ht="12.75" customHeight="1">
      <c r="A247" s="1"/>
      <c r="B247" s="1"/>
      <c r="C247" s="64"/>
      <c r="D247" s="64"/>
      <c r="E247" s="64"/>
      <c r="F247" s="64"/>
      <c r="G247" s="64"/>
      <c r="H247" s="64"/>
      <c r="I247" s="64"/>
      <c r="J247" s="64"/>
      <c r="K247" s="64"/>
      <c r="L247" s="65"/>
      <c r="M247" s="1"/>
      <c r="N247" s="1"/>
      <c r="O247" s="1"/>
    </row>
    <row r="248" spans="1:15" ht="12.75" customHeight="1">
      <c r="A248" s="1"/>
      <c r="B248" s="1"/>
      <c r="C248" s="64"/>
      <c r="D248" s="64"/>
      <c r="E248" s="64"/>
      <c r="F248" s="64"/>
      <c r="G248" s="64"/>
      <c r="H248" s="64"/>
      <c r="I248" s="64"/>
      <c r="J248" s="64"/>
      <c r="K248" s="64"/>
      <c r="L248" s="65"/>
      <c r="M248" s="1"/>
      <c r="N248" s="1"/>
      <c r="O248" s="1"/>
    </row>
    <row r="249" spans="1:15" ht="12.75" customHeight="1">
      <c r="A249" s="1"/>
      <c r="B249" s="1"/>
      <c r="C249" s="64"/>
      <c r="D249" s="64"/>
      <c r="E249" s="64"/>
      <c r="F249" s="64"/>
      <c r="G249" s="64"/>
      <c r="H249" s="64"/>
      <c r="I249" s="64"/>
      <c r="J249" s="64"/>
      <c r="K249" s="64"/>
      <c r="L249" s="65"/>
      <c r="M249" s="1"/>
      <c r="N249" s="1"/>
      <c r="O249" s="1"/>
    </row>
    <row r="250" spans="1:15" ht="12.75" customHeight="1">
      <c r="A250" s="1"/>
      <c r="B250" s="1"/>
      <c r="C250" s="64"/>
      <c r="D250" s="64"/>
      <c r="E250" s="64"/>
      <c r="F250" s="64"/>
      <c r="G250" s="64"/>
      <c r="H250" s="64"/>
      <c r="I250" s="64"/>
      <c r="J250" s="64"/>
      <c r="K250" s="64"/>
      <c r="L250" s="65"/>
      <c r="M250" s="1"/>
      <c r="N250" s="1"/>
      <c r="O250" s="1"/>
    </row>
    <row r="251" spans="1:15" ht="12.75" customHeight="1">
      <c r="A251" s="1"/>
      <c r="B251" s="1"/>
      <c r="C251" s="64"/>
      <c r="D251" s="64"/>
      <c r="E251" s="64"/>
      <c r="F251" s="64"/>
      <c r="G251" s="64"/>
      <c r="H251" s="64"/>
      <c r="I251" s="64"/>
      <c r="J251" s="64"/>
      <c r="K251" s="64"/>
      <c r="L251" s="65"/>
      <c r="M251" s="1"/>
      <c r="N251" s="1"/>
      <c r="O251" s="1"/>
    </row>
    <row r="252" spans="1:15" ht="12.75" customHeight="1">
      <c r="A252" s="1"/>
      <c r="B252" s="1"/>
      <c r="C252" s="64"/>
      <c r="D252" s="64"/>
      <c r="E252" s="64"/>
      <c r="F252" s="64"/>
      <c r="G252" s="64"/>
      <c r="H252" s="64"/>
      <c r="I252" s="64"/>
      <c r="J252" s="64"/>
      <c r="K252" s="64"/>
      <c r="L252" s="65"/>
      <c r="M252" s="1"/>
      <c r="N252" s="1"/>
      <c r="O252" s="1"/>
    </row>
    <row r="253" spans="1:15" ht="12.75" customHeight="1">
      <c r="A253" s="1"/>
      <c r="B253" s="1"/>
      <c r="C253" s="64"/>
      <c r="D253" s="64"/>
      <c r="E253" s="64"/>
      <c r="F253" s="64"/>
      <c r="G253" s="64"/>
      <c r="H253" s="64"/>
      <c r="I253" s="64"/>
      <c r="J253" s="64"/>
      <c r="K253" s="64"/>
      <c r="L253" s="65"/>
      <c r="M253" s="1"/>
      <c r="N253" s="1"/>
      <c r="O253" s="1"/>
    </row>
    <row r="254" spans="1:15" ht="12.75" customHeight="1">
      <c r="A254" s="1"/>
      <c r="B254" s="1"/>
      <c r="C254" s="64"/>
      <c r="D254" s="64"/>
      <c r="E254" s="64"/>
      <c r="F254" s="64"/>
      <c r="G254" s="64"/>
      <c r="H254" s="64"/>
      <c r="I254" s="64"/>
      <c r="J254" s="64"/>
      <c r="K254" s="64"/>
      <c r="L254" s="65"/>
      <c r="M254" s="1"/>
      <c r="N254" s="1"/>
      <c r="O254" s="1"/>
    </row>
    <row r="255" spans="1:15" ht="12.75" customHeight="1">
      <c r="A255" s="1"/>
      <c r="B255" s="1"/>
      <c r="C255" s="64"/>
      <c r="D255" s="64"/>
      <c r="E255" s="64"/>
      <c r="F255" s="64"/>
      <c r="G255" s="64"/>
      <c r="H255" s="64"/>
      <c r="I255" s="64"/>
      <c r="J255" s="64"/>
      <c r="K255" s="64"/>
      <c r="L255" s="65"/>
      <c r="M255" s="1"/>
      <c r="N255" s="1"/>
      <c r="O255" s="1"/>
    </row>
    <row r="256" spans="1:15" ht="12.75" customHeight="1">
      <c r="A256" s="1"/>
      <c r="B256" s="1"/>
      <c r="C256" s="64"/>
      <c r="D256" s="64"/>
      <c r="E256" s="64"/>
      <c r="F256" s="64"/>
      <c r="G256" s="64"/>
      <c r="H256" s="64"/>
      <c r="I256" s="64"/>
      <c r="J256" s="64"/>
      <c r="K256" s="64"/>
      <c r="L256" s="65"/>
      <c r="M256" s="1"/>
      <c r="N256" s="1"/>
      <c r="O256" s="1"/>
    </row>
    <row r="257" spans="1:15" ht="12.75" customHeight="1">
      <c r="A257" s="1"/>
      <c r="B257" s="1"/>
      <c r="C257" s="64"/>
      <c r="D257" s="64"/>
      <c r="E257" s="64"/>
      <c r="F257" s="64"/>
      <c r="G257" s="64"/>
      <c r="H257" s="64"/>
      <c r="I257" s="64"/>
      <c r="J257" s="64"/>
      <c r="K257" s="64"/>
      <c r="L257" s="65"/>
      <c r="M257" s="1"/>
      <c r="N257" s="1"/>
      <c r="O257" s="1"/>
    </row>
    <row r="258" spans="1:15" ht="12.75" customHeight="1">
      <c r="A258" s="1"/>
      <c r="B258" s="1"/>
      <c r="C258" s="64"/>
      <c r="D258" s="64"/>
      <c r="E258" s="64"/>
      <c r="F258" s="64"/>
      <c r="G258" s="64"/>
      <c r="H258" s="64"/>
      <c r="I258" s="64"/>
      <c r="J258" s="64"/>
      <c r="K258" s="64"/>
      <c r="L258" s="65"/>
      <c r="M258" s="1"/>
      <c r="N258" s="1"/>
      <c r="O258" s="1"/>
    </row>
    <row r="259" spans="1:15" ht="12.75" customHeight="1">
      <c r="A259" s="1"/>
      <c r="B259" s="1"/>
      <c r="C259" s="64"/>
      <c r="D259" s="64"/>
      <c r="E259" s="64"/>
      <c r="F259" s="64"/>
      <c r="G259" s="64"/>
      <c r="H259" s="64"/>
      <c r="I259" s="64"/>
      <c r="J259" s="64"/>
      <c r="K259" s="64"/>
      <c r="L259" s="65"/>
      <c r="M259" s="1"/>
      <c r="N259" s="1"/>
      <c r="O259" s="1"/>
    </row>
    <row r="260" spans="1:15" ht="12.75" customHeight="1">
      <c r="A260" s="1"/>
      <c r="B260" s="1"/>
      <c r="C260" s="64"/>
      <c r="D260" s="64"/>
      <c r="E260" s="64"/>
      <c r="F260" s="64"/>
      <c r="G260" s="64"/>
      <c r="H260" s="64"/>
      <c r="I260" s="64"/>
      <c r="J260" s="64"/>
      <c r="K260" s="64"/>
      <c r="L260" s="65"/>
      <c r="M260" s="1"/>
      <c r="N260" s="1"/>
      <c r="O260" s="1"/>
    </row>
    <row r="261" spans="1:15" ht="12.75" customHeight="1">
      <c r="A261" s="1"/>
      <c r="B261" s="1"/>
      <c r="C261" s="64"/>
      <c r="D261" s="64"/>
      <c r="E261" s="64"/>
      <c r="F261" s="64"/>
      <c r="G261" s="64"/>
      <c r="H261" s="64"/>
      <c r="I261" s="64"/>
      <c r="J261" s="64"/>
      <c r="K261" s="64"/>
      <c r="L261" s="65"/>
      <c r="M261" s="1"/>
      <c r="N261" s="1"/>
      <c r="O261" s="1"/>
    </row>
    <row r="262" spans="1:15" ht="12.75" customHeight="1">
      <c r="A262" s="1"/>
      <c r="B262" s="1"/>
      <c r="C262" s="64"/>
      <c r="D262" s="64"/>
      <c r="E262" s="64"/>
      <c r="F262" s="64"/>
      <c r="G262" s="64"/>
      <c r="H262" s="64"/>
      <c r="I262" s="64"/>
      <c r="J262" s="64"/>
      <c r="K262" s="64"/>
      <c r="L262" s="65"/>
      <c r="M262" s="1"/>
      <c r="N262" s="1"/>
      <c r="O262" s="1"/>
    </row>
    <row r="263" spans="1:15" ht="12.75" customHeight="1">
      <c r="A263" s="1"/>
      <c r="B263" s="1"/>
      <c r="C263" s="64"/>
      <c r="D263" s="64"/>
      <c r="E263" s="64"/>
      <c r="F263" s="64"/>
      <c r="G263" s="64"/>
      <c r="H263" s="64"/>
      <c r="I263" s="64"/>
      <c r="J263" s="64"/>
      <c r="K263" s="64"/>
      <c r="L263" s="65"/>
      <c r="M263" s="1"/>
      <c r="N263" s="1"/>
      <c r="O263" s="1"/>
    </row>
    <row r="264" spans="1:15" ht="12.75" customHeight="1">
      <c r="A264" s="1"/>
      <c r="B264" s="1"/>
      <c r="C264" s="64"/>
      <c r="D264" s="64"/>
      <c r="E264" s="64"/>
      <c r="F264" s="64"/>
      <c r="G264" s="64"/>
      <c r="H264" s="64"/>
      <c r="I264" s="64"/>
      <c r="J264" s="64"/>
      <c r="K264" s="64"/>
      <c r="L264" s="65"/>
      <c r="M264" s="1"/>
      <c r="N264" s="1"/>
      <c r="O264" s="1"/>
    </row>
    <row r="265" spans="1:15" ht="12.75" customHeight="1">
      <c r="A265" s="1"/>
      <c r="B265" s="1"/>
      <c r="C265" s="64"/>
      <c r="D265" s="64"/>
      <c r="E265" s="64"/>
      <c r="F265" s="64"/>
      <c r="G265" s="64"/>
      <c r="H265" s="64"/>
      <c r="I265" s="64"/>
      <c r="J265" s="64"/>
      <c r="K265" s="64"/>
      <c r="L265" s="65"/>
      <c r="M265" s="1"/>
      <c r="N265" s="1"/>
      <c r="O265" s="1"/>
    </row>
    <row r="266" spans="1:15" ht="12.75" customHeight="1">
      <c r="A266" s="1"/>
      <c r="B266" s="1"/>
      <c r="C266" s="64"/>
      <c r="D266" s="64"/>
      <c r="E266" s="64"/>
      <c r="F266" s="64"/>
      <c r="G266" s="64"/>
      <c r="H266" s="64"/>
      <c r="I266" s="64"/>
      <c r="J266" s="64"/>
      <c r="K266" s="64"/>
      <c r="L266" s="65"/>
      <c r="M266" s="1"/>
      <c r="N266" s="1"/>
      <c r="O266" s="1"/>
    </row>
    <row r="267" spans="1:15" ht="12.75" customHeight="1">
      <c r="A267" s="1"/>
      <c r="B267" s="1"/>
      <c r="C267" s="64"/>
      <c r="D267" s="64"/>
      <c r="E267" s="64"/>
      <c r="F267" s="64"/>
      <c r="G267" s="64"/>
      <c r="H267" s="64"/>
      <c r="I267" s="64"/>
      <c r="J267" s="64"/>
      <c r="K267" s="64"/>
      <c r="L267" s="65"/>
      <c r="M267" s="1"/>
      <c r="N267" s="1"/>
      <c r="O267" s="1"/>
    </row>
    <row r="268" spans="1:15" ht="12.75" customHeight="1">
      <c r="A268" s="1"/>
      <c r="B268" s="1"/>
      <c r="C268" s="64"/>
      <c r="D268" s="64"/>
      <c r="E268" s="64"/>
      <c r="F268" s="64"/>
      <c r="G268" s="64"/>
      <c r="H268" s="64"/>
      <c r="I268" s="64"/>
      <c r="J268" s="64"/>
      <c r="K268" s="64"/>
      <c r="L268" s="65"/>
      <c r="M268" s="1"/>
      <c r="N268" s="1"/>
      <c r="O268" s="1"/>
    </row>
    <row r="269" spans="1:15" ht="12.75" customHeight="1">
      <c r="A269" s="1"/>
      <c r="B269" s="1"/>
      <c r="C269" s="64"/>
      <c r="D269" s="64"/>
      <c r="E269" s="64"/>
      <c r="F269" s="64"/>
      <c r="G269" s="64"/>
      <c r="H269" s="64"/>
      <c r="I269" s="64"/>
      <c r="J269" s="64"/>
      <c r="K269" s="64"/>
      <c r="L269" s="65"/>
      <c r="M269" s="1"/>
      <c r="N269" s="1"/>
      <c r="O269" s="1"/>
    </row>
    <row r="270" spans="1:15" ht="12.75" customHeight="1">
      <c r="A270" s="1"/>
      <c r="B270" s="1"/>
      <c r="C270" s="64"/>
      <c r="D270" s="64"/>
      <c r="E270" s="64"/>
      <c r="F270" s="64"/>
      <c r="G270" s="64"/>
      <c r="H270" s="64"/>
      <c r="I270" s="64"/>
      <c r="J270" s="64"/>
      <c r="K270" s="64"/>
      <c r="L270" s="65"/>
      <c r="M270" s="1"/>
      <c r="N270" s="1"/>
      <c r="O270" s="1"/>
    </row>
    <row r="271" spans="1:15" ht="12.75" customHeight="1">
      <c r="A271" s="1"/>
      <c r="B271" s="1"/>
      <c r="C271" s="64"/>
      <c r="D271" s="64"/>
      <c r="E271" s="64"/>
      <c r="F271" s="64"/>
      <c r="G271" s="64"/>
      <c r="H271" s="64"/>
      <c r="I271" s="64"/>
      <c r="J271" s="64"/>
      <c r="K271" s="64"/>
      <c r="L271" s="65"/>
      <c r="M271" s="1"/>
      <c r="N271" s="1"/>
      <c r="O271" s="1"/>
    </row>
    <row r="272" spans="1:15" ht="12.75" customHeight="1">
      <c r="A272" s="1"/>
      <c r="B272" s="1"/>
      <c r="C272" s="64"/>
      <c r="D272" s="64"/>
      <c r="E272" s="64"/>
      <c r="F272" s="64"/>
      <c r="G272" s="64"/>
      <c r="H272" s="64"/>
      <c r="I272" s="64"/>
      <c r="J272" s="64"/>
      <c r="K272" s="64"/>
      <c r="L272" s="65"/>
      <c r="M272" s="1"/>
      <c r="N272" s="1"/>
      <c r="O272" s="1"/>
    </row>
    <row r="273" spans="1:15" ht="12.75" customHeight="1">
      <c r="A273" s="1"/>
      <c r="B273" s="1"/>
      <c r="C273" s="64"/>
      <c r="D273" s="64"/>
      <c r="E273" s="64"/>
      <c r="F273" s="64"/>
      <c r="G273" s="64"/>
      <c r="H273" s="64"/>
      <c r="I273" s="64"/>
      <c r="J273" s="64"/>
      <c r="K273" s="64"/>
      <c r="L273" s="65"/>
      <c r="M273" s="1"/>
      <c r="N273" s="1"/>
      <c r="O273" s="1"/>
    </row>
    <row r="274" spans="1:15" ht="12.75" customHeight="1">
      <c r="A274" s="1"/>
      <c r="B274" s="1"/>
      <c r="C274" s="64"/>
      <c r="D274" s="64"/>
      <c r="E274" s="64"/>
      <c r="F274" s="64"/>
      <c r="G274" s="64"/>
      <c r="H274" s="64"/>
      <c r="I274" s="64"/>
      <c r="J274" s="64"/>
      <c r="K274" s="64"/>
      <c r="L274" s="65"/>
      <c r="M274" s="1"/>
      <c r="N274" s="1"/>
      <c r="O274" s="1"/>
    </row>
    <row r="275" spans="1:15" ht="12.75" customHeight="1">
      <c r="A275" s="1"/>
      <c r="B275" s="1"/>
      <c r="C275" s="64"/>
      <c r="D275" s="64"/>
      <c r="E275" s="64"/>
      <c r="F275" s="64"/>
      <c r="G275" s="64"/>
      <c r="H275" s="64"/>
      <c r="I275" s="64"/>
      <c r="J275" s="64"/>
      <c r="K275" s="64"/>
      <c r="L275" s="65"/>
      <c r="M275" s="1"/>
      <c r="N275" s="1"/>
      <c r="O275" s="1"/>
    </row>
    <row r="276" spans="1:15" ht="12.75" customHeight="1">
      <c r="A276" s="1"/>
      <c r="B276" s="1"/>
      <c r="C276" s="64"/>
      <c r="D276" s="64"/>
      <c r="E276" s="64"/>
      <c r="F276" s="64"/>
      <c r="G276" s="64"/>
      <c r="H276" s="64"/>
      <c r="I276" s="64"/>
      <c r="J276" s="64"/>
      <c r="K276" s="64"/>
      <c r="L276" s="65"/>
      <c r="M276" s="1"/>
      <c r="N276" s="1"/>
      <c r="O276" s="1"/>
    </row>
    <row r="277" spans="1:15" ht="12.75" customHeight="1">
      <c r="A277" s="1"/>
      <c r="B277" s="1"/>
      <c r="C277" s="64"/>
      <c r="D277" s="64"/>
      <c r="E277" s="64"/>
      <c r="F277" s="64"/>
      <c r="G277" s="64"/>
      <c r="H277" s="64"/>
      <c r="I277" s="64"/>
      <c r="J277" s="64"/>
      <c r="K277" s="64"/>
      <c r="L277" s="65"/>
      <c r="M277" s="1"/>
      <c r="N277" s="1"/>
      <c r="O277" s="1"/>
    </row>
    <row r="278" spans="1:15" ht="12.75" customHeight="1">
      <c r="A278" s="1"/>
      <c r="B278" s="1"/>
      <c r="C278" s="64"/>
      <c r="D278" s="64"/>
      <c r="E278" s="64"/>
      <c r="F278" s="64"/>
      <c r="G278" s="64"/>
      <c r="H278" s="64"/>
      <c r="I278" s="64"/>
      <c r="J278" s="64"/>
      <c r="K278" s="64"/>
      <c r="L278" s="65"/>
      <c r="M278" s="1"/>
      <c r="N278" s="1"/>
      <c r="O278" s="1"/>
    </row>
    <row r="279" spans="1:15" ht="12.75" customHeight="1">
      <c r="A279" s="1"/>
      <c r="B279" s="1"/>
      <c r="C279" s="64"/>
      <c r="D279" s="64"/>
      <c r="E279" s="64"/>
      <c r="F279" s="64"/>
      <c r="G279" s="64"/>
      <c r="H279" s="64"/>
      <c r="I279" s="64"/>
      <c r="J279" s="64"/>
      <c r="K279" s="64"/>
      <c r="L279" s="65"/>
      <c r="M279" s="1"/>
      <c r="N279" s="1"/>
      <c r="O279" s="1"/>
    </row>
    <row r="280" spans="1:15" ht="12.75" customHeight="1">
      <c r="A280" s="1"/>
      <c r="B280" s="1"/>
      <c r="C280" s="64"/>
      <c r="D280" s="64"/>
      <c r="E280" s="64"/>
      <c r="F280" s="64"/>
      <c r="G280" s="64"/>
      <c r="H280" s="64"/>
      <c r="I280" s="64"/>
      <c r="J280" s="64"/>
      <c r="K280" s="64"/>
      <c r="L280" s="65"/>
      <c r="M280" s="1"/>
      <c r="N280" s="1"/>
      <c r="O280" s="1"/>
    </row>
    <row r="281" spans="1:15" ht="12.75" customHeight="1">
      <c r="A281" s="1"/>
      <c r="B281" s="1"/>
      <c r="C281" s="64"/>
      <c r="D281" s="64"/>
      <c r="E281" s="64"/>
      <c r="F281" s="64"/>
      <c r="G281" s="64"/>
      <c r="H281" s="64"/>
      <c r="I281" s="64"/>
      <c r="J281" s="64"/>
      <c r="K281" s="64"/>
      <c r="L281" s="65"/>
      <c r="M281" s="1"/>
      <c r="N281" s="1"/>
      <c r="O281" s="1"/>
    </row>
    <row r="282" spans="1:15" ht="12.75" customHeight="1">
      <c r="A282" s="1"/>
      <c r="B282" s="1"/>
      <c r="C282" s="64"/>
      <c r="D282" s="64"/>
      <c r="E282" s="64"/>
      <c r="F282" s="64"/>
      <c r="G282" s="64"/>
      <c r="H282" s="64"/>
      <c r="I282" s="64"/>
      <c r="J282" s="64"/>
      <c r="K282" s="64"/>
      <c r="L282" s="65"/>
      <c r="M282" s="1"/>
      <c r="N282" s="1"/>
      <c r="O282" s="1"/>
    </row>
    <row r="283" spans="1:15" ht="12.75" customHeight="1">
      <c r="A283" s="1"/>
      <c r="B283" s="1"/>
      <c r="C283" s="64"/>
      <c r="D283" s="64"/>
      <c r="E283" s="64"/>
      <c r="F283" s="64"/>
      <c r="G283" s="64"/>
      <c r="H283" s="64"/>
      <c r="I283" s="64"/>
      <c r="J283" s="64"/>
      <c r="K283" s="64"/>
      <c r="L283" s="65"/>
      <c r="M283" s="1"/>
      <c r="N283" s="1"/>
      <c r="O283" s="1"/>
    </row>
    <row r="284" spans="1:15" ht="12.75" customHeight="1">
      <c r="A284" s="1"/>
      <c r="B284" s="1"/>
      <c r="C284" s="64"/>
      <c r="D284" s="64"/>
      <c r="E284" s="64"/>
      <c r="F284" s="64"/>
      <c r="G284" s="64"/>
      <c r="H284" s="64"/>
      <c r="I284" s="64"/>
      <c r="J284" s="64"/>
      <c r="K284" s="64"/>
      <c r="L284" s="65"/>
      <c r="M284" s="1"/>
      <c r="N284" s="1"/>
      <c r="O284" s="1"/>
    </row>
    <row r="285" spans="1:15" ht="12.75" customHeight="1">
      <c r="A285" s="1"/>
      <c r="B285" s="1"/>
      <c r="C285" s="64"/>
      <c r="D285" s="64"/>
      <c r="E285" s="64"/>
      <c r="F285" s="64"/>
      <c r="G285" s="64"/>
      <c r="H285" s="64"/>
      <c r="I285" s="64"/>
      <c r="J285" s="64"/>
      <c r="K285" s="64"/>
      <c r="L285" s="65"/>
      <c r="M285" s="1"/>
      <c r="N285" s="1"/>
      <c r="O285" s="1"/>
    </row>
    <row r="286" spans="1:15" ht="12.75" customHeight="1">
      <c r="A286" s="1"/>
      <c r="B286" s="1"/>
      <c r="C286" s="64"/>
      <c r="D286" s="64"/>
      <c r="E286" s="64"/>
      <c r="F286" s="64"/>
      <c r="G286" s="64"/>
      <c r="H286" s="64"/>
      <c r="I286" s="64"/>
      <c r="J286" s="64"/>
      <c r="K286" s="64"/>
      <c r="L286" s="65"/>
      <c r="M286" s="1"/>
      <c r="N286" s="1"/>
      <c r="O286" s="1"/>
    </row>
    <row r="287" spans="1:15" ht="12.75" customHeight="1">
      <c r="A287" s="1"/>
      <c r="B287" s="1"/>
      <c r="C287" s="64"/>
      <c r="D287" s="64"/>
      <c r="E287" s="64"/>
      <c r="F287" s="64"/>
      <c r="G287" s="64"/>
      <c r="H287" s="64"/>
      <c r="I287" s="64"/>
      <c r="J287" s="64"/>
      <c r="K287" s="64"/>
      <c r="L287" s="65"/>
      <c r="M287" s="1"/>
      <c r="N287" s="1"/>
      <c r="O287" s="1"/>
    </row>
    <row r="288" spans="1:15" ht="12.75" customHeight="1">
      <c r="A288" s="1"/>
      <c r="B288" s="1"/>
      <c r="C288" s="64"/>
      <c r="D288" s="64"/>
      <c r="E288" s="64"/>
      <c r="F288" s="64"/>
      <c r="G288" s="64"/>
      <c r="H288" s="64"/>
      <c r="I288" s="64"/>
      <c r="J288" s="64"/>
      <c r="K288" s="64"/>
      <c r="L288" s="65"/>
      <c r="M288" s="1"/>
      <c r="N288" s="1"/>
      <c r="O288" s="1"/>
    </row>
    <row r="289" spans="1:15" ht="12.75" customHeight="1">
      <c r="A289" s="1"/>
      <c r="B289" s="1"/>
      <c r="C289" s="64"/>
      <c r="D289" s="64"/>
      <c r="E289" s="64"/>
      <c r="F289" s="64"/>
      <c r="G289" s="64"/>
      <c r="H289" s="64"/>
      <c r="I289" s="64"/>
      <c r="J289" s="64"/>
      <c r="K289" s="64"/>
      <c r="L289" s="65"/>
      <c r="M289" s="1"/>
      <c r="N289" s="1"/>
      <c r="O289" s="1"/>
    </row>
    <row r="290" spans="1:15" ht="12.75" customHeight="1">
      <c r="A290" s="1"/>
      <c r="B290" s="1"/>
      <c r="C290" s="64"/>
      <c r="D290" s="64"/>
      <c r="E290" s="64"/>
      <c r="F290" s="64"/>
      <c r="G290" s="64"/>
      <c r="H290" s="64"/>
      <c r="I290" s="64"/>
      <c r="J290" s="64"/>
      <c r="K290" s="64"/>
      <c r="L290" s="65"/>
      <c r="M290" s="1"/>
      <c r="N290" s="1"/>
      <c r="O290" s="1"/>
    </row>
    <row r="291" spans="1:15" ht="12.75" customHeight="1">
      <c r="A291" s="1"/>
      <c r="B291" s="1"/>
      <c r="C291" s="64"/>
      <c r="D291" s="64"/>
      <c r="E291" s="64"/>
      <c r="F291" s="64"/>
      <c r="G291" s="64"/>
      <c r="H291" s="64"/>
      <c r="I291" s="64"/>
      <c r="J291" s="64"/>
      <c r="K291" s="64"/>
      <c r="L291" s="65"/>
      <c r="M291" s="1"/>
      <c r="N291" s="1"/>
      <c r="O291" s="1"/>
    </row>
    <row r="292" spans="1:15" ht="12.75" customHeight="1">
      <c r="A292" s="1"/>
      <c r="B292" s="1"/>
      <c r="C292" s="64"/>
      <c r="D292" s="64"/>
      <c r="E292" s="64"/>
      <c r="F292" s="64"/>
      <c r="G292" s="64"/>
      <c r="H292" s="64"/>
      <c r="I292" s="64"/>
      <c r="J292" s="64"/>
      <c r="K292" s="64"/>
      <c r="L292" s="65"/>
      <c r="M292" s="1"/>
      <c r="N292" s="1"/>
      <c r="O292" s="1"/>
    </row>
    <row r="293" spans="1:15" ht="12.75" customHeight="1">
      <c r="A293" s="1"/>
      <c r="B293" s="1"/>
      <c r="C293" s="64"/>
      <c r="D293" s="64"/>
      <c r="E293" s="64"/>
      <c r="F293" s="64"/>
      <c r="G293" s="64"/>
      <c r="H293" s="64"/>
      <c r="I293" s="64"/>
      <c r="J293" s="64"/>
      <c r="K293" s="64"/>
      <c r="L293" s="65"/>
      <c r="M293" s="1"/>
      <c r="N293" s="1"/>
      <c r="O293" s="1"/>
    </row>
    <row r="294" spans="1:15" ht="12.75" customHeight="1">
      <c r="A294" s="1"/>
      <c r="B294" s="1"/>
      <c r="C294" s="70"/>
      <c r="D294" s="70"/>
      <c r="E294" s="70"/>
      <c r="F294" s="70"/>
      <c r="G294" s="70"/>
      <c r="H294" s="70"/>
      <c r="I294" s="70"/>
      <c r="J294" s="70"/>
      <c r="K294" s="70"/>
      <c r="L294" s="65"/>
      <c r="M294" s="1"/>
      <c r="N294" s="1"/>
      <c r="O294" s="1"/>
    </row>
    <row r="295" spans="1:15" ht="12.75" customHeight="1">
      <c r="A295" s="1"/>
      <c r="B295" s="1"/>
      <c r="C295" s="64"/>
      <c r="D295" s="64"/>
      <c r="E295" s="64"/>
      <c r="F295" s="64"/>
      <c r="G295" s="64"/>
      <c r="H295" s="64"/>
      <c r="I295" s="64"/>
      <c r="J295" s="64"/>
      <c r="K295" s="64"/>
      <c r="L295" s="65"/>
      <c r="M295" s="1"/>
      <c r="N295" s="1"/>
      <c r="O295" s="1"/>
    </row>
    <row r="296" spans="1:15" ht="12.75" customHeight="1">
      <c r="A296" s="1"/>
      <c r="B296" s="1"/>
      <c r="C296" s="64"/>
      <c r="D296" s="64"/>
      <c r="E296" s="64"/>
      <c r="F296" s="64"/>
      <c r="G296" s="64"/>
      <c r="H296" s="64"/>
      <c r="I296" s="64"/>
      <c r="J296" s="64"/>
      <c r="K296" s="64"/>
      <c r="L296" s="65"/>
      <c r="M296" s="1"/>
      <c r="N296" s="1"/>
      <c r="O296" s="1"/>
    </row>
    <row r="297" spans="1:15" ht="12.75" customHeight="1">
      <c r="A297" s="1"/>
      <c r="B297" s="1"/>
      <c r="C297" s="64"/>
      <c r="D297" s="64"/>
      <c r="E297" s="64"/>
      <c r="F297" s="64"/>
      <c r="G297" s="64"/>
      <c r="H297" s="64"/>
      <c r="I297" s="64"/>
      <c r="J297" s="64"/>
      <c r="K297" s="64"/>
      <c r="L297" s="65"/>
      <c r="M297" s="1"/>
      <c r="N297" s="1"/>
      <c r="O297" s="1"/>
    </row>
    <row r="298" spans="1:15" ht="12.75" customHeight="1">
      <c r="A298" s="1"/>
      <c r="B298" s="1"/>
      <c r="C298" s="64"/>
      <c r="D298" s="64"/>
      <c r="E298" s="64"/>
      <c r="F298" s="64"/>
      <c r="G298" s="64"/>
      <c r="H298" s="64"/>
      <c r="I298" s="64"/>
      <c r="J298" s="64"/>
      <c r="K298" s="64"/>
      <c r="L298" s="65"/>
      <c r="M298" s="1"/>
      <c r="N298" s="1"/>
      <c r="O298" s="1"/>
    </row>
    <row r="299" spans="1:15" ht="12.75" customHeight="1">
      <c r="A299" s="1"/>
      <c r="B299" s="1"/>
      <c r="C299" s="64"/>
      <c r="D299" s="64"/>
      <c r="E299" s="64"/>
      <c r="F299" s="64"/>
      <c r="G299" s="64"/>
      <c r="H299" s="64"/>
      <c r="I299" s="64"/>
      <c r="J299" s="64"/>
      <c r="K299" s="64"/>
      <c r="L299" s="65"/>
      <c r="M299" s="1"/>
      <c r="N299" s="1"/>
      <c r="O299" s="1"/>
    </row>
    <row r="300" spans="1:15" ht="12.75" customHeight="1">
      <c r="A300" s="1"/>
      <c r="B300" s="1"/>
      <c r="C300" s="64"/>
      <c r="D300" s="64"/>
      <c r="E300" s="64"/>
      <c r="F300" s="64"/>
      <c r="G300" s="64"/>
      <c r="H300" s="64"/>
      <c r="I300" s="64"/>
      <c r="J300" s="64"/>
      <c r="K300" s="64"/>
      <c r="L300" s="65"/>
      <c r="M300" s="1"/>
      <c r="N300" s="1"/>
      <c r="O300" s="1"/>
    </row>
    <row r="301" spans="1:15" ht="12.75" customHeight="1">
      <c r="A301" s="1"/>
      <c r="B301" s="1"/>
      <c r="C301" s="64"/>
      <c r="D301" s="64"/>
      <c r="E301" s="64"/>
      <c r="F301" s="64"/>
      <c r="G301" s="64"/>
      <c r="H301" s="64"/>
      <c r="I301" s="64"/>
      <c r="J301" s="64"/>
      <c r="K301" s="64"/>
      <c r="L301" s="65"/>
      <c r="M301" s="1"/>
      <c r="N301" s="1"/>
      <c r="O301" s="1"/>
    </row>
    <row r="302" spans="1:15" ht="12.75" customHeight="1">
      <c r="A302" s="1"/>
      <c r="B302" s="1"/>
      <c r="C302" s="64"/>
      <c r="D302" s="64"/>
      <c r="E302" s="64"/>
      <c r="F302" s="64"/>
      <c r="G302" s="64"/>
      <c r="H302" s="64"/>
      <c r="I302" s="64"/>
      <c r="J302" s="64"/>
      <c r="K302" s="64"/>
      <c r="L302" s="65"/>
      <c r="M302" s="1"/>
      <c r="N302" s="1"/>
      <c r="O302" s="1"/>
    </row>
    <row r="303" spans="1:15" ht="12.75" customHeight="1">
      <c r="A303" s="1"/>
      <c r="B303" s="1"/>
      <c r="C303" s="64"/>
      <c r="D303" s="64"/>
      <c r="E303" s="64"/>
      <c r="F303" s="64"/>
      <c r="G303" s="64"/>
      <c r="H303" s="64"/>
      <c r="I303" s="64"/>
      <c r="J303" s="64"/>
      <c r="K303" s="64"/>
      <c r="L303" s="65"/>
      <c r="M303" s="1"/>
      <c r="N303" s="1"/>
      <c r="O303" s="1"/>
    </row>
    <row r="304" spans="1:15" ht="12.75" customHeight="1">
      <c r="A304" s="1"/>
      <c r="B304" s="1"/>
      <c r="C304" s="64"/>
      <c r="D304" s="64"/>
      <c r="E304" s="64"/>
      <c r="F304" s="64"/>
      <c r="G304" s="64"/>
      <c r="H304" s="64"/>
      <c r="I304" s="64"/>
      <c r="J304" s="64"/>
      <c r="K304" s="64"/>
      <c r="L304" s="65"/>
      <c r="M304" s="1"/>
      <c r="N304" s="1"/>
      <c r="O304" s="1"/>
    </row>
    <row r="305" spans="1:15" ht="12.75" customHeight="1">
      <c r="A305" s="1"/>
      <c r="B305" s="1"/>
      <c r="C305" s="64"/>
      <c r="D305" s="64"/>
      <c r="E305" s="64"/>
      <c r="F305" s="64"/>
      <c r="G305" s="64"/>
      <c r="H305" s="64"/>
      <c r="I305" s="64"/>
      <c r="J305" s="64"/>
      <c r="K305" s="64"/>
      <c r="L305" s="65"/>
      <c r="M305" s="1"/>
      <c r="N305" s="1"/>
      <c r="O305" s="1"/>
    </row>
    <row r="306" spans="1:15" ht="12.75" customHeight="1">
      <c r="A306" s="1"/>
      <c r="B306" s="1"/>
      <c r="C306" s="64"/>
      <c r="D306" s="64"/>
      <c r="E306" s="64"/>
      <c r="F306" s="64"/>
      <c r="G306" s="64"/>
      <c r="H306" s="64"/>
      <c r="I306" s="64"/>
      <c r="J306" s="64"/>
      <c r="K306" s="64"/>
      <c r="L306" s="65"/>
      <c r="M306" s="1"/>
      <c r="N306" s="1"/>
      <c r="O306" s="1"/>
    </row>
    <row r="307" spans="1:15" ht="12.75" customHeight="1">
      <c r="A307" s="1"/>
      <c r="B307" s="1"/>
      <c r="C307" s="64"/>
      <c r="D307" s="64"/>
      <c r="E307" s="64"/>
      <c r="F307" s="64"/>
      <c r="G307" s="64"/>
      <c r="H307" s="64"/>
      <c r="I307" s="64"/>
      <c r="J307" s="64"/>
      <c r="K307" s="64"/>
      <c r="L307" s="65"/>
      <c r="M307" s="1"/>
      <c r="N307" s="1"/>
      <c r="O307" s="1"/>
    </row>
    <row r="308" spans="1:15" ht="12.75" customHeight="1">
      <c r="A308" s="1"/>
      <c r="B308" s="1"/>
      <c r="C308" s="64"/>
      <c r="D308" s="64"/>
      <c r="E308" s="64"/>
      <c r="F308" s="64"/>
      <c r="G308" s="64"/>
      <c r="H308" s="64"/>
      <c r="I308" s="64"/>
      <c r="J308" s="64"/>
      <c r="K308" s="64"/>
      <c r="L308" s="65"/>
      <c r="M308" s="1"/>
      <c r="N308" s="1"/>
      <c r="O308" s="1"/>
    </row>
    <row r="309" spans="1:15" ht="12.75" customHeight="1">
      <c r="A309" s="1"/>
      <c r="B309" s="1"/>
      <c r="C309" s="64"/>
      <c r="D309" s="64"/>
      <c r="E309" s="64"/>
      <c r="F309" s="64"/>
      <c r="G309" s="64"/>
      <c r="H309" s="64"/>
      <c r="I309" s="64"/>
      <c r="J309" s="64"/>
      <c r="K309" s="64"/>
      <c r="L309" s="65"/>
      <c r="M309" s="1"/>
      <c r="N309" s="1"/>
      <c r="O309" s="1"/>
    </row>
    <row r="310" spans="1:15" ht="12.75" customHeight="1">
      <c r="A310" s="1"/>
      <c r="B310" s="1"/>
      <c r="C310" s="64"/>
      <c r="D310" s="64"/>
      <c r="E310" s="64"/>
      <c r="F310" s="64"/>
      <c r="G310" s="64"/>
      <c r="H310" s="64"/>
      <c r="I310" s="64"/>
      <c r="J310" s="64"/>
      <c r="K310" s="64"/>
      <c r="L310" s="65"/>
      <c r="M310" s="1"/>
      <c r="N310" s="1"/>
      <c r="O310" s="1"/>
    </row>
    <row r="311" spans="1:15" ht="12.75" customHeight="1">
      <c r="A311" s="1"/>
      <c r="B311" s="1"/>
      <c r="C311" s="64"/>
      <c r="D311" s="64"/>
      <c r="E311" s="64"/>
      <c r="F311" s="64"/>
      <c r="G311" s="64"/>
      <c r="H311" s="64"/>
      <c r="I311" s="64"/>
      <c r="J311" s="64"/>
      <c r="K311" s="64"/>
      <c r="L311" s="65"/>
      <c r="M311" s="1"/>
      <c r="N311" s="1"/>
      <c r="O311" s="1"/>
    </row>
    <row r="312" spans="1:15" ht="12.75" customHeight="1">
      <c r="A312" s="1"/>
      <c r="B312" s="1"/>
      <c r="C312" s="64"/>
      <c r="D312" s="64"/>
      <c r="E312" s="64"/>
      <c r="F312" s="64"/>
      <c r="G312" s="64"/>
      <c r="H312" s="64"/>
      <c r="I312" s="64"/>
      <c r="J312" s="64"/>
      <c r="K312" s="64"/>
      <c r="L312" s="65"/>
      <c r="M312" s="1"/>
      <c r="N312" s="1"/>
      <c r="O312" s="1"/>
    </row>
    <row r="313" spans="1:15" ht="12.75" customHeight="1">
      <c r="A313" s="1"/>
      <c r="B313" s="1"/>
      <c r="C313" s="64"/>
      <c r="D313" s="64"/>
      <c r="E313" s="64"/>
      <c r="F313" s="64"/>
      <c r="G313" s="64"/>
      <c r="H313" s="64"/>
      <c r="I313" s="64"/>
      <c r="J313" s="64"/>
      <c r="K313" s="64"/>
      <c r="L313" s="65"/>
      <c r="M313" s="1"/>
      <c r="N313" s="1"/>
      <c r="O313" s="1"/>
    </row>
    <row r="314" spans="1:15" ht="12.75" customHeight="1">
      <c r="A314" s="1"/>
      <c r="B314" s="1"/>
      <c r="C314" s="64"/>
      <c r="D314" s="64"/>
      <c r="E314" s="64"/>
      <c r="F314" s="64"/>
      <c r="G314" s="64"/>
      <c r="H314" s="64"/>
      <c r="I314" s="64"/>
      <c r="J314" s="64"/>
      <c r="K314" s="64"/>
      <c r="L314" s="65"/>
      <c r="M314" s="1"/>
      <c r="N314" s="1"/>
      <c r="O314" s="1"/>
    </row>
    <row r="315" spans="1:15" ht="12.75" customHeight="1">
      <c r="A315" s="1"/>
      <c r="B315" s="1"/>
      <c r="C315" s="64"/>
      <c r="D315" s="64"/>
      <c r="E315" s="64"/>
      <c r="F315" s="64"/>
      <c r="G315" s="64"/>
      <c r="H315" s="64"/>
      <c r="I315" s="64"/>
      <c r="J315" s="64"/>
      <c r="K315" s="64"/>
      <c r="L315" s="65"/>
      <c r="M315" s="1"/>
      <c r="N315" s="1"/>
      <c r="O315" s="1"/>
    </row>
    <row r="316" spans="1:15" ht="12.75" customHeight="1">
      <c r="A316" s="1"/>
      <c r="B316" s="1"/>
      <c r="C316" s="64"/>
      <c r="D316" s="64"/>
      <c r="E316" s="64"/>
      <c r="F316" s="64"/>
      <c r="G316" s="64"/>
      <c r="H316" s="64"/>
      <c r="I316" s="64"/>
      <c r="J316" s="64"/>
      <c r="K316" s="64"/>
      <c r="L316" s="65"/>
      <c r="M316" s="1"/>
      <c r="N316" s="1"/>
      <c r="O316" s="1"/>
    </row>
    <row r="317" spans="1:15" ht="12.75" customHeight="1">
      <c r="A317" s="1"/>
      <c r="B317" s="1"/>
      <c r="C317" s="64"/>
      <c r="D317" s="64"/>
      <c r="E317" s="64"/>
      <c r="F317" s="64"/>
      <c r="G317" s="64"/>
      <c r="H317" s="64"/>
      <c r="I317" s="64"/>
      <c r="J317" s="64"/>
      <c r="K317" s="64"/>
      <c r="L317" s="65"/>
      <c r="M317" s="1"/>
      <c r="N317" s="1"/>
      <c r="O317" s="1"/>
    </row>
    <row r="318" spans="1:15" ht="12.75" customHeight="1">
      <c r="A318" s="1"/>
      <c r="B318" s="1"/>
      <c r="C318" s="64"/>
      <c r="D318" s="64"/>
      <c r="E318" s="64"/>
      <c r="F318" s="64"/>
      <c r="G318" s="64"/>
      <c r="H318" s="64"/>
      <c r="I318" s="64"/>
      <c r="J318" s="64"/>
      <c r="K318" s="64"/>
      <c r="L318" s="65"/>
      <c r="M318" s="1"/>
      <c r="N318" s="1"/>
      <c r="O318" s="1"/>
    </row>
    <row r="319" spans="1:15" ht="12.75" customHeight="1">
      <c r="A319" s="1"/>
      <c r="B319" s="1"/>
      <c r="C319" s="64"/>
      <c r="D319" s="64"/>
      <c r="E319" s="64"/>
      <c r="F319" s="64"/>
      <c r="G319" s="64"/>
      <c r="H319" s="64"/>
      <c r="I319" s="64"/>
      <c r="J319" s="64"/>
      <c r="K319" s="64"/>
      <c r="L319" s="65"/>
      <c r="M319" s="1"/>
      <c r="N319" s="1"/>
      <c r="O319" s="1"/>
    </row>
    <row r="320" spans="1:15" ht="12.75" customHeight="1">
      <c r="A320" s="1"/>
      <c r="B320" s="1"/>
      <c r="C320" s="64"/>
      <c r="D320" s="64"/>
      <c r="E320" s="64"/>
      <c r="F320" s="64"/>
      <c r="G320" s="64"/>
      <c r="H320" s="64"/>
      <c r="I320" s="64"/>
      <c r="J320" s="64"/>
      <c r="K320" s="64"/>
      <c r="L320" s="65"/>
      <c r="M320" s="1"/>
      <c r="N320" s="1"/>
      <c r="O320" s="1"/>
    </row>
    <row r="321" spans="1:15" ht="12.75" customHeight="1">
      <c r="A321" s="1"/>
      <c r="B321" s="1"/>
      <c r="C321" s="64"/>
      <c r="D321" s="64"/>
      <c r="E321" s="64"/>
      <c r="F321" s="64"/>
      <c r="G321" s="64"/>
      <c r="H321" s="64"/>
      <c r="I321" s="64"/>
      <c r="J321" s="64"/>
      <c r="K321" s="64"/>
      <c r="L321" s="65"/>
      <c r="M321" s="1"/>
      <c r="N321" s="1"/>
      <c r="O321" s="1"/>
    </row>
    <row r="322" spans="1:15" ht="12.75" customHeight="1">
      <c r="A322" s="1"/>
      <c r="B322" s="1"/>
      <c r="C322" s="64"/>
      <c r="D322" s="64"/>
      <c r="E322" s="64"/>
      <c r="F322" s="64"/>
      <c r="G322" s="64"/>
      <c r="H322" s="64"/>
      <c r="I322" s="64"/>
      <c r="J322" s="64"/>
      <c r="K322" s="64"/>
      <c r="L322" s="65"/>
      <c r="M322" s="1"/>
      <c r="N322" s="1"/>
      <c r="O322" s="1"/>
    </row>
    <row r="323" spans="1:15" ht="12.75" customHeight="1">
      <c r="A323" s="1"/>
      <c r="B323" s="1"/>
      <c r="C323" s="64"/>
      <c r="D323" s="64"/>
      <c r="E323" s="64"/>
      <c r="F323" s="64"/>
      <c r="G323" s="64"/>
      <c r="H323" s="64"/>
      <c r="I323" s="64"/>
      <c r="J323" s="64"/>
      <c r="K323" s="64"/>
      <c r="L323" s="65"/>
      <c r="M323" s="1"/>
      <c r="N323" s="1"/>
      <c r="O323" s="1"/>
    </row>
    <row r="324" spans="1:15" ht="12.75" customHeight="1">
      <c r="A324" s="1"/>
      <c r="B324" s="1"/>
      <c r="C324" s="64"/>
      <c r="D324" s="64"/>
      <c r="E324" s="64"/>
      <c r="F324" s="64"/>
      <c r="G324" s="64"/>
      <c r="H324" s="64"/>
      <c r="I324" s="64"/>
      <c r="J324" s="64"/>
      <c r="K324" s="64"/>
      <c r="L324" s="65"/>
      <c r="M324" s="1"/>
      <c r="N324" s="1"/>
      <c r="O324" s="1"/>
    </row>
    <row r="325" spans="1:15" ht="12.75" customHeight="1">
      <c r="A325" s="1"/>
      <c r="B325" s="1"/>
      <c r="C325" s="64"/>
      <c r="D325" s="64"/>
      <c r="E325" s="64"/>
      <c r="F325" s="64"/>
      <c r="G325" s="64"/>
      <c r="H325" s="64"/>
      <c r="I325" s="64"/>
      <c r="J325" s="64"/>
      <c r="K325" s="64"/>
      <c r="L325" s="65"/>
      <c r="M325" s="1"/>
      <c r="N325" s="1"/>
      <c r="O325" s="1"/>
    </row>
    <row r="326" spans="1:15" ht="12.75" customHeight="1">
      <c r="A326" s="1"/>
      <c r="B326" s="1"/>
      <c r="C326" s="64"/>
      <c r="D326" s="64"/>
      <c r="E326" s="64"/>
      <c r="F326" s="64"/>
      <c r="G326" s="64"/>
      <c r="H326" s="64"/>
      <c r="I326" s="64"/>
      <c r="J326" s="64"/>
      <c r="K326" s="64"/>
      <c r="L326" s="65"/>
      <c r="M326" s="1"/>
      <c r="N326" s="1"/>
      <c r="O326" s="1"/>
    </row>
    <row r="327" spans="1:15" ht="12.75" customHeight="1">
      <c r="A327" s="1"/>
      <c r="B327" s="1"/>
      <c r="C327" s="64"/>
      <c r="D327" s="64"/>
      <c r="E327" s="64"/>
      <c r="F327" s="64"/>
      <c r="G327" s="64"/>
      <c r="H327" s="64"/>
      <c r="I327" s="64"/>
      <c r="J327" s="64"/>
      <c r="K327" s="64"/>
      <c r="L327" s="65"/>
      <c r="M327" s="1"/>
      <c r="N327" s="1"/>
      <c r="O327" s="1"/>
    </row>
    <row r="328" spans="1:15" ht="12.75" customHeight="1">
      <c r="A328" s="1"/>
      <c r="B328" s="1"/>
      <c r="C328" s="64"/>
      <c r="D328" s="64"/>
      <c r="E328" s="64"/>
      <c r="F328" s="64"/>
      <c r="G328" s="64"/>
      <c r="H328" s="64"/>
      <c r="I328" s="64"/>
      <c r="J328" s="64"/>
      <c r="K328" s="64"/>
      <c r="L328" s="65"/>
      <c r="M328" s="1"/>
      <c r="N328" s="1"/>
      <c r="O328" s="1"/>
    </row>
    <row r="329" spans="1:15" ht="12.75" customHeight="1">
      <c r="A329" s="1"/>
      <c r="B329" s="1"/>
      <c r="C329" s="64"/>
      <c r="D329" s="64"/>
      <c r="E329" s="64"/>
      <c r="F329" s="64"/>
      <c r="G329" s="64"/>
      <c r="H329" s="64"/>
      <c r="I329" s="64"/>
      <c r="J329" s="64"/>
      <c r="K329" s="64"/>
      <c r="L329" s="65"/>
      <c r="M329" s="1"/>
      <c r="N329" s="1"/>
      <c r="O329" s="1"/>
    </row>
    <row r="330" spans="1:15" ht="12.75" customHeight="1">
      <c r="A330" s="1"/>
      <c r="B330" s="1"/>
      <c r="C330" s="64"/>
      <c r="D330" s="64"/>
      <c r="E330" s="64"/>
      <c r="F330" s="64"/>
      <c r="G330" s="64"/>
      <c r="H330" s="64"/>
      <c r="I330" s="64"/>
      <c r="J330" s="64"/>
      <c r="K330" s="64"/>
      <c r="L330" s="65"/>
      <c r="M330" s="1"/>
      <c r="N330" s="1"/>
      <c r="O330" s="1"/>
    </row>
    <row r="331" spans="1:15" ht="12.75" customHeight="1">
      <c r="A331" s="1"/>
      <c r="B331" s="1"/>
      <c r="C331" s="64"/>
      <c r="D331" s="64"/>
      <c r="E331" s="64"/>
      <c r="F331" s="64"/>
      <c r="G331" s="64"/>
      <c r="H331" s="64"/>
      <c r="I331" s="64"/>
      <c r="J331" s="64"/>
      <c r="K331" s="64"/>
      <c r="L331" s="65"/>
      <c r="M331" s="1"/>
      <c r="N331" s="1"/>
      <c r="O331" s="1"/>
    </row>
    <row r="332" spans="1:15" ht="12.75" customHeight="1">
      <c r="A332" s="1"/>
      <c r="B332" s="1"/>
      <c r="C332" s="64"/>
      <c r="D332" s="64"/>
      <c r="E332" s="64"/>
      <c r="F332" s="64"/>
      <c r="G332" s="64"/>
      <c r="H332" s="64"/>
      <c r="I332" s="64"/>
      <c r="J332" s="64"/>
      <c r="K332" s="64"/>
      <c r="L332" s="65"/>
      <c r="M332" s="1"/>
      <c r="N332" s="1"/>
      <c r="O332" s="1"/>
    </row>
    <row r="333" spans="1:15" ht="12.75" customHeight="1">
      <c r="A333" s="1"/>
      <c r="B333" s="1"/>
      <c r="C333" s="64"/>
      <c r="D333" s="64"/>
      <c r="E333" s="64"/>
      <c r="F333" s="64"/>
      <c r="G333" s="64"/>
      <c r="H333" s="64"/>
      <c r="I333" s="64"/>
      <c r="J333" s="64"/>
      <c r="K333" s="64"/>
      <c r="L333" s="65"/>
      <c r="M333" s="1"/>
      <c r="N333" s="1"/>
      <c r="O333" s="1"/>
    </row>
    <row r="334" spans="1:15" ht="12.75" customHeight="1">
      <c r="A334" s="1"/>
      <c r="B334" s="1"/>
      <c r="C334" s="64"/>
      <c r="D334" s="64"/>
      <c r="E334" s="64"/>
      <c r="F334" s="64"/>
      <c r="G334" s="64"/>
      <c r="H334" s="64"/>
      <c r="I334" s="64"/>
      <c r="J334" s="64"/>
      <c r="K334" s="64"/>
      <c r="L334" s="65"/>
      <c r="M334" s="1"/>
      <c r="N334" s="1"/>
      <c r="O334" s="1"/>
    </row>
    <row r="335" spans="1:15" ht="12.75" customHeight="1">
      <c r="A335" s="1"/>
      <c r="B335" s="1"/>
      <c r="C335" s="70"/>
      <c r="D335" s="70"/>
      <c r="E335" s="64"/>
      <c r="F335" s="64"/>
      <c r="G335" s="64"/>
      <c r="H335" s="70"/>
      <c r="I335" s="70"/>
      <c r="J335" s="70"/>
      <c r="K335" s="70"/>
      <c r="L335" s="65"/>
      <c r="M335" s="1"/>
      <c r="N335" s="1"/>
      <c r="O335" s="1"/>
    </row>
    <row r="336" spans="1:15" ht="12.75" customHeight="1">
      <c r="A336" s="1"/>
      <c r="B336" s="1"/>
      <c r="C336" s="64"/>
      <c r="D336" s="64"/>
      <c r="E336" s="64"/>
      <c r="F336" s="64"/>
      <c r="G336" s="64"/>
      <c r="H336" s="64"/>
      <c r="I336" s="64"/>
      <c r="J336" s="64"/>
      <c r="K336" s="64"/>
      <c r="L336" s="65"/>
      <c r="M336" s="1"/>
      <c r="N336" s="1"/>
      <c r="O336" s="1"/>
    </row>
    <row r="337" spans="1:15" ht="12.75" customHeight="1">
      <c r="A337" s="1"/>
      <c r="B337" s="1"/>
      <c r="C337" s="64"/>
      <c r="D337" s="64"/>
      <c r="E337" s="64"/>
      <c r="F337" s="64"/>
      <c r="G337" s="64"/>
      <c r="H337" s="64"/>
      <c r="I337" s="64"/>
      <c r="J337" s="64"/>
      <c r="K337" s="64"/>
      <c r="L337" s="65"/>
      <c r="M337" s="1"/>
      <c r="N337" s="1"/>
      <c r="O337" s="1"/>
    </row>
    <row r="338" spans="1:15" ht="12.75" customHeight="1">
      <c r="A338" s="1"/>
      <c r="B338" s="1"/>
      <c r="C338" s="64"/>
      <c r="D338" s="64"/>
      <c r="E338" s="64"/>
      <c r="F338" s="64"/>
      <c r="G338" s="64"/>
      <c r="H338" s="64"/>
      <c r="I338" s="64"/>
      <c r="J338" s="64"/>
      <c r="K338" s="64"/>
      <c r="L338" s="65"/>
      <c r="M338" s="1"/>
      <c r="N338" s="1"/>
      <c r="O338" s="1"/>
    </row>
    <row r="339" spans="1:15" ht="12.75" customHeight="1">
      <c r="A339" s="1"/>
      <c r="B339" s="1"/>
      <c r="C339" s="64"/>
      <c r="D339" s="64"/>
      <c r="E339" s="64"/>
      <c r="F339" s="64"/>
      <c r="G339" s="64"/>
      <c r="H339" s="64"/>
      <c r="I339" s="64"/>
      <c r="J339" s="64"/>
      <c r="K339" s="64"/>
      <c r="L339" s="65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1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98"/>
      <c r="B1" s="399"/>
      <c r="C1" s="74"/>
      <c r="D1" s="74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311</v>
      </c>
      <c r="M5" s="1"/>
      <c r="N5" s="1"/>
      <c r="O5" s="1"/>
    </row>
    <row r="6" spans="1:15" ht="12.75" customHeight="1">
      <c r="A6" s="75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45131</v>
      </c>
      <c r="L6" s="1"/>
      <c r="M6" s="1"/>
      <c r="N6" s="1"/>
      <c r="O6" s="1"/>
    </row>
    <row r="7" spans="1:15" ht="12.75" customHeight="1">
      <c r="B7" s="1"/>
      <c r="C7" s="1" t="s">
        <v>312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2"/>
      <c r="B8" s="5"/>
      <c r="C8" s="5"/>
      <c r="D8" s="5"/>
      <c r="E8" s="5"/>
      <c r="F8" s="5"/>
      <c r="G8" s="76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1" t="s">
        <v>16</v>
      </c>
      <c r="B9" s="393" t="s">
        <v>18</v>
      </c>
      <c r="C9" s="397" t="s">
        <v>20</v>
      </c>
      <c r="D9" s="397" t="s">
        <v>21</v>
      </c>
      <c r="E9" s="388" t="s">
        <v>22</v>
      </c>
      <c r="F9" s="389"/>
      <c r="G9" s="390"/>
      <c r="H9" s="388" t="s">
        <v>23</v>
      </c>
      <c r="I9" s="389"/>
      <c r="J9" s="390"/>
      <c r="K9" s="26"/>
      <c r="L9" s="27"/>
      <c r="M9" s="53"/>
      <c r="N9" s="1"/>
      <c r="O9" s="1"/>
    </row>
    <row r="10" spans="1:15" ht="42.75" customHeight="1">
      <c r="A10" s="395"/>
      <c r="B10" s="396"/>
      <c r="C10" s="396"/>
      <c r="D10" s="39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258</v>
      </c>
      <c r="N10" s="1"/>
      <c r="O10" s="1"/>
    </row>
    <row r="11" spans="1:15" ht="12" customHeight="1">
      <c r="A11" s="33">
        <v>1</v>
      </c>
      <c r="B11" s="58" t="s">
        <v>313</v>
      </c>
      <c r="C11" s="31">
        <v>515.9</v>
      </c>
      <c r="D11" s="38">
        <v>518.65</v>
      </c>
      <c r="E11" s="38">
        <v>508.29999999999995</v>
      </c>
      <c r="F11" s="38">
        <v>500.7</v>
      </c>
      <c r="G11" s="38">
        <v>490.34999999999997</v>
      </c>
      <c r="H11" s="38">
        <v>526.25</v>
      </c>
      <c r="I11" s="38">
        <v>536.60000000000014</v>
      </c>
      <c r="J11" s="38">
        <v>544.19999999999993</v>
      </c>
      <c r="K11" s="31">
        <v>529</v>
      </c>
      <c r="L11" s="31">
        <v>511.05</v>
      </c>
      <c r="M11" s="31">
        <v>2.0053800000000002</v>
      </c>
      <c r="N11" s="1"/>
      <c r="O11" s="1"/>
    </row>
    <row r="12" spans="1:15" ht="12" customHeight="1">
      <c r="A12" s="33">
        <v>2</v>
      </c>
      <c r="B12" s="58" t="s">
        <v>314</v>
      </c>
      <c r="C12" s="31">
        <v>28015.7</v>
      </c>
      <c r="D12" s="38">
        <v>28069.399999999998</v>
      </c>
      <c r="E12" s="38">
        <v>27696.349999999995</v>
      </c>
      <c r="F12" s="38">
        <v>27376.999999999996</v>
      </c>
      <c r="G12" s="38">
        <v>27003.949999999993</v>
      </c>
      <c r="H12" s="38">
        <v>28388.749999999996</v>
      </c>
      <c r="I12" s="38">
        <v>28761.8</v>
      </c>
      <c r="J12" s="38">
        <v>29081.149999999998</v>
      </c>
      <c r="K12" s="31">
        <v>28442.45</v>
      </c>
      <c r="L12" s="31">
        <v>27750.05</v>
      </c>
      <c r="M12" s="31">
        <v>1.5689999999999999E-2</v>
      </c>
      <c r="N12" s="1"/>
      <c r="O12" s="1"/>
    </row>
    <row r="13" spans="1:15" ht="12" customHeight="1">
      <c r="A13" s="33">
        <v>3</v>
      </c>
      <c r="B13" s="58" t="s">
        <v>317</v>
      </c>
      <c r="C13" s="31">
        <v>510.55</v>
      </c>
      <c r="D13" s="38">
        <v>511.7</v>
      </c>
      <c r="E13" s="38">
        <v>505.4</v>
      </c>
      <c r="F13" s="38">
        <v>500.25</v>
      </c>
      <c r="G13" s="38">
        <v>493.95</v>
      </c>
      <c r="H13" s="38">
        <v>516.84999999999991</v>
      </c>
      <c r="I13" s="38">
        <v>523.15000000000009</v>
      </c>
      <c r="J13" s="38">
        <v>528.29999999999995</v>
      </c>
      <c r="K13" s="31">
        <v>518</v>
      </c>
      <c r="L13" s="31">
        <v>506.55</v>
      </c>
      <c r="M13" s="31">
        <v>3.0278700000000001</v>
      </c>
      <c r="N13" s="1"/>
      <c r="O13" s="1"/>
    </row>
    <row r="14" spans="1:15" ht="12" customHeight="1">
      <c r="A14" s="33">
        <v>4</v>
      </c>
      <c r="B14" s="58" t="s">
        <v>40</v>
      </c>
      <c r="C14" s="31">
        <v>470.4</v>
      </c>
      <c r="D14" s="38">
        <v>468.34999999999997</v>
      </c>
      <c r="E14" s="38">
        <v>462.99999999999994</v>
      </c>
      <c r="F14" s="38">
        <v>455.59999999999997</v>
      </c>
      <c r="G14" s="38">
        <v>450.24999999999994</v>
      </c>
      <c r="H14" s="38">
        <v>475.74999999999994</v>
      </c>
      <c r="I14" s="38">
        <v>481.09999999999997</v>
      </c>
      <c r="J14" s="38">
        <v>488.49999999999994</v>
      </c>
      <c r="K14" s="31">
        <v>473.7</v>
      </c>
      <c r="L14" s="31">
        <v>460.95</v>
      </c>
      <c r="M14" s="31">
        <v>18.136369999999999</v>
      </c>
      <c r="N14" s="1"/>
      <c r="O14" s="1"/>
    </row>
    <row r="15" spans="1:15" ht="12" customHeight="1">
      <c r="A15" s="33">
        <v>5</v>
      </c>
      <c r="B15" s="58" t="s">
        <v>318</v>
      </c>
      <c r="C15" s="31">
        <v>1574.6</v>
      </c>
      <c r="D15" s="38">
        <v>1570.8833333333332</v>
      </c>
      <c r="E15" s="38">
        <v>1559.7666666666664</v>
      </c>
      <c r="F15" s="38">
        <v>1544.9333333333332</v>
      </c>
      <c r="G15" s="38">
        <v>1533.8166666666664</v>
      </c>
      <c r="H15" s="38">
        <v>1585.7166666666665</v>
      </c>
      <c r="I15" s="38">
        <v>1596.8333333333333</v>
      </c>
      <c r="J15" s="38">
        <v>1611.6666666666665</v>
      </c>
      <c r="K15" s="31">
        <v>1582</v>
      </c>
      <c r="L15" s="31">
        <v>1556.05</v>
      </c>
      <c r="M15" s="31">
        <v>1.64293</v>
      </c>
      <c r="N15" s="1"/>
      <c r="O15" s="1"/>
    </row>
    <row r="16" spans="1:15" ht="12" customHeight="1">
      <c r="A16" s="33">
        <v>6</v>
      </c>
      <c r="B16" s="58" t="s">
        <v>42</v>
      </c>
      <c r="C16" s="31">
        <v>4225.8</v>
      </c>
      <c r="D16" s="38">
        <v>4247.55</v>
      </c>
      <c r="E16" s="38">
        <v>4177.4500000000007</v>
      </c>
      <c r="F16" s="38">
        <v>4129.1000000000004</v>
      </c>
      <c r="G16" s="38">
        <v>4059.0000000000009</v>
      </c>
      <c r="H16" s="38">
        <v>4295.9000000000005</v>
      </c>
      <c r="I16" s="38">
        <v>4366.0000000000009</v>
      </c>
      <c r="J16" s="38">
        <v>4414.3500000000004</v>
      </c>
      <c r="K16" s="31">
        <v>4317.6499999999996</v>
      </c>
      <c r="L16" s="31">
        <v>4199.2</v>
      </c>
      <c r="M16" s="31">
        <v>4.1302099999999999</v>
      </c>
      <c r="N16" s="1"/>
      <c r="O16" s="1"/>
    </row>
    <row r="17" spans="1:15" ht="12" customHeight="1">
      <c r="A17" s="33">
        <v>7</v>
      </c>
      <c r="B17" s="58" t="s">
        <v>44</v>
      </c>
      <c r="C17" s="31">
        <v>23183.85</v>
      </c>
      <c r="D17" s="38">
        <v>23285.600000000002</v>
      </c>
      <c r="E17" s="38">
        <v>23048.250000000004</v>
      </c>
      <c r="F17" s="38">
        <v>22912.65</v>
      </c>
      <c r="G17" s="38">
        <v>22675.300000000003</v>
      </c>
      <c r="H17" s="38">
        <v>23421.200000000004</v>
      </c>
      <c r="I17" s="38">
        <v>23658.550000000003</v>
      </c>
      <c r="J17" s="38">
        <v>23794.150000000005</v>
      </c>
      <c r="K17" s="31">
        <v>23522.95</v>
      </c>
      <c r="L17" s="31">
        <v>23150</v>
      </c>
      <c r="M17" s="31">
        <v>7.2580000000000006E-2</v>
      </c>
      <c r="N17" s="1"/>
      <c r="O17" s="1"/>
    </row>
    <row r="18" spans="1:15" ht="12" customHeight="1">
      <c r="A18" s="33">
        <v>8</v>
      </c>
      <c r="B18" s="58" t="s">
        <v>50</v>
      </c>
      <c r="C18" s="31">
        <v>1766.7</v>
      </c>
      <c r="D18" s="38">
        <v>1777.5833333333333</v>
      </c>
      <c r="E18" s="38">
        <v>1751.7666666666664</v>
      </c>
      <c r="F18" s="38">
        <v>1736.8333333333333</v>
      </c>
      <c r="G18" s="38">
        <v>1711.0166666666664</v>
      </c>
      <c r="H18" s="38">
        <v>1792.5166666666664</v>
      </c>
      <c r="I18" s="38">
        <v>1818.3333333333335</v>
      </c>
      <c r="J18" s="38">
        <v>1833.2666666666664</v>
      </c>
      <c r="K18" s="31">
        <v>1803.4</v>
      </c>
      <c r="L18" s="31">
        <v>1762.65</v>
      </c>
      <c r="M18" s="31">
        <v>3.6560800000000002</v>
      </c>
      <c r="N18" s="1"/>
      <c r="O18" s="1"/>
    </row>
    <row r="19" spans="1:15" ht="12" customHeight="1">
      <c r="A19" s="33">
        <v>9</v>
      </c>
      <c r="B19" s="58" t="s">
        <v>51</v>
      </c>
      <c r="C19" s="31">
        <v>2416.3000000000002</v>
      </c>
      <c r="D19" s="38">
        <v>2423.15</v>
      </c>
      <c r="E19" s="38">
        <v>2388.4500000000003</v>
      </c>
      <c r="F19" s="38">
        <v>2360.6000000000004</v>
      </c>
      <c r="G19" s="38">
        <v>2325.9000000000005</v>
      </c>
      <c r="H19" s="38">
        <v>2451</v>
      </c>
      <c r="I19" s="38">
        <v>2485.6999999999998</v>
      </c>
      <c r="J19" s="38">
        <v>2513.5499999999997</v>
      </c>
      <c r="K19" s="31">
        <v>2457.85</v>
      </c>
      <c r="L19" s="31">
        <v>2395.3000000000002</v>
      </c>
      <c r="M19" s="31">
        <v>22.805630000000001</v>
      </c>
      <c r="N19" s="1"/>
      <c r="O19" s="1"/>
    </row>
    <row r="20" spans="1:15" ht="12" customHeight="1">
      <c r="A20" s="33">
        <v>10</v>
      </c>
      <c r="B20" s="58" t="s">
        <v>266</v>
      </c>
      <c r="C20" s="31">
        <v>995.55</v>
      </c>
      <c r="D20" s="38">
        <v>991.75</v>
      </c>
      <c r="E20" s="38">
        <v>983.5</v>
      </c>
      <c r="F20" s="38">
        <v>971.45</v>
      </c>
      <c r="G20" s="38">
        <v>963.2</v>
      </c>
      <c r="H20" s="38">
        <v>1003.8</v>
      </c>
      <c r="I20" s="38">
        <v>1012.05</v>
      </c>
      <c r="J20" s="38">
        <v>1024.0999999999999</v>
      </c>
      <c r="K20" s="31">
        <v>1000</v>
      </c>
      <c r="L20" s="31">
        <v>979.7</v>
      </c>
      <c r="M20" s="31">
        <v>7.2919200000000002</v>
      </c>
      <c r="N20" s="1"/>
      <c r="O20" s="1"/>
    </row>
    <row r="21" spans="1:15" ht="12" customHeight="1">
      <c r="A21" s="33">
        <v>11</v>
      </c>
      <c r="B21" s="58" t="s">
        <v>52</v>
      </c>
      <c r="C21" s="31">
        <v>728.45</v>
      </c>
      <c r="D21" s="38">
        <v>730.03333333333342</v>
      </c>
      <c r="E21" s="38">
        <v>724.71666666666681</v>
      </c>
      <c r="F21" s="38">
        <v>720.98333333333335</v>
      </c>
      <c r="G21" s="38">
        <v>715.66666666666674</v>
      </c>
      <c r="H21" s="38">
        <v>733.76666666666688</v>
      </c>
      <c r="I21" s="38">
        <v>739.08333333333348</v>
      </c>
      <c r="J21" s="38">
        <v>742.81666666666695</v>
      </c>
      <c r="K21" s="31">
        <v>735.35</v>
      </c>
      <c r="L21" s="31">
        <v>726.3</v>
      </c>
      <c r="M21" s="31">
        <v>14.91198</v>
      </c>
      <c r="N21" s="1"/>
      <c r="O21" s="1"/>
    </row>
    <row r="22" spans="1:15" ht="12" customHeight="1">
      <c r="A22" s="33">
        <v>12</v>
      </c>
      <c r="B22" s="58" t="s">
        <v>873</v>
      </c>
      <c r="C22" s="31">
        <v>241.75</v>
      </c>
      <c r="D22" s="38">
        <v>242.5333333333333</v>
      </c>
      <c r="E22" s="38">
        <v>240.1666666666666</v>
      </c>
      <c r="F22" s="38">
        <v>238.58333333333329</v>
      </c>
      <c r="G22" s="38">
        <v>236.21666666666658</v>
      </c>
      <c r="H22" s="38">
        <v>244.11666666666662</v>
      </c>
      <c r="I22" s="38">
        <v>246.48333333333329</v>
      </c>
      <c r="J22" s="38">
        <v>248.06666666666663</v>
      </c>
      <c r="K22" s="31">
        <v>244.9</v>
      </c>
      <c r="L22" s="31">
        <v>240.95</v>
      </c>
      <c r="M22" s="31">
        <v>20.017939999999999</v>
      </c>
      <c r="N22" s="1"/>
      <c r="O22" s="1"/>
    </row>
    <row r="23" spans="1:15" ht="12.75" customHeight="1">
      <c r="A23" s="33">
        <v>13</v>
      </c>
      <c r="B23" s="58" t="s">
        <v>267</v>
      </c>
      <c r="C23" s="31">
        <v>636.20000000000005</v>
      </c>
      <c r="D23" s="38">
        <v>637.61666666666667</v>
      </c>
      <c r="E23" s="38">
        <v>633.58333333333337</v>
      </c>
      <c r="F23" s="38">
        <v>630.9666666666667</v>
      </c>
      <c r="G23" s="38">
        <v>626.93333333333339</v>
      </c>
      <c r="H23" s="38">
        <v>640.23333333333335</v>
      </c>
      <c r="I23" s="38">
        <v>644.26666666666665</v>
      </c>
      <c r="J23" s="38">
        <v>646.88333333333333</v>
      </c>
      <c r="K23" s="31">
        <v>641.65</v>
      </c>
      <c r="L23" s="31">
        <v>635</v>
      </c>
      <c r="M23" s="31">
        <v>3.6786699999999999</v>
      </c>
      <c r="N23" s="1"/>
      <c r="O23" s="1"/>
    </row>
    <row r="24" spans="1:15" ht="12.75" customHeight="1">
      <c r="A24" s="33">
        <v>14</v>
      </c>
      <c r="B24" s="58" t="s">
        <v>268</v>
      </c>
      <c r="C24" s="31">
        <v>775.15</v>
      </c>
      <c r="D24" s="38">
        <v>776.38333333333321</v>
      </c>
      <c r="E24" s="38">
        <v>771.81666666666638</v>
      </c>
      <c r="F24" s="38">
        <v>768.48333333333312</v>
      </c>
      <c r="G24" s="38">
        <v>763.91666666666629</v>
      </c>
      <c r="H24" s="38">
        <v>779.71666666666647</v>
      </c>
      <c r="I24" s="38">
        <v>784.2833333333333</v>
      </c>
      <c r="J24" s="38">
        <v>787.61666666666656</v>
      </c>
      <c r="K24" s="31">
        <v>780.95</v>
      </c>
      <c r="L24" s="31">
        <v>773.05</v>
      </c>
      <c r="M24" s="31">
        <v>4.2553000000000001</v>
      </c>
      <c r="N24" s="1"/>
      <c r="O24" s="1"/>
    </row>
    <row r="25" spans="1:15" ht="12.75" customHeight="1">
      <c r="A25" s="33">
        <v>15</v>
      </c>
      <c r="B25" s="58" t="s">
        <v>269</v>
      </c>
      <c r="C25" s="31">
        <v>399.85</v>
      </c>
      <c r="D25" s="38">
        <v>400.93333333333339</v>
      </c>
      <c r="E25" s="38">
        <v>398.01666666666677</v>
      </c>
      <c r="F25" s="38">
        <v>396.18333333333339</v>
      </c>
      <c r="G25" s="38">
        <v>393.26666666666677</v>
      </c>
      <c r="H25" s="38">
        <v>402.76666666666677</v>
      </c>
      <c r="I25" s="38">
        <v>405.68333333333339</v>
      </c>
      <c r="J25" s="38">
        <v>407.51666666666677</v>
      </c>
      <c r="K25" s="31">
        <v>403.85</v>
      </c>
      <c r="L25" s="31">
        <v>399.1</v>
      </c>
      <c r="M25" s="31">
        <v>8.9105799999999995</v>
      </c>
      <c r="N25" s="1"/>
      <c r="O25" s="1"/>
    </row>
    <row r="26" spans="1:15" ht="12.75" customHeight="1">
      <c r="A26" s="33">
        <v>16</v>
      </c>
      <c r="B26" s="58" t="s">
        <v>46</v>
      </c>
      <c r="C26" s="31">
        <v>185.8</v>
      </c>
      <c r="D26" s="38">
        <v>186.04999999999998</v>
      </c>
      <c r="E26" s="38">
        <v>184.64999999999998</v>
      </c>
      <c r="F26" s="38">
        <v>183.5</v>
      </c>
      <c r="G26" s="38">
        <v>182.1</v>
      </c>
      <c r="H26" s="38">
        <v>187.19999999999996</v>
      </c>
      <c r="I26" s="38">
        <v>188.6</v>
      </c>
      <c r="J26" s="38">
        <v>189.74999999999994</v>
      </c>
      <c r="K26" s="31">
        <v>187.45</v>
      </c>
      <c r="L26" s="31">
        <v>184.9</v>
      </c>
      <c r="M26" s="31">
        <v>18.618939999999998</v>
      </c>
      <c r="N26" s="1"/>
      <c r="O26" s="1"/>
    </row>
    <row r="27" spans="1:15" ht="12.75" customHeight="1">
      <c r="A27" s="33">
        <v>17</v>
      </c>
      <c r="B27" s="58" t="s">
        <v>48</v>
      </c>
      <c r="C27" s="31">
        <v>213.1</v>
      </c>
      <c r="D27" s="38">
        <v>213.43333333333331</v>
      </c>
      <c r="E27" s="38">
        <v>212.06666666666661</v>
      </c>
      <c r="F27" s="38">
        <v>211.0333333333333</v>
      </c>
      <c r="G27" s="38">
        <v>209.6666666666666</v>
      </c>
      <c r="H27" s="38">
        <v>214.46666666666661</v>
      </c>
      <c r="I27" s="38">
        <v>215.83333333333334</v>
      </c>
      <c r="J27" s="38">
        <v>216.86666666666662</v>
      </c>
      <c r="K27" s="31">
        <v>214.8</v>
      </c>
      <c r="L27" s="31">
        <v>212.4</v>
      </c>
      <c r="M27" s="31">
        <v>11.308450000000001</v>
      </c>
      <c r="N27" s="1"/>
      <c r="O27" s="1"/>
    </row>
    <row r="28" spans="1:15" ht="12.75" customHeight="1">
      <c r="A28" s="33">
        <v>18</v>
      </c>
      <c r="B28" s="58" t="s">
        <v>319</v>
      </c>
      <c r="C28" s="31">
        <v>355.65</v>
      </c>
      <c r="D28" s="38">
        <v>357.84999999999997</v>
      </c>
      <c r="E28" s="38">
        <v>351.79999999999995</v>
      </c>
      <c r="F28" s="38">
        <v>347.95</v>
      </c>
      <c r="G28" s="38">
        <v>341.9</v>
      </c>
      <c r="H28" s="38">
        <v>361.69999999999993</v>
      </c>
      <c r="I28" s="38">
        <v>367.75</v>
      </c>
      <c r="J28" s="38">
        <v>371.59999999999991</v>
      </c>
      <c r="K28" s="31">
        <v>363.9</v>
      </c>
      <c r="L28" s="31">
        <v>354</v>
      </c>
      <c r="M28" s="31">
        <v>2.6420599999999999</v>
      </c>
      <c r="N28" s="1"/>
      <c r="O28" s="1"/>
    </row>
    <row r="29" spans="1:15" ht="12.75" customHeight="1">
      <c r="A29" s="33">
        <v>19</v>
      </c>
      <c r="B29" s="58" t="s">
        <v>320</v>
      </c>
      <c r="C29" s="31">
        <v>1067.05</v>
      </c>
      <c r="D29" s="38">
        <v>1064.8666666666666</v>
      </c>
      <c r="E29" s="38">
        <v>1055.333333333333</v>
      </c>
      <c r="F29" s="38">
        <v>1043.6166666666666</v>
      </c>
      <c r="G29" s="38">
        <v>1034.083333333333</v>
      </c>
      <c r="H29" s="38">
        <v>1076.583333333333</v>
      </c>
      <c r="I29" s="38">
        <v>1086.1166666666663</v>
      </c>
      <c r="J29" s="38">
        <v>1097.833333333333</v>
      </c>
      <c r="K29" s="31">
        <v>1074.4000000000001</v>
      </c>
      <c r="L29" s="31">
        <v>1053.1500000000001</v>
      </c>
      <c r="M29" s="31">
        <v>0.61829000000000001</v>
      </c>
      <c r="N29" s="1"/>
      <c r="O29" s="1"/>
    </row>
    <row r="30" spans="1:15" ht="12.75" customHeight="1">
      <c r="A30" s="33">
        <v>20</v>
      </c>
      <c r="B30" s="58" t="s">
        <v>321</v>
      </c>
      <c r="C30" s="31">
        <v>1047.3</v>
      </c>
      <c r="D30" s="38">
        <v>1051.4333333333332</v>
      </c>
      <c r="E30" s="38">
        <v>1039.2166666666662</v>
      </c>
      <c r="F30" s="38">
        <v>1031.133333333333</v>
      </c>
      <c r="G30" s="38">
        <v>1018.9166666666661</v>
      </c>
      <c r="H30" s="38">
        <v>1059.5166666666664</v>
      </c>
      <c r="I30" s="38">
        <v>1071.7333333333331</v>
      </c>
      <c r="J30" s="38">
        <v>1079.8166666666666</v>
      </c>
      <c r="K30" s="31">
        <v>1063.6500000000001</v>
      </c>
      <c r="L30" s="31">
        <v>1043.3499999999999</v>
      </c>
      <c r="M30" s="31">
        <v>1.3852100000000001</v>
      </c>
      <c r="N30" s="1"/>
      <c r="O30" s="1"/>
    </row>
    <row r="31" spans="1:15" ht="12.75" customHeight="1">
      <c r="A31" s="33">
        <v>21</v>
      </c>
      <c r="B31" s="58" t="s">
        <v>315</v>
      </c>
      <c r="C31" s="31">
        <v>3512.65</v>
      </c>
      <c r="D31" s="38">
        <v>3513.7166666666672</v>
      </c>
      <c r="E31" s="38">
        <v>3476.9833333333345</v>
      </c>
      <c r="F31" s="38">
        <v>3441.3166666666675</v>
      </c>
      <c r="G31" s="38">
        <v>3404.5833333333348</v>
      </c>
      <c r="H31" s="38">
        <v>3549.3833333333341</v>
      </c>
      <c r="I31" s="38">
        <v>3586.1166666666668</v>
      </c>
      <c r="J31" s="38">
        <v>3621.7833333333338</v>
      </c>
      <c r="K31" s="31">
        <v>3550.45</v>
      </c>
      <c r="L31" s="31">
        <v>3478.05</v>
      </c>
      <c r="M31" s="31">
        <v>0.78244000000000002</v>
      </c>
      <c r="N31" s="1"/>
      <c r="O31" s="1"/>
    </row>
    <row r="32" spans="1:15" ht="12.75" customHeight="1">
      <c r="A32" s="33">
        <v>22</v>
      </c>
      <c r="B32" s="58" t="s">
        <v>322</v>
      </c>
      <c r="C32" s="31">
        <v>1411.7</v>
      </c>
      <c r="D32" s="38">
        <v>1415.1000000000001</v>
      </c>
      <c r="E32" s="38">
        <v>1401.8500000000004</v>
      </c>
      <c r="F32" s="38">
        <v>1392.0000000000002</v>
      </c>
      <c r="G32" s="38">
        <v>1378.7500000000005</v>
      </c>
      <c r="H32" s="38">
        <v>1424.9500000000003</v>
      </c>
      <c r="I32" s="38">
        <v>1438.1999999999998</v>
      </c>
      <c r="J32" s="38">
        <v>1448.0500000000002</v>
      </c>
      <c r="K32" s="31">
        <v>1428.35</v>
      </c>
      <c r="L32" s="31">
        <v>1405.25</v>
      </c>
      <c r="M32" s="31">
        <v>0.55164999999999997</v>
      </c>
      <c r="N32" s="1"/>
      <c r="O32" s="1"/>
    </row>
    <row r="33" spans="1:15" ht="12.75" customHeight="1">
      <c r="A33" s="33">
        <v>23</v>
      </c>
      <c r="B33" s="58" t="s">
        <v>323</v>
      </c>
      <c r="C33" s="31">
        <v>690.75</v>
      </c>
      <c r="D33" s="38">
        <v>696.7166666666667</v>
      </c>
      <c r="E33" s="38">
        <v>681.38333333333344</v>
      </c>
      <c r="F33" s="38">
        <v>672.01666666666677</v>
      </c>
      <c r="G33" s="38">
        <v>656.68333333333351</v>
      </c>
      <c r="H33" s="38">
        <v>706.08333333333337</v>
      </c>
      <c r="I33" s="38">
        <v>721.41666666666663</v>
      </c>
      <c r="J33" s="38">
        <v>730.7833333333333</v>
      </c>
      <c r="K33" s="31">
        <v>712.05</v>
      </c>
      <c r="L33" s="31">
        <v>687.35</v>
      </c>
      <c r="M33" s="31">
        <v>2.3506800000000001</v>
      </c>
      <c r="N33" s="1"/>
      <c r="O33" s="1"/>
    </row>
    <row r="34" spans="1:15" ht="12.75" customHeight="1">
      <c r="A34" s="33">
        <v>24</v>
      </c>
      <c r="B34" s="58" t="s">
        <v>53</v>
      </c>
      <c r="C34" s="31">
        <v>3700.95</v>
      </c>
      <c r="D34" s="38">
        <v>3687.9166666666665</v>
      </c>
      <c r="E34" s="38">
        <v>3664.1333333333332</v>
      </c>
      <c r="F34" s="38">
        <v>3627.3166666666666</v>
      </c>
      <c r="G34" s="38">
        <v>3603.5333333333333</v>
      </c>
      <c r="H34" s="38">
        <v>3724.7333333333331</v>
      </c>
      <c r="I34" s="38">
        <v>3748.5166666666669</v>
      </c>
      <c r="J34" s="38">
        <v>3785.333333333333</v>
      </c>
      <c r="K34" s="31">
        <v>3711.7</v>
      </c>
      <c r="L34" s="31">
        <v>3651.1</v>
      </c>
      <c r="M34" s="31">
        <v>2.5552199999999998</v>
      </c>
      <c r="N34" s="1"/>
      <c r="O34" s="1"/>
    </row>
    <row r="35" spans="1:15" ht="12.75" customHeight="1">
      <c r="A35" s="33">
        <v>25</v>
      </c>
      <c r="B35" s="58" t="s">
        <v>324</v>
      </c>
      <c r="C35" s="31">
        <v>2435.1</v>
      </c>
      <c r="D35" s="38">
        <v>2440.4</v>
      </c>
      <c r="E35" s="38">
        <v>2410.9500000000003</v>
      </c>
      <c r="F35" s="38">
        <v>2386.8000000000002</v>
      </c>
      <c r="G35" s="38">
        <v>2357.3500000000004</v>
      </c>
      <c r="H35" s="38">
        <v>2464.5500000000002</v>
      </c>
      <c r="I35" s="38">
        <v>2494</v>
      </c>
      <c r="J35" s="38">
        <v>2518.15</v>
      </c>
      <c r="K35" s="31">
        <v>2469.85</v>
      </c>
      <c r="L35" s="31">
        <v>2416.25</v>
      </c>
      <c r="M35" s="31">
        <v>0.30696000000000001</v>
      </c>
      <c r="N35" s="1"/>
      <c r="O35" s="1"/>
    </row>
    <row r="36" spans="1:15" ht="12.75" customHeight="1">
      <c r="A36" s="33">
        <v>26</v>
      </c>
      <c r="B36" s="58" t="s">
        <v>325</v>
      </c>
      <c r="C36" s="31">
        <v>624.15</v>
      </c>
      <c r="D36" s="38">
        <v>621.66666666666663</v>
      </c>
      <c r="E36" s="38">
        <v>616.7833333333333</v>
      </c>
      <c r="F36" s="38">
        <v>609.41666666666663</v>
      </c>
      <c r="G36" s="38">
        <v>604.5333333333333</v>
      </c>
      <c r="H36" s="38">
        <v>629.0333333333333</v>
      </c>
      <c r="I36" s="38">
        <v>633.91666666666674</v>
      </c>
      <c r="J36" s="38">
        <v>641.2833333333333</v>
      </c>
      <c r="K36" s="31">
        <v>626.54999999999995</v>
      </c>
      <c r="L36" s="31">
        <v>614.29999999999995</v>
      </c>
      <c r="M36" s="31">
        <v>19.28304</v>
      </c>
      <c r="N36" s="1"/>
      <c r="O36" s="1"/>
    </row>
    <row r="37" spans="1:15" ht="12.75" customHeight="1">
      <c r="A37" s="33">
        <v>27</v>
      </c>
      <c r="B37" s="58" t="s">
        <v>326</v>
      </c>
      <c r="C37" s="31">
        <v>2230.6999999999998</v>
      </c>
      <c r="D37" s="38">
        <v>2215.2333333333331</v>
      </c>
      <c r="E37" s="38">
        <v>2195.4666666666662</v>
      </c>
      <c r="F37" s="38">
        <v>2160.2333333333331</v>
      </c>
      <c r="G37" s="38">
        <v>2140.4666666666662</v>
      </c>
      <c r="H37" s="38">
        <v>2250.4666666666662</v>
      </c>
      <c r="I37" s="38">
        <v>2270.2333333333336</v>
      </c>
      <c r="J37" s="38">
        <v>2305.4666666666662</v>
      </c>
      <c r="K37" s="31">
        <v>2235</v>
      </c>
      <c r="L37" s="31">
        <v>2180</v>
      </c>
      <c r="M37" s="31">
        <v>0.77295999999999998</v>
      </c>
      <c r="N37" s="1"/>
      <c r="O37" s="1"/>
    </row>
    <row r="38" spans="1:15" ht="12.75" customHeight="1">
      <c r="A38" s="33">
        <v>28</v>
      </c>
      <c r="B38" s="58" t="s">
        <v>54</v>
      </c>
      <c r="C38" s="31">
        <v>416.1</v>
      </c>
      <c r="D38" s="38">
        <v>416.9666666666667</v>
      </c>
      <c r="E38" s="38">
        <v>414.43333333333339</v>
      </c>
      <c r="F38" s="38">
        <v>412.76666666666671</v>
      </c>
      <c r="G38" s="38">
        <v>410.23333333333341</v>
      </c>
      <c r="H38" s="38">
        <v>418.63333333333338</v>
      </c>
      <c r="I38" s="38">
        <v>421.16666666666669</v>
      </c>
      <c r="J38" s="38">
        <v>422.83333333333337</v>
      </c>
      <c r="K38" s="31">
        <v>419.5</v>
      </c>
      <c r="L38" s="31">
        <v>415.3</v>
      </c>
      <c r="M38" s="31">
        <v>19.905059999999999</v>
      </c>
      <c r="N38" s="1"/>
      <c r="O38" s="1"/>
    </row>
    <row r="39" spans="1:15" ht="12.75" customHeight="1">
      <c r="A39" s="33">
        <v>29</v>
      </c>
      <c r="B39" s="58" t="s">
        <v>327</v>
      </c>
      <c r="C39" s="31">
        <v>1623.85</v>
      </c>
      <c r="D39" s="38">
        <v>1600.5666666666666</v>
      </c>
      <c r="E39" s="38">
        <v>1571.1333333333332</v>
      </c>
      <c r="F39" s="38">
        <v>1518.4166666666665</v>
      </c>
      <c r="G39" s="38">
        <v>1488.9833333333331</v>
      </c>
      <c r="H39" s="38">
        <v>1653.2833333333333</v>
      </c>
      <c r="I39" s="38">
        <v>1682.7166666666667</v>
      </c>
      <c r="J39" s="38">
        <v>1735.4333333333334</v>
      </c>
      <c r="K39" s="31">
        <v>1630</v>
      </c>
      <c r="L39" s="31">
        <v>1547.85</v>
      </c>
      <c r="M39" s="31">
        <v>10.01914</v>
      </c>
      <c r="N39" s="1"/>
      <c r="O39" s="1"/>
    </row>
    <row r="40" spans="1:15" ht="12.75" customHeight="1">
      <c r="A40" s="33">
        <v>30</v>
      </c>
      <c r="B40" s="58" t="s">
        <v>328</v>
      </c>
      <c r="C40" s="31">
        <v>979.7</v>
      </c>
      <c r="D40" s="38">
        <v>979.5333333333333</v>
      </c>
      <c r="E40" s="38">
        <v>973.91666666666663</v>
      </c>
      <c r="F40" s="38">
        <v>968.13333333333333</v>
      </c>
      <c r="G40" s="38">
        <v>962.51666666666665</v>
      </c>
      <c r="H40" s="38">
        <v>985.31666666666661</v>
      </c>
      <c r="I40" s="38">
        <v>990.93333333333339</v>
      </c>
      <c r="J40" s="38">
        <v>996.71666666666658</v>
      </c>
      <c r="K40" s="31">
        <v>985.15</v>
      </c>
      <c r="L40" s="31">
        <v>973.75</v>
      </c>
      <c r="M40" s="31">
        <v>0.40999000000000002</v>
      </c>
      <c r="N40" s="1"/>
      <c r="O40" s="1"/>
    </row>
    <row r="41" spans="1:15" ht="12.75" customHeight="1">
      <c r="A41" s="33">
        <v>31</v>
      </c>
      <c r="B41" s="58" t="s">
        <v>875</v>
      </c>
      <c r="C41" s="31">
        <v>3693.6</v>
      </c>
      <c r="D41" s="38">
        <v>3712.6166666666663</v>
      </c>
      <c r="E41" s="38">
        <v>3663.2833333333328</v>
      </c>
      <c r="F41" s="38">
        <v>3632.9666666666667</v>
      </c>
      <c r="G41" s="38">
        <v>3583.6333333333332</v>
      </c>
      <c r="H41" s="38">
        <v>3742.9333333333325</v>
      </c>
      <c r="I41" s="38">
        <v>3792.2666666666655</v>
      </c>
      <c r="J41" s="38">
        <v>3822.5833333333321</v>
      </c>
      <c r="K41" s="31">
        <v>3761.95</v>
      </c>
      <c r="L41" s="31">
        <v>3682.3</v>
      </c>
      <c r="M41" s="31">
        <v>1.0006900000000001</v>
      </c>
      <c r="N41" s="1"/>
      <c r="O41" s="1"/>
    </row>
    <row r="42" spans="1:15" ht="12.75" customHeight="1">
      <c r="A42" s="33">
        <v>32</v>
      </c>
      <c r="B42" s="58" t="s">
        <v>316</v>
      </c>
      <c r="C42" s="31">
        <v>1424.8</v>
      </c>
      <c r="D42" s="38">
        <v>1421.8999999999999</v>
      </c>
      <c r="E42" s="38">
        <v>1404.9999999999998</v>
      </c>
      <c r="F42" s="38">
        <v>1385.1999999999998</v>
      </c>
      <c r="G42" s="38">
        <v>1368.2999999999997</v>
      </c>
      <c r="H42" s="38">
        <v>1441.6999999999998</v>
      </c>
      <c r="I42" s="38">
        <v>1458.6</v>
      </c>
      <c r="J42" s="38">
        <v>1478.3999999999999</v>
      </c>
      <c r="K42" s="31">
        <v>1438.8</v>
      </c>
      <c r="L42" s="31">
        <v>1402.1</v>
      </c>
      <c r="M42" s="31">
        <v>5.5958100000000002</v>
      </c>
      <c r="N42" s="1"/>
      <c r="O42" s="1"/>
    </row>
    <row r="43" spans="1:15" ht="12.75" customHeight="1">
      <c r="A43" s="33">
        <v>33</v>
      </c>
      <c r="B43" s="58" t="s">
        <v>55</v>
      </c>
      <c r="C43" s="31">
        <v>5204.8999999999996</v>
      </c>
      <c r="D43" s="38">
        <v>5194.3166666666666</v>
      </c>
      <c r="E43" s="38">
        <v>5135.6333333333332</v>
      </c>
      <c r="F43" s="38">
        <v>5066.3666666666668</v>
      </c>
      <c r="G43" s="38">
        <v>5007.6833333333334</v>
      </c>
      <c r="H43" s="38">
        <v>5263.583333333333</v>
      </c>
      <c r="I43" s="38">
        <v>5322.2666666666655</v>
      </c>
      <c r="J43" s="38">
        <v>5391.5333333333328</v>
      </c>
      <c r="K43" s="31">
        <v>5253</v>
      </c>
      <c r="L43" s="31">
        <v>5125.05</v>
      </c>
      <c r="M43" s="31">
        <v>3.13184</v>
      </c>
      <c r="N43" s="1"/>
      <c r="O43" s="1"/>
    </row>
    <row r="44" spans="1:15" ht="12.75" customHeight="1">
      <c r="A44" s="33">
        <v>34</v>
      </c>
      <c r="B44" s="58" t="s">
        <v>57</v>
      </c>
      <c r="C44" s="31">
        <v>418.55</v>
      </c>
      <c r="D44" s="38">
        <v>418.90000000000003</v>
      </c>
      <c r="E44" s="38">
        <v>415.95000000000005</v>
      </c>
      <c r="F44" s="38">
        <v>413.35</v>
      </c>
      <c r="G44" s="38">
        <v>410.40000000000003</v>
      </c>
      <c r="H44" s="38">
        <v>421.50000000000006</v>
      </c>
      <c r="I44" s="38">
        <v>424.45</v>
      </c>
      <c r="J44" s="38">
        <v>427.05000000000007</v>
      </c>
      <c r="K44" s="31">
        <v>421.85</v>
      </c>
      <c r="L44" s="31">
        <v>416.3</v>
      </c>
      <c r="M44" s="31">
        <v>8.3331</v>
      </c>
      <c r="N44" s="1"/>
      <c r="O44" s="1"/>
    </row>
    <row r="45" spans="1:15" ht="12.75" customHeight="1">
      <c r="A45" s="33">
        <v>35</v>
      </c>
      <c r="B45" s="58" t="s">
        <v>329</v>
      </c>
      <c r="C45" s="31">
        <v>272.14999999999998</v>
      </c>
      <c r="D45" s="38">
        <v>272.18333333333334</v>
      </c>
      <c r="E45" s="38">
        <v>264.9666666666667</v>
      </c>
      <c r="F45" s="38">
        <v>257.78333333333336</v>
      </c>
      <c r="G45" s="38">
        <v>250.56666666666672</v>
      </c>
      <c r="H45" s="38">
        <v>279.36666666666667</v>
      </c>
      <c r="I45" s="38">
        <v>286.58333333333326</v>
      </c>
      <c r="J45" s="38">
        <v>293.76666666666665</v>
      </c>
      <c r="K45" s="31">
        <v>279.39999999999998</v>
      </c>
      <c r="L45" s="31">
        <v>265</v>
      </c>
      <c r="M45" s="31">
        <v>8.2156400000000005</v>
      </c>
      <c r="N45" s="1"/>
      <c r="O45" s="1"/>
    </row>
    <row r="46" spans="1:15" ht="12.75" customHeight="1">
      <c r="A46" s="33">
        <v>36</v>
      </c>
      <c r="B46" s="58" t="s">
        <v>874</v>
      </c>
      <c r="C46" s="31">
        <v>529.9</v>
      </c>
      <c r="D46" s="38">
        <v>530.83333333333337</v>
      </c>
      <c r="E46" s="38">
        <v>528.2166666666667</v>
      </c>
      <c r="F46" s="38">
        <v>526.5333333333333</v>
      </c>
      <c r="G46" s="38">
        <v>523.91666666666663</v>
      </c>
      <c r="H46" s="38">
        <v>532.51666666666677</v>
      </c>
      <c r="I46" s="38">
        <v>535.13333333333333</v>
      </c>
      <c r="J46" s="38">
        <v>536.81666666666683</v>
      </c>
      <c r="K46" s="31">
        <v>533.45000000000005</v>
      </c>
      <c r="L46" s="31">
        <v>529.15</v>
      </c>
      <c r="M46" s="31">
        <v>1.0095000000000001</v>
      </c>
      <c r="N46" s="1"/>
      <c r="O46" s="1"/>
    </row>
    <row r="47" spans="1:15" ht="12.75" customHeight="1">
      <c r="A47" s="33">
        <v>37</v>
      </c>
      <c r="B47" s="58" t="s">
        <v>330</v>
      </c>
      <c r="C47" s="31">
        <v>559.54999999999995</v>
      </c>
      <c r="D47" s="38">
        <v>557.15</v>
      </c>
      <c r="E47" s="38">
        <v>551.4</v>
      </c>
      <c r="F47" s="38">
        <v>543.25</v>
      </c>
      <c r="G47" s="38">
        <v>537.5</v>
      </c>
      <c r="H47" s="38">
        <v>565.29999999999995</v>
      </c>
      <c r="I47" s="38">
        <v>571.04999999999995</v>
      </c>
      <c r="J47" s="38">
        <v>579.19999999999993</v>
      </c>
      <c r="K47" s="31">
        <v>562.9</v>
      </c>
      <c r="L47" s="31">
        <v>549</v>
      </c>
      <c r="M47" s="31">
        <v>1.9953799999999999</v>
      </c>
      <c r="N47" s="1"/>
      <c r="O47" s="1"/>
    </row>
    <row r="48" spans="1:15" ht="12.75" customHeight="1">
      <c r="A48" s="33">
        <v>38</v>
      </c>
      <c r="B48" s="58" t="s">
        <v>58</v>
      </c>
      <c r="C48" s="31">
        <v>181.85</v>
      </c>
      <c r="D48" s="38">
        <v>179.89999999999998</v>
      </c>
      <c r="E48" s="38">
        <v>176.59999999999997</v>
      </c>
      <c r="F48" s="38">
        <v>171.35</v>
      </c>
      <c r="G48" s="38">
        <v>168.04999999999998</v>
      </c>
      <c r="H48" s="38">
        <v>185.14999999999995</v>
      </c>
      <c r="I48" s="38">
        <v>188.44999999999996</v>
      </c>
      <c r="J48" s="38">
        <v>193.69999999999993</v>
      </c>
      <c r="K48" s="31">
        <v>183.2</v>
      </c>
      <c r="L48" s="31">
        <v>174.65</v>
      </c>
      <c r="M48" s="31">
        <v>574.97952999999995</v>
      </c>
      <c r="N48" s="1"/>
      <c r="O48" s="1"/>
    </row>
    <row r="49" spans="1:15" ht="12.75" customHeight="1">
      <c r="A49" s="33">
        <v>39</v>
      </c>
      <c r="B49" s="58" t="s">
        <v>60</v>
      </c>
      <c r="C49" s="31">
        <v>3517.7</v>
      </c>
      <c r="D49" s="38">
        <v>3520.2166666666667</v>
      </c>
      <c r="E49" s="38">
        <v>3502.4833333333336</v>
      </c>
      <c r="F49" s="38">
        <v>3487.2666666666669</v>
      </c>
      <c r="G49" s="38">
        <v>3469.5333333333338</v>
      </c>
      <c r="H49" s="38">
        <v>3535.4333333333334</v>
      </c>
      <c r="I49" s="38">
        <v>3553.1666666666661</v>
      </c>
      <c r="J49" s="38">
        <v>3568.3833333333332</v>
      </c>
      <c r="K49" s="31">
        <v>3537.95</v>
      </c>
      <c r="L49" s="31">
        <v>3505</v>
      </c>
      <c r="M49" s="31">
        <v>8.5797500000000007</v>
      </c>
      <c r="N49" s="1"/>
      <c r="O49" s="1"/>
    </row>
    <row r="50" spans="1:15" ht="12.75" customHeight="1">
      <c r="A50" s="33">
        <v>40</v>
      </c>
      <c r="B50" s="58" t="s">
        <v>331</v>
      </c>
      <c r="C50" s="31">
        <v>304.55</v>
      </c>
      <c r="D50" s="38">
        <v>307.64999999999998</v>
      </c>
      <c r="E50" s="38">
        <v>300.04999999999995</v>
      </c>
      <c r="F50" s="38">
        <v>295.54999999999995</v>
      </c>
      <c r="G50" s="38">
        <v>287.94999999999993</v>
      </c>
      <c r="H50" s="38">
        <v>312.14999999999998</v>
      </c>
      <c r="I50" s="38">
        <v>319.75</v>
      </c>
      <c r="J50" s="38">
        <v>324.25</v>
      </c>
      <c r="K50" s="31">
        <v>315.25</v>
      </c>
      <c r="L50" s="31">
        <v>303.14999999999998</v>
      </c>
      <c r="M50" s="31">
        <v>3.8295499999999998</v>
      </c>
      <c r="N50" s="1"/>
      <c r="O50" s="1"/>
    </row>
    <row r="51" spans="1:15" ht="12.75" customHeight="1">
      <c r="A51" s="33">
        <v>41</v>
      </c>
      <c r="B51" s="58" t="s">
        <v>61</v>
      </c>
      <c r="C51" s="31">
        <v>1922.4</v>
      </c>
      <c r="D51" s="38">
        <v>1905.75</v>
      </c>
      <c r="E51" s="38">
        <v>1872.5</v>
      </c>
      <c r="F51" s="38">
        <v>1822.6</v>
      </c>
      <c r="G51" s="38">
        <v>1789.35</v>
      </c>
      <c r="H51" s="38">
        <v>1955.65</v>
      </c>
      <c r="I51" s="38">
        <v>1988.9</v>
      </c>
      <c r="J51" s="38">
        <v>2038.8000000000002</v>
      </c>
      <c r="K51" s="31">
        <v>1939</v>
      </c>
      <c r="L51" s="31">
        <v>1855.85</v>
      </c>
      <c r="M51" s="31">
        <v>7.5324600000000004</v>
      </c>
      <c r="N51" s="1"/>
      <c r="O51" s="1"/>
    </row>
    <row r="52" spans="1:15" ht="12.75" customHeight="1">
      <c r="A52" s="33">
        <v>42</v>
      </c>
      <c r="B52" s="58" t="s">
        <v>62</v>
      </c>
      <c r="C52" s="31">
        <v>7014.15</v>
      </c>
      <c r="D52" s="38">
        <v>6843.5999999999995</v>
      </c>
      <c r="E52" s="38">
        <v>6637.2999999999993</v>
      </c>
      <c r="F52" s="38">
        <v>6260.45</v>
      </c>
      <c r="G52" s="38">
        <v>6054.15</v>
      </c>
      <c r="H52" s="38">
        <v>7220.4499999999989</v>
      </c>
      <c r="I52" s="38">
        <v>7426.75</v>
      </c>
      <c r="J52" s="38">
        <v>7803.5999999999985</v>
      </c>
      <c r="K52" s="31">
        <v>7049.9</v>
      </c>
      <c r="L52" s="31">
        <v>6466.75</v>
      </c>
      <c r="M52" s="31">
        <v>5.6939900000000003</v>
      </c>
      <c r="N52" s="1"/>
      <c r="O52" s="1"/>
    </row>
    <row r="53" spans="1:15" ht="12.75" customHeight="1">
      <c r="A53" s="33">
        <v>43</v>
      </c>
      <c r="B53" s="58" t="s">
        <v>64</v>
      </c>
      <c r="C53" s="31">
        <v>767.3</v>
      </c>
      <c r="D53" s="38">
        <v>768.06666666666661</v>
      </c>
      <c r="E53" s="38">
        <v>760.28333333333319</v>
      </c>
      <c r="F53" s="38">
        <v>753.26666666666654</v>
      </c>
      <c r="G53" s="38">
        <v>745.48333333333312</v>
      </c>
      <c r="H53" s="38">
        <v>775.08333333333326</v>
      </c>
      <c r="I53" s="38">
        <v>782.86666666666656</v>
      </c>
      <c r="J53" s="38">
        <v>789.88333333333333</v>
      </c>
      <c r="K53" s="31">
        <v>775.85</v>
      </c>
      <c r="L53" s="31">
        <v>761.05</v>
      </c>
      <c r="M53" s="31">
        <v>7.9538900000000003</v>
      </c>
      <c r="N53" s="1"/>
      <c r="O53" s="1"/>
    </row>
    <row r="54" spans="1:15" ht="12.75" customHeight="1">
      <c r="A54" s="33">
        <v>44</v>
      </c>
      <c r="B54" s="58" t="s">
        <v>65</v>
      </c>
      <c r="C54" s="31">
        <v>779.55</v>
      </c>
      <c r="D54" s="38">
        <v>780.69999999999993</v>
      </c>
      <c r="E54" s="38">
        <v>769.84999999999991</v>
      </c>
      <c r="F54" s="38">
        <v>760.15</v>
      </c>
      <c r="G54" s="38">
        <v>749.3</v>
      </c>
      <c r="H54" s="38">
        <v>790.39999999999986</v>
      </c>
      <c r="I54" s="38">
        <v>801.25</v>
      </c>
      <c r="J54" s="38">
        <v>810.94999999999982</v>
      </c>
      <c r="K54" s="31">
        <v>791.55</v>
      </c>
      <c r="L54" s="31">
        <v>771</v>
      </c>
      <c r="M54" s="31">
        <v>23.145700000000001</v>
      </c>
      <c r="N54" s="1"/>
      <c r="O54" s="1"/>
    </row>
    <row r="55" spans="1:15" ht="12.75" customHeight="1">
      <c r="A55" s="33">
        <v>45</v>
      </c>
      <c r="B55" s="58" t="s">
        <v>332</v>
      </c>
      <c r="C55" s="31">
        <v>403.1</v>
      </c>
      <c r="D55" s="38">
        <v>405.25</v>
      </c>
      <c r="E55" s="38">
        <v>400.65</v>
      </c>
      <c r="F55" s="38">
        <v>398.2</v>
      </c>
      <c r="G55" s="38">
        <v>393.59999999999997</v>
      </c>
      <c r="H55" s="38">
        <v>407.7</v>
      </c>
      <c r="I55" s="38">
        <v>412.3</v>
      </c>
      <c r="J55" s="38">
        <v>414.75</v>
      </c>
      <c r="K55" s="31">
        <v>409.85</v>
      </c>
      <c r="L55" s="31">
        <v>402.8</v>
      </c>
      <c r="M55" s="31">
        <v>1.13306</v>
      </c>
      <c r="N55" s="1"/>
      <c r="O55" s="1"/>
    </row>
    <row r="56" spans="1:15" ht="12.75" customHeight="1">
      <c r="A56" s="33">
        <v>46</v>
      </c>
      <c r="B56" s="58" t="s">
        <v>270</v>
      </c>
      <c r="C56" s="31">
        <v>3675.7</v>
      </c>
      <c r="D56" s="38">
        <v>3670.4333333333329</v>
      </c>
      <c r="E56" s="38">
        <v>3648.8666666666659</v>
      </c>
      <c r="F56" s="38">
        <v>3622.0333333333328</v>
      </c>
      <c r="G56" s="38">
        <v>3600.4666666666658</v>
      </c>
      <c r="H56" s="38">
        <v>3697.266666666666</v>
      </c>
      <c r="I56" s="38">
        <v>3718.8333333333326</v>
      </c>
      <c r="J56" s="38">
        <v>3745.6666666666661</v>
      </c>
      <c r="K56" s="31">
        <v>3692</v>
      </c>
      <c r="L56" s="31">
        <v>3643.6</v>
      </c>
      <c r="M56" s="31">
        <v>3.69923</v>
      </c>
      <c r="N56" s="1"/>
      <c r="O56" s="1"/>
    </row>
    <row r="57" spans="1:15" ht="12" customHeight="1">
      <c r="A57" s="33">
        <v>47</v>
      </c>
      <c r="B57" s="58" t="s">
        <v>66</v>
      </c>
      <c r="C57" s="31">
        <v>971.3</v>
      </c>
      <c r="D57" s="38">
        <v>974.76666666666677</v>
      </c>
      <c r="E57" s="38">
        <v>964.53333333333353</v>
      </c>
      <c r="F57" s="38">
        <v>957.76666666666677</v>
      </c>
      <c r="G57" s="38">
        <v>947.53333333333353</v>
      </c>
      <c r="H57" s="38">
        <v>981.53333333333353</v>
      </c>
      <c r="I57" s="38">
        <v>991.76666666666688</v>
      </c>
      <c r="J57" s="38">
        <v>998.53333333333353</v>
      </c>
      <c r="K57" s="31">
        <v>985</v>
      </c>
      <c r="L57" s="31">
        <v>968</v>
      </c>
      <c r="M57" s="31">
        <v>62.303170000000001</v>
      </c>
      <c r="N57" s="1"/>
      <c r="O57" s="1"/>
    </row>
    <row r="58" spans="1:15" ht="12.75" customHeight="1">
      <c r="A58" s="33">
        <v>48</v>
      </c>
      <c r="B58" s="58" t="s">
        <v>67</v>
      </c>
      <c r="C58" s="31">
        <v>4862.7</v>
      </c>
      <c r="D58" s="38">
        <v>4859.1166666666659</v>
      </c>
      <c r="E58" s="38">
        <v>4838.8333333333321</v>
      </c>
      <c r="F58" s="38">
        <v>4814.9666666666662</v>
      </c>
      <c r="G58" s="38">
        <v>4794.6833333333325</v>
      </c>
      <c r="H58" s="38">
        <v>4882.9833333333318</v>
      </c>
      <c r="I58" s="38">
        <v>4903.2666666666664</v>
      </c>
      <c r="J58" s="38">
        <v>4927.1333333333314</v>
      </c>
      <c r="K58" s="31">
        <v>4879.3999999999996</v>
      </c>
      <c r="L58" s="31">
        <v>4835.25</v>
      </c>
      <c r="M58" s="31">
        <v>3.6783299999999999</v>
      </c>
      <c r="N58" s="1"/>
      <c r="O58" s="1"/>
    </row>
    <row r="59" spans="1:15" ht="12.75" customHeight="1">
      <c r="A59" s="33">
        <v>49</v>
      </c>
      <c r="B59" s="58" t="s">
        <v>70</v>
      </c>
      <c r="C59" s="31">
        <v>7581.75</v>
      </c>
      <c r="D59" s="38">
        <v>7590.8500000000013</v>
      </c>
      <c r="E59" s="38">
        <v>7524.0000000000027</v>
      </c>
      <c r="F59" s="38">
        <v>7466.2500000000018</v>
      </c>
      <c r="G59" s="38">
        <v>7399.4000000000033</v>
      </c>
      <c r="H59" s="38">
        <v>7648.6000000000022</v>
      </c>
      <c r="I59" s="38">
        <v>7715.4500000000007</v>
      </c>
      <c r="J59" s="38">
        <v>7773.2000000000016</v>
      </c>
      <c r="K59" s="31">
        <v>7657.7</v>
      </c>
      <c r="L59" s="31">
        <v>7533.1</v>
      </c>
      <c r="M59" s="31">
        <v>6.7339399999999996</v>
      </c>
      <c r="N59" s="1"/>
      <c r="O59" s="1"/>
    </row>
    <row r="60" spans="1:15" ht="12.75" customHeight="1">
      <c r="A60" s="33">
        <v>50</v>
      </c>
      <c r="B60" s="58" t="s">
        <v>69</v>
      </c>
      <c r="C60" s="31">
        <v>1632.85</v>
      </c>
      <c r="D60" s="38">
        <v>1632.7166666666665</v>
      </c>
      <c r="E60" s="38">
        <v>1620.4333333333329</v>
      </c>
      <c r="F60" s="38">
        <v>1608.0166666666664</v>
      </c>
      <c r="G60" s="38">
        <v>1595.7333333333329</v>
      </c>
      <c r="H60" s="38">
        <v>1645.133333333333</v>
      </c>
      <c r="I60" s="38">
        <v>1657.4166666666663</v>
      </c>
      <c r="J60" s="38">
        <v>1669.833333333333</v>
      </c>
      <c r="K60" s="31">
        <v>1645</v>
      </c>
      <c r="L60" s="31">
        <v>1620.3</v>
      </c>
      <c r="M60" s="31">
        <v>11.490309999999999</v>
      </c>
      <c r="N60" s="1"/>
      <c r="O60" s="1"/>
    </row>
    <row r="61" spans="1:15" ht="12.75" customHeight="1">
      <c r="A61" s="33">
        <v>51</v>
      </c>
      <c r="B61" s="58" t="s">
        <v>271</v>
      </c>
      <c r="C61" s="31">
        <v>7416.4</v>
      </c>
      <c r="D61" s="38">
        <v>7434.166666666667</v>
      </c>
      <c r="E61" s="38">
        <v>7383.3333333333339</v>
      </c>
      <c r="F61" s="38">
        <v>7350.2666666666673</v>
      </c>
      <c r="G61" s="38">
        <v>7299.4333333333343</v>
      </c>
      <c r="H61" s="38">
        <v>7467.2333333333336</v>
      </c>
      <c r="I61" s="38">
        <v>7518.0666666666675</v>
      </c>
      <c r="J61" s="38">
        <v>7551.1333333333332</v>
      </c>
      <c r="K61" s="31">
        <v>7485</v>
      </c>
      <c r="L61" s="31">
        <v>7401.1</v>
      </c>
      <c r="M61" s="31">
        <v>8.9330000000000007E-2</v>
      </c>
      <c r="N61" s="1"/>
      <c r="O61" s="1"/>
    </row>
    <row r="62" spans="1:15" ht="12.75" customHeight="1">
      <c r="A62" s="33">
        <v>52</v>
      </c>
      <c r="B62" s="58" t="s">
        <v>336</v>
      </c>
      <c r="C62" s="31">
        <v>2193.0500000000002</v>
      </c>
      <c r="D62" s="38">
        <v>2195.5166666666669</v>
      </c>
      <c r="E62" s="38">
        <v>2177.8833333333337</v>
      </c>
      <c r="F62" s="38">
        <v>2162.7166666666667</v>
      </c>
      <c r="G62" s="38">
        <v>2145.0833333333335</v>
      </c>
      <c r="H62" s="38">
        <v>2210.6833333333338</v>
      </c>
      <c r="I62" s="38">
        <v>2228.3166666666671</v>
      </c>
      <c r="J62" s="38">
        <v>2243.483333333334</v>
      </c>
      <c r="K62" s="31">
        <v>2213.15</v>
      </c>
      <c r="L62" s="31">
        <v>2180.35</v>
      </c>
      <c r="M62" s="31">
        <v>0.26817999999999997</v>
      </c>
      <c r="N62" s="1"/>
      <c r="O62" s="1"/>
    </row>
    <row r="63" spans="1:15" ht="12.75" customHeight="1">
      <c r="A63" s="33">
        <v>53</v>
      </c>
      <c r="B63" s="58" t="s">
        <v>71</v>
      </c>
      <c r="C63" s="31">
        <v>2415.9</v>
      </c>
      <c r="D63" s="38">
        <v>2408.5833333333335</v>
      </c>
      <c r="E63" s="38">
        <v>2392.166666666667</v>
      </c>
      <c r="F63" s="38">
        <v>2368.4333333333334</v>
      </c>
      <c r="G63" s="38">
        <v>2352.0166666666669</v>
      </c>
      <c r="H63" s="38">
        <v>2432.3166666666671</v>
      </c>
      <c r="I63" s="38">
        <v>2448.733333333334</v>
      </c>
      <c r="J63" s="38">
        <v>2472.4666666666672</v>
      </c>
      <c r="K63" s="31">
        <v>2425</v>
      </c>
      <c r="L63" s="31">
        <v>2384.85</v>
      </c>
      <c r="M63" s="31">
        <v>1.8663000000000001</v>
      </c>
      <c r="N63" s="1"/>
      <c r="O63" s="1"/>
    </row>
    <row r="64" spans="1:15" ht="12.75" customHeight="1">
      <c r="A64" s="33">
        <v>54</v>
      </c>
      <c r="B64" s="58" t="s">
        <v>72</v>
      </c>
      <c r="C64" s="31">
        <v>391.7</v>
      </c>
      <c r="D64" s="38">
        <v>389.83333333333331</v>
      </c>
      <c r="E64" s="38">
        <v>385.11666666666662</v>
      </c>
      <c r="F64" s="38">
        <v>378.5333333333333</v>
      </c>
      <c r="G64" s="38">
        <v>373.81666666666661</v>
      </c>
      <c r="H64" s="38">
        <v>396.41666666666663</v>
      </c>
      <c r="I64" s="38">
        <v>401.13333333333333</v>
      </c>
      <c r="J64" s="38">
        <v>407.71666666666664</v>
      </c>
      <c r="K64" s="31">
        <v>394.55</v>
      </c>
      <c r="L64" s="31">
        <v>383.25</v>
      </c>
      <c r="M64" s="31">
        <v>22.376539999999999</v>
      </c>
      <c r="N64" s="1"/>
      <c r="O64" s="1"/>
    </row>
    <row r="65" spans="1:15" ht="12.75" customHeight="1">
      <c r="A65" s="33">
        <v>55</v>
      </c>
      <c r="B65" s="58" t="s">
        <v>73</v>
      </c>
      <c r="C65" s="31">
        <v>218</v>
      </c>
      <c r="D65" s="38">
        <v>215.61666666666667</v>
      </c>
      <c r="E65" s="38">
        <v>212.38333333333335</v>
      </c>
      <c r="F65" s="38">
        <v>206.76666666666668</v>
      </c>
      <c r="G65" s="38">
        <v>203.53333333333336</v>
      </c>
      <c r="H65" s="38">
        <v>221.23333333333335</v>
      </c>
      <c r="I65" s="38">
        <v>224.4666666666667</v>
      </c>
      <c r="J65" s="38">
        <v>230.08333333333334</v>
      </c>
      <c r="K65" s="31">
        <v>218.85</v>
      </c>
      <c r="L65" s="31">
        <v>210</v>
      </c>
      <c r="M65" s="31">
        <v>271.99428999999998</v>
      </c>
      <c r="N65" s="1"/>
      <c r="O65" s="1"/>
    </row>
    <row r="66" spans="1:15" ht="12.75" customHeight="1">
      <c r="A66" s="33">
        <v>56</v>
      </c>
      <c r="B66" s="58" t="s">
        <v>74</v>
      </c>
      <c r="C66" s="31">
        <v>196.6</v>
      </c>
      <c r="D66" s="38">
        <v>198.21666666666667</v>
      </c>
      <c r="E66" s="38">
        <v>194.58333333333334</v>
      </c>
      <c r="F66" s="38">
        <v>192.56666666666666</v>
      </c>
      <c r="G66" s="38">
        <v>188.93333333333334</v>
      </c>
      <c r="H66" s="38">
        <v>200.23333333333335</v>
      </c>
      <c r="I66" s="38">
        <v>203.86666666666667</v>
      </c>
      <c r="J66" s="38">
        <v>205.88333333333335</v>
      </c>
      <c r="K66" s="31">
        <v>201.85</v>
      </c>
      <c r="L66" s="31">
        <v>196.2</v>
      </c>
      <c r="M66" s="31">
        <v>251.36492999999999</v>
      </c>
      <c r="N66" s="1"/>
      <c r="O66" s="1"/>
    </row>
    <row r="67" spans="1:15" ht="12.75" customHeight="1">
      <c r="A67" s="33">
        <v>57</v>
      </c>
      <c r="B67" s="58" t="s">
        <v>272</v>
      </c>
      <c r="C67" s="31">
        <v>84.45</v>
      </c>
      <c r="D67" s="38">
        <v>84.316666666666677</v>
      </c>
      <c r="E67" s="38">
        <v>83.733333333333348</v>
      </c>
      <c r="F67" s="38">
        <v>83.016666666666666</v>
      </c>
      <c r="G67" s="38">
        <v>82.433333333333337</v>
      </c>
      <c r="H67" s="38">
        <v>85.03333333333336</v>
      </c>
      <c r="I67" s="38">
        <v>85.616666666666703</v>
      </c>
      <c r="J67" s="38">
        <v>86.333333333333371</v>
      </c>
      <c r="K67" s="31">
        <v>84.9</v>
      </c>
      <c r="L67" s="31">
        <v>83.6</v>
      </c>
      <c r="M67" s="31">
        <v>156.55188999999999</v>
      </c>
      <c r="N67" s="1"/>
      <c r="O67" s="1"/>
    </row>
    <row r="68" spans="1:15" ht="12.75" customHeight="1">
      <c r="A68" s="33">
        <v>58</v>
      </c>
      <c r="B68" s="58" t="s">
        <v>337</v>
      </c>
      <c r="C68" s="31">
        <v>34.25</v>
      </c>
      <c r="D68" s="38">
        <v>33.766666666666673</v>
      </c>
      <c r="E68" s="38">
        <v>33.083333333333343</v>
      </c>
      <c r="F68" s="38">
        <v>31.916666666666671</v>
      </c>
      <c r="G68" s="38">
        <v>31.233333333333341</v>
      </c>
      <c r="H68" s="38">
        <v>34.933333333333344</v>
      </c>
      <c r="I68" s="38">
        <v>35.616666666666667</v>
      </c>
      <c r="J68" s="38">
        <v>36.783333333333346</v>
      </c>
      <c r="K68" s="31">
        <v>34.450000000000003</v>
      </c>
      <c r="L68" s="31">
        <v>32.6</v>
      </c>
      <c r="M68" s="31">
        <v>839.60145999999997</v>
      </c>
      <c r="N68" s="1"/>
      <c r="O68" s="1"/>
    </row>
    <row r="69" spans="1:15" ht="12.75" customHeight="1">
      <c r="A69" s="33">
        <v>59</v>
      </c>
      <c r="B69" s="58" t="s">
        <v>333</v>
      </c>
      <c r="C69" s="31">
        <v>2610.9499999999998</v>
      </c>
      <c r="D69" s="38">
        <v>2618.5166666666664</v>
      </c>
      <c r="E69" s="38">
        <v>2591.4333333333329</v>
      </c>
      <c r="F69" s="38">
        <v>2571.9166666666665</v>
      </c>
      <c r="G69" s="38">
        <v>2544.833333333333</v>
      </c>
      <c r="H69" s="38">
        <v>2638.0333333333328</v>
      </c>
      <c r="I69" s="38">
        <v>2665.1166666666668</v>
      </c>
      <c r="J69" s="38">
        <v>2684.6333333333328</v>
      </c>
      <c r="K69" s="31">
        <v>2645.6</v>
      </c>
      <c r="L69" s="31">
        <v>2599</v>
      </c>
      <c r="M69" s="31">
        <v>5.4480000000000001E-2</v>
      </c>
      <c r="N69" s="1"/>
      <c r="O69" s="1"/>
    </row>
    <row r="70" spans="1:15" ht="12.75" customHeight="1">
      <c r="A70" s="33">
        <v>60</v>
      </c>
      <c r="B70" s="58" t="s">
        <v>75</v>
      </c>
      <c r="C70" s="31">
        <v>1683.65</v>
      </c>
      <c r="D70" s="38">
        <v>1684.6499999999999</v>
      </c>
      <c r="E70" s="38">
        <v>1669.2499999999998</v>
      </c>
      <c r="F70" s="38">
        <v>1654.85</v>
      </c>
      <c r="G70" s="38">
        <v>1639.4499999999998</v>
      </c>
      <c r="H70" s="38">
        <v>1699.0499999999997</v>
      </c>
      <c r="I70" s="38">
        <v>1714.4499999999998</v>
      </c>
      <c r="J70" s="38">
        <v>1728.8499999999997</v>
      </c>
      <c r="K70" s="31">
        <v>1700.05</v>
      </c>
      <c r="L70" s="31">
        <v>1670.25</v>
      </c>
      <c r="M70" s="31">
        <v>1.20339</v>
      </c>
      <c r="N70" s="1"/>
      <c r="O70" s="1"/>
    </row>
    <row r="71" spans="1:15" ht="12.75" customHeight="1">
      <c r="A71" s="33">
        <v>61</v>
      </c>
      <c r="B71" s="58" t="s">
        <v>338</v>
      </c>
      <c r="C71" s="31">
        <v>4611.3</v>
      </c>
      <c r="D71" s="38">
        <v>4638.45</v>
      </c>
      <c r="E71" s="38">
        <v>4572.8999999999996</v>
      </c>
      <c r="F71" s="38">
        <v>4534.5</v>
      </c>
      <c r="G71" s="38">
        <v>4468.95</v>
      </c>
      <c r="H71" s="38">
        <v>4676.8499999999995</v>
      </c>
      <c r="I71" s="38">
        <v>4742.4000000000005</v>
      </c>
      <c r="J71" s="38">
        <v>4780.7999999999993</v>
      </c>
      <c r="K71" s="31">
        <v>4704</v>
      </c>
      <c r="L71" s="31">
        <v>4600.05</v>
      </c>
      <c r="M71" s="31">
        <v>6.7330000000000001E-2</v>
      </c>
      <c r="N71" s="1"/>
      <c r="O71" s="1"/>
    </row>
    <row r="72" spans="1:15" ht="12.75" customHeight="1">
      <c r="A72" s="33">
        <v>62</v>
      </c>
      <c r="B72" s="58" t="s">
        <v>334</v>
      </c>
      <c r="C72" s="31">
        <v>1682.9</v>
      </c>
      <c r="D72" s="38">
        <v>1657.5333333333335</v>
      </c>
      <c r="E72" s="38">
        <v>1621.366666666667</v>
      </c>
      <c r="F72" s="38">
        <v>1559.8333333333335</v>
      </c>
      <c r="G72" s="38">
        <v>1523.666666666667</v>
      </c>
      <c r="H72" s="38">
        <v>1719.0666666666671</v>
      </c>
      <c r="I72" s="38">
        <v>1755.2333333333336</v>
      </c>
      <c r="J72" s="38">
        <v>1816.7666666666671</v>
      </c>
      <c r="K72" s="31">
        <v>1693.7</v>
      </c>
      <c r="L72" s="31">
        <v>1596</v>
      </c>
      <c r="M72" s="31">
        <v>8.2886600000000001</v>
      </c>
      <c r="N72" s="1"/>
      <c r="O72" s="1"/>
    </row>
    <row r="73" spans="1:15" ht="12.75" customHeight="1">
      <c r="A73" s="33">
        <v>63</v>
      </c>
      <c r="B73" s="58" t="s">
        <v>77</v>
      </c>
      <c r="C73" s="31">
        <v>691.15</v>
      </c>
      <c r="D73" s="38">
        <v>688</v>
      </c>
      <c r="E73" s="38">
        <v>680.55</v>
      </c>
      <c r="F73" s="38">
        <v>669.94999999999993</v>
      </c>
      <c r="G73" s="38">
        <v>662.49999999999989</v>
      </c>
      <c r="H73" s="38">
        <v>698.6</v>
      </c>
      <c r="I73" s="38">
        <v>706.05000000000007</v>
      </c>
      <c r="J73" s="38">
        <v>716.65000000000009</v>
      </c>
      <c r="K73" s="31">
        <v>695.45</v>
      </c>
      <c r="L73" s="31">
        <v>677.4</v>
      </c>
      <c r="M73" s="31">
        <v>6.8360500000000002</v>
      </c>
      <c r="N73" s="1"/>
      <c r="O73" s="1"/>
    </row>
    <row r="74" spans="1:15" ht="12.75" customHeight="1">
      <c r="A74" s="33">
        <v>64</v>
      </c>
      <c r="B74" s="58" t="s">
        <v>339</v>
      </c>
      <c r="C74" s="31">
        <v>1178.95</v>
      </c>
      <c r="D74" s="38">
        <v>1179.3833333333332</v>
      </c>
      <c r="E74" s="38">
        <v>1163.7666666666664</v>
      </c>
      <c r="F74" s="38">
        <v>1148.5833333333333</v>
      </c>
      <c r="G74" s="38">
        <v>1132.9666666666665</v>
      </c>
      <c r="H74" s="38">
        <v>1194.5666666666664</v>
      </c>
      <c r="I74" s="38">
        <v>1210.1833333333332</v>
      </c>
      <c r="J74" s="38">
        <v>1225.3666666666663</v>
      </c>
      <c r="K74" s="31">
        <v>1195</v>
      </c>
      <c r="L74" s="31">
        <v>1164.2</v>
      </c>
      <c r="M74" s="31">
        <v>3.9306199999999998</v>
      </c>
      <c r="N74" s="1"/>
      <c r="O74" s="1"/>
    </row>
    <row r="75" spans="1:15" ht="12.75" customHeight="1">
      <c r="A75" s="33">
        <v>65</v>
      </c>
      <c r="B75" s="58" t="s">
        <v>76</v>
      </c>
      <c r="C75" s="31">
        <v>124.95</v>
      </c>
      <c r="D75" s="38">
        <v>125.45</v>
      </c>
      <c r="E75" s="38">
        <v>124.25</v>
      </c>
      <c r="F75" s="38">
        <v>123.55</v>
      </c>
      <c r="G75" s="38">
        <v>122.35</v>
      </c>
      <c r="H75" s="38">
        <v>126.15</v>
      </c>
      <c r="I75" s="38">
        <v>127.35000000000002</v>
      </c>
      <c r="J75" s="38">
        <v>128.05000000000001</v>
      </c>
      <c r="K75" s="31">
        <v>126.65</v>
      </c>
      <c r="L75" s="31">
        <v>124.75</v>
      </c>
      <c r="M75" s="31">
        <v>99.265280000000004</v>
      </c>
      <c r="N75" s="1"/>
      <c r="O75" s="1"/>
    </row>
    <row r="76" spans="1:15" ht="12.75" customHeight="1">
      <c r="A76" s="33">
        <v>66</v>
      </c>
      <c r="B76" s="58" t="s">
        <v>78</v>
      </c>
      <c r="C76" s="31">
        <v>852.15</v>
      </c>
      <c r="D76" s="38">
        <v>850.5333333333333</v>
      </c>
      <c r="E76" s="38">
        <v>845.61666666666656</v>
      </c>
      <c r="F76" s="38">
        <v>839.08333333333326</v>
      </c>
      <c r="G76" s="38">
        <v>834.16666666666652</v>
      </c>
      <c r="H76" s="38">
        <v>857.06666666666661</v>
      </c>
      <c r="I76" s="38">
        <v>861.98333333333335</v>
      </c>
      <c r="J76" s="38">
        <v>868.51666666666665</v>
      </c>
      <c r="K76" s="31">
        <v>855.45</v>
      </c>
      <c r="L76" s="31">
        <v>844</v>
      </c>
      <c r="M76" s="31">
        <v>4.7381099999999998</v>
      </c>
      <c r="N76" s="1"/>
      <c r="O76" s="1"/>
    </row>
    <row r="77" spans="1:15" ht="12.75" customHeight="1">
      <c r="A77" s="33">
        <v>67</v>
      </c>
      <c r="B77" s="58" t="s">
        <v>81</v>
      </c>
      <c r="C77" s="31">
        <v>94.5</v>
      </c>
      <c r="D77" s="38">
        <v>95.283333333333346</v>
      </c>
      <c r="E77" s="38">
        <v>93.316666666666691</v>
      </c>
      <c r="F77" s="38">
        <v>92.13333333333334</v>
      </c>
      <c r="G77" s="38">
        <v>90.166666666666686</v>
      </c>
      <c r="H77" s="38">
        <v>96.466666666666697</v>
      </c>
      <c r="I77" s="38">
        <v>98.433333333333366</v>
      </c>
      <c r="J77" s="38">
        <v>99.616666666666703</v>
      </c>
      <c r="K77" s="31">
        <v>97.25</v>
      </c>
      <c r="L77" s="31">
        <v>94.1</v>
      </c>
      <c r="M77" s="31">
        <v>264.35192000000001</v>
      </c>
      <c r="N77" s="1"/>
      <c r="O77" s="1"/>
    </row>
    <row r="78" spans="1:15" ht="12.75" customHeight="1">
      <c r="A78" s="33">
        <v>68</v>
      </c>
      <c r="B78" s="58" t="s">
        <v>85</v>
      </c>
      <c r="C78" s="31">
        <v>390.65</v>
      </c>
      <c r="D78" s="38">
        <v>389.88333333333338</v>
      </c>
      <c r="E78" s="38">
        <v>386.76666666666677</v>
      </c>
      <c r="F78" s="38">
        <v>382.88333333333338</v>
      </c>
      <c r="G78" s="38">
        <v>379.76666666666677</v>
      </c>
      <c r="H78" s="38">
        <v>393.76666666666677</v>
      </c>
      <c r="I78" s="38">
        <v>396.88333333333344</v>
      </c>
      <c r="J78" s="38">
        <v>400.76666666666677</v>
      </c>
      <c r="K78" s="31">
        <v>393</v>
      </c>
      <c r="L78" s="31">
        <v>386</v>
      </c>
      <c r="M78" s="31">
        <v>23.38785</v>
      </c>
      <c r="N78" s="1"/>
      <c r="O78" s="1"/>
    </row>
    <row r="79" spans="1:15" ht="12.75" customHeight="1">
      <c r="A79" s="33">
        <v>69</v>
      </c>
      <c r="B79" s="58" t="s">
        <v>80</v>
      </c>
      <c r="C79" s="31">
        <v>886</v>
      </c>
      <c r="D79" s="38">
        <v>884.23333333333323</v>
      </c>
      <c r="E79" s="38">
        <v>876.56666666666649</v>
      </c>
      <c r="F79" s="38">
        <v>867.13333333333321</v>
      </c>
      <c r="G79" s="38">
        <v>859.46666666666647</v>
      </c>
      <c r="H79" s="38">
        <v>893.66666666666652</v>
      </c>
      <c r="I79" s="38">
        <v>901.33333333333326</v>
      </c>
      <c r="J79" s="38">
        <v>910.76666666666654</v>
      </c>
      <c r="K79" s="31">
        <v>891.9</v>
      </c>
      <c r="L79" s="31">
        <v>874.8</v>
      </c>
      <c r="M79" s="31">
        <v>70.015870000000007</v>
      </c>
      <c r="N79" s="1"/>
      <c r="O79" s="1"/>
    </row>
    <row r="80" spans="1:15" ht="12.75" customHeight="1">
      <c r="A80" s="33">
        <v>70</v>
      </c>
      <c r="B80" s="58" t="s">
        <v>876</v>
      </c>
      <c r="C80" s="31">
        <v>462.7</v>
      </c>
      <c r="D80" s="38">
        <v>458.55</v>
      </c>
      <c r="E80" s="38">
        <v>452.15000000000003</v>
      </c>
      <c r="F80" s="38">
        <v>441.6</v>
      </c>
      <c r="G80" s="38">
        <v>435.20000000000005</v>
      </c>
      <c r="H80" s="38">
        <v>469.1</v>
      </c>
      <c r="I80" s="38">
        <v>475.5</v>
      </c>
      <c r="J80" s="38">
        <v>486.05</v>
      </c>
      <c r="K80" s="31">
        <v>464.95</v>
      </c>
      <c r="L80" s="31">
        <v>448</v>
      </c>
      <c r="M80" s="31">
        <v>7.3992300000000002</v>
      </c>
      <c r="N80" s="1"/>
      <c r="O80" s="1"/>
    </row>
    <row r="81" spans="1:15" ht="12.75" customHeight="1">
      <c r="A81" s="33">
        <v>71</v>
      </c>
      <c r="B81" s="58" t="s">
        <v>82</v>
      </c>
      <c r="C81" s="31">
        <v>263.95</v>
      </c>
      <c r="D81" s="38">
        <v>264.65000000000003</v>
      </c>
      <c r="E81" s="38">
        <v>262.05000000000007</v>
      </c>
      <c r="F81" s="38">
        <v>260.15000000000003</v>
      </c>
      <c r="G81" s="38">
        <v>257.55000000000007</v>
      </c>
      <c r="H81" s="38">
        <v>266.55000000000007</v>
      </c>
      <c r="I81" s="38">
        <v>269.15000000000009</v>
      </c>
      <c r="J81" s="38">
        <v>271.05000000000007</v>
      </c>
      <c r="K81" s="31">
        <v>267.25</v>
      </c>
      <c r="L81" s="31">
        <v>262.75</v>
      </c>
      <c r="M81" s="31">
        <v>25.150770000000001</v>
      </c>
      <c r="N81" s="1"/>
      <c r="O81" s="1"/>
    </row>
    <row r="82" spans="1:15" ht="12.75" customHeight="1">
      <c r="A82" s="33">
        <v>72</v>
      </c>
      <c r="B82" s="58" t="s">
        <v>340</v>
      </c>
      <c r="C82" s="31">
        <v>1199.05</v>
      </c>
      <c r="D82" s="38">
        <v>1204.6166666666668</v>
      </c>
      <c r="E82" s="38">
        <v>1182.7333333333336</v>
      </c>
      <c r="F82" s="38">
        <v>1166.4166666666667</v>
      </c>
      <c r="G82" s="38">
        <v>1144.5333333333335</v>
      </c>
      <c r="H82" s="38">
        <v>1220.9333333333336</v>
      </c>
      <c r="I82" s="38">
        <v>1242.8166666666668</v>
      </c>
      <c r="J82" s="38">
        <v>1259.1333333333337</v>
      </c>
      <c r="K82" s="31">
        <v>1226.5</v>
      </c>
      <c r="L82" s="31">
        <v>1188.3</v>
      </c>
      <c r="M82" s="31">
        <v>0.74306000000000005</v>
      </c>
      <c r="N82" s="1"/>
      <c r="O82" s="1"/>
    </row>
    <row r="83" spans="1:15" ht="12.75" customHeight="1">
      <c r="A83" s="33">
        <v>73</v>
      </c>
      <c r="B83" s="58" t="s">
        <v>88</v>
      </c>
      <c r="C83" s="31">
        <v>385.6</v>
      </c>
      <c r="D83" s="38">
        <v>386.7</v>
      </c>
      <c r="E83" s="38">
        <v>379.9</v>
      </c>
      <c r="F83" s="38">
        <v>374.2</v>
      </c>
      <c r="G83" s="38">
        <v>367.4</v>
      </c>
      <c r="H83" s="38">
        <v>392.4</v>
      </c>
      <c r="I83" s="38">
        <v>399.20000000000005</v>
      </c>
      <c r="J83" s="38">
        <v>404.9</v>
      </c>
      <c r="K83" s="31">
        <v>393.5</v>
      </c>
      <c r="L83" s="31">
        <v>381</v>
      </c>
      <c r="M83" s="31">
        <v>29.814170000000001</v>
      </c>
      <c r="N83" s="1"/>
      <c r="O83" s="1"/>
    </row>
    <row r="84" spans="1:15" ht="12.75" customHeight="1">
      <c r="A84" s="33">
        <v>74</v>
      </c>
      <c r="B84" s="58" t="s">
        <v>877</v>
      </c>
      <c r="C84" s="31">
        <v>216.7</v>
      </c>
      <c r="D84" s="38">
        <v>216.28333333333333</v>
      </c>
      <c r="E84" s="38">
        <v>214.56666666666666</v>
      </c>
      <c r="F84" s="38">
        <v>212.43333333333334</v>
      </c>
      <c r="G84" s="38">
        <v>210.71666666666667</v>
      </c>
      <c r="H84" s="38">
        <v>218.41666666666666</v>
      </c>
      <c r="I84" s="38">
        <v>220.1333333333333</v>
      </c>
      <c r="J84" s="38">
        <v>222.26666666666665</v>
      </c>
      <c r="K84" s="31">
        <v>218</v>
      </c>
      <c r="L84" s="31">
        <v>214.15</v>
      </c>
      <c r="M84" s="31">
        <v>22.849260000000001</v>
      </c>
      <c r="N84" s="1"/>
      <c r="O84" s="1"/>
    </row>
    <row r="85" spans="1:15" ht="12.75" customHeight="1">
      <c r="A85" s="33">
        <v>75</v>
      </c>
      <c r="B85" s="58" t="s">
        <v>341</v>
      </c>
      <c r="C85" s="31">
        <v>7233.15</v>
      </c>
      <c r="D85" s="38">
        <v>7255.1333333333341</v>
      </c>
      <c r="E85" s="38">
        <v>7200.9166666666679</v>
      </c>
      <c r="F85" s="38">
        <v>7168.6833333333334</v>
      </c>
      <c r="G85" s="38">
        <v>7114.4666666666672</v>
      </c>
      <c r="H85" s="38">
        <v>7287.3666666666686</v>
      </c>
      <c r="I85" s="38">
        <v>7341.5833333333339</v>
      </c>
      <c r="J85" s="38">
        <v>7373.8166666666693</v>
      </c>
      <c r="K85" s="31">
        <v>7309.35</v>
      </c>
      <c r="L85" s="31">
        <v>7222.9</v>
      </c>
      <c r="M85" s="31">
        <v>0.16625999999999999</v>
      </c>
      <c r="N85" s="1"/>
      <c r="O85" s="1"/>
    </row>
    <row r="86" spans="1:15" ht="12.75" customHeight="1">
      <c r="A86" s="33">
        <v>76</v>
      </c>
      <c r="B86" s="58" t="s">
        <v>342</v>
      </c>
      <c r="C86" s="31">
        <v>790.35</v>
      </c>
      <c r="D86" s="38">
        <v>786.06666666666661</v>
      </c>
      <c r="E86" s="38">
        <v>779.33333333333326</v>
      </c>
      <c r="F86" s="38">
        <v>768.31666666666661</v>
      </c>
      <c r="G86" s="38">
        <v>761.58333333333326</v>
      </c>
      <c r="H86" s="38">
        <v>797.08333333333326</v>
      </c>
      <c r="I86" s="38">
        <v>803.81666666666661</v>
      </c>
      <c r="J86" s="38">
        <v>814.83333333333326</v>
      </c>
      <c r="K86" s="31">
        <v>792.8</v>
      </c>
      <c r="L86" s="31">
        <v>775.05</v>
      </c>
      <c r="M86" s="31">
        <v>0.84567000000000003</v>
      </c>
      <c r="N86" s="1"/>
      <c r="O86" s="1"/>
    </row>
    <row r="87" spans="1:15" ht="12.75" customHeight="1">
      <c r="A87" s="33">
        <v>77</v>
      </c>
      <c r="B87" s="58" t="s">
        <v>343</v>
      </c>
      <c r="C87" s="31">
        <v>1099.45</v>
      </c>
      <c r="D87" s="38">
        <v>1104.7166666666669</v>
      </c>
      <c r="E87" s="38">
        <v>1090.7833333333338</v>
      </c>
      <c r="F87" s="38">
        <v>1082.1166666666668</v>
      </c>
      <c r="G87" s="38">
        <v>1068.1833333333336</v>
      </c>
      <c r="H87" s="38">
        <v>1113.3833333333339</v>
      </c>
      <c r="I87" s="38">
        <v>1127.3166666666668</v>
      </c>
      <c r="J87" s="38">
        <v>1135.983333333334</v>
      </c>
      <c r="K87" s="31">
        <v>1118.6500000000001</v>
      </c>
      <c r="L87" s="31">
        <v>1096.05</v>
      </c>
      <c r="M87" s="31">
        <v>0.32573999999999997</v>
      </c>
      <c r="N87" s="1"/>
      <c r="O87" s="1"/>
    </row>
    <row r="88" spans="1:15" ht="12.75" customHeight="1">
      <c r="A88" s="33">
        <v>78</v>
      </c>
      <c r="B88" s="58" t="s">
        <v>344</v>
      </c>
      <c r="C88" s="31">
        <v>501.4</v>
      </c>
      <c r="D88" s="38">
        <v>501.81666666666666</v>
      </c>
      <c r="E88" s="38">
        <v>495.63333333333333</v>
      </c>
      <c r="F88" s="38">
        <v>489.86666666666667</v>
      </c>
      <c r="G88" s="38">
        <v>483.68333333333334</v>
      </c>
      <c r="H88" s="38">
        <v>507.58333333333331</v>
      </c>
      <c r="I88" s="38">
        <v>513.76666666666665</v>
      </c>
      <c r="J88" s="38">
        <v>519.5333333333333</v>
      </c>
      <c r="K88" s="31">
        <v>508</v>
      </c>
      <c r="L88" s="31">
        <v>496.05</v>
      </c>
      <c r="M88" s="31">
        <v>4.3102</v>
      </c>
      <c r="N88" s="1"/>
      <c r="O88" s="1"/>
    </row>
    <row r="89" spans="1:15" ht="12.75" customHeight="1">
      <c r="A89" s="33">
        <v>79</v>
      </c>
      <c r="B89" s="58" t="s">
        <v>83</v>
      </c>
      <c r="C89" s="31">
        <v>18907.650000000001</v>
      </c>
      <c r="D89" s="38">
        <v>18915.583333333332</v>
      </c>
      <c r="E89" s="38">
        <v>18771.166666666664</v>
      </c>
      <c r="F89" s="38">
        <v>18634.683333333331</v>
      </c>
      <c r="G89" s="38">
        <v>18490.266666666663</v>
      </c>
      <c r="H89" s="38">
        <v>19052.066666666666</v>
      </c>
      <c r="I89" s="38">
        <v>19196.48333333333</v>
      </c>
      <c r="J89" s="38">
        <v>19332.966666666667</v>
      </c>
      <c r="K89" s="31">
        <v>19060</v>
      </c>
      <c r="L89" s="31">
        <v>18779.099999999999</v>
      </c>
      <c r="M89" s="31">
        <v>0.40716999999999998</v>
      </c>
      <c r="N89" s="1"/>
      <c r="O89" s="1"/>
    </row>
    <row r="90" spans="1:15" ht="12.75" customHeight="1">
      <c r="A90" s="33">
        <v>80</v>
      </c>
      <c r="B90" s="58" t="s">
        <v>345</v>
      </c>
      <c r="C90" s="31">
        <v>574.65</v>
      </c>
      <c r="D90" s="38">
        <v>573.24999999999989</v>
      </c>
      <c r="E90" s="38">
        <v>568.19999999999982</v>
      </c>
      <c r="F90" s="38">
        <v>561.74999999999989</v>
      </c>
      <c r="G90" s="38">
        <v>556.69999999999982</v>
      </c>
      <c r="H90" s="38">
        <v>579.69999999999982</v>
      </c>
      <c r="I90" s="38">
        <v>584.74999999999977</v>
      </c>
      <c r="J90" s="38">
        <v>591.19999999999982</v>
      </c>
      <c r="K90" s="31">
        <v>578.29999999999995</v>
      </c>
      <c r="L90" s="31">
        <v>566.79999999999995</v>
      </c>
      <c r="M90" s="31">
        <v>0.80425000000000002</v>
      </c>
      <c r="N90" s="1"/>
      <c r="O90" s="1"/>
    </row>
    <row r="91" spans="1:15" ht="12.75" customHeight="1">
      <c r="A91" s="33">
        <v>81</v>
      </c>
      <c r="B91" s="58" t="s">
        <v>346</v>
      </c>
      <c r="C91" s="31">
        <v>26.45</v>
      </c>
      <c r="D91" s="38">
        <v>26.583333333333332</v>
      </c>
      <c r="E91" s="38">
        <v>26.066666666666663</v>
      </c>
      <c r="F91" s="38">
        <v>25.68333333333333</v>
      </c>
      <c r="G91" s="38">
        <v>25.166666666666661</v>
      </c>
      <c r="H91" s="38">
        <v>26.966666666666665</v>
      </c>
      <c r="I91" s="38">
        <v>27.483333333333338</v>
      </c>
      <c r="J91" s="38">
        <v>27.866666666666667</v>
      </c>
      <c r="K91" s="31">
        <v>27.1</v>
      </c>
      <c r="L91" s="31">
        <v>26.2</v>
      </c>
      <c r="M91" s="31">
        <v>98.99915</v>
      </c>
      <c r="N91" s="1"/>
      <c r="O91" s="1"/>
    </row>
    <row r="92" spans="1:15" ht="12.75" customHeight="1">
      <c r="A92" s="33">
        <v>82</v>
      </c>
      <c r="B92" s="58" t="s">
        <v>86</v>
      </c>
      <c r="C92" s="31">
        <v>5047</v>
      </c>
      <c r="D92" s="38">
        <v>5051.9833333333336</v>
      </c>
      <c r="E92" s="38">
        <v>4995.0166666666673</v>
      </c>
      <c r="F92" s="38">
        <v>4943.0333333333338</v>
      </c>
      <c r="G92" s="38">
        <v>4886.0666666666675</v>
      </c>
      <c r="H92" s="38">
        <v>5103.9666666666672</v>
      </c>
      <c r="I92" s="38">
        <v>5160.9333333333343</v>
      </c>
      <c r="J92" s="38">
        <v>5212.916666666667</v>
      </c>
      <c r="K92" s="31">
        <v>5108.95</v>
      </c>
      <c r="L92" s="31">
        <v>5000</v>
      </c>
      <c r="M92" s="31">
        <v>4.3817599999999999</v>
      </c>
      <c r="N92" s="1"/>
      <c r="O92" s="1"/>
    </row>
    <row r="93" spans="1:15" ht="12.75" customHeight="1">
      <c r="A93" s="33">
        <v>83</v>
      </c>
      <c r="B93" s="58" t="s">
        <v>335</v>
      </c>
      <c r="C93" s="31">
        <v>737.65</v>
      </c>
      <c r="D93" s="38">
        <v>741.91666666666663</v>
      </c>
      <c r="E93" s="38">
        <v>728.88333333333321</v>
      </c>
      <c r="F93" s="38">
        <v>720.11666666666656</v>
      </c>
      <c r="G93" s="38">
        <v>707.08333333333314</v>
      </c>
      <c r="H93" s="38">
        <v>750.68333333333328</v>
      </c>
      <c r="I93" s="38">
        <v>763.71666666666681</v>
      </c>
      <c r="J93" s="38">
        <v>772.48333333333335</v>
      </c>
      <c r="K93" s="31">
        <v>754.95</v>
      </c>
      <c r="L93" s="31">
        <v>733.15</v>
      </c>
      <c r="M93" s="31">
        <v>8.56785</v>
      </c>
      <c r="N93" s="1"/>
      <c r="O93" s="1"/>
    </row>
    <row r="94" spans="1:15" ht="12.75" customHeight="1">
      <c r="A94" s="33">
        <v>84</v>
      </c>
      <c r="B94" s="58" t="s">
        <v>347</v>
      </c>
      <c r="C94" s="31">
        <v>1454.1</v>
      </c>
      <c r="D94" s="38">
        <v>1455.6833333333334</v>
      </c>
      <c r="E94" s="38">
        <v>1434.4166666666667</v>
      </c>
      <c r="F94" s="38">
        <v>1414.7333333333333</v>
      </c>
      <c r="G94" s="38">
        <v>1393.4666666666667</v>
      </c>
      <c r="H94" s="38">
        <v>1475.3666666666668</v>
      </c>
      <c r="I94" s="38">
        <v>1496.6333333333332</v>
      </c>
      <c r="J94" s="38">
        <v>1516.3166666666668</v>
      </c>
      <c r="K94" s="31">
        <v>1476.95</v>
      </c>
      <c r="L94" s="31">
        <v>1436</v>
      </c>
      <c r="M94" s="31">
        <v>0.99372000000000005</v>
      </c>
      <c r="N94" s="1"/>
      <c r="O94" s="1"/>
    </row>
    <row r="95" spans="1:15" ht="12.75" customHeight="1">
      <c r="A95" s="33">
        <v>85</v>
      </c>
      <c r="B95" s="58" t="s">
        <v>353</v>
      </c>
      <c r="C95" s="31">
        <v>309</v>
      </c>
      <c r="D95" s="38">
        <v>309.33333333333331</v>
      </c>
      <c r="E95" s="38">
        <v>307.66666666666663</v>
      </c>
      <c r="F95" s="38">
        <v>306.33333333333331</v>
      </c>
      <c r="G95" s="38">
        <v>304.66666666666663</v>
      </c>
      <c r="H95" s="38">
        <v>310.66666666666663</v>
      </c>
      <c r="I95" s="38">
        <v>312.33333333333326</v>
      </c>
      <c r="J95" s="38">
        <v>313.66666666666663</v>
      </c>
      <c r="K95" s="31">
        <v>311</v>
      </c>
      <c r="L95" s="31">
        <v>308</v>
      </c>
      <c r="M95" s="31">
        <v>3.2684799999999998</v>
      </c>
      <c r="N95" s="1"/>
      <c r="O95" s="1"/>
    </row>
    <row r="96" spans="1:15" ht="12.75" customHeight="1">
      <c r="A96" s="33">
        <v>86</v>
      </c>
      <c r="B96" s="58" t="s">
        <v>90</v>
      </c>
      <c r="C96" s="31">
        <v>837.65</v>
      </c>
      <c r="D96" s="38">
        <v>835.93333333333339</v>
      </c>
      <c r="E96" s="38">
        <v>826.41666666666674</v>
      </c>
      <c r="F96" s="38">
        <v>815.18333333333339</v>
      </c>
      <c r="G96" s="38">
        <v>805.66666666666674</v>
      </c>
      <c r="H96" s="38">
        <v>847.16666666666674</v>
      </c>
      <c r="I96" s="38">
        <v>856.68333333333339</v>
      </c>
      <c r="J96" s="38">
        <v>867.91666666666674</v>
      </c>
      <c r="K96" s="31">
        <v>845.45</v>
      </c>
      <c r="L96" s="31">
        <v>824.7</v>
      </c>
      <c r="M96" s="31">
        <v>6.7064700000000004</v>
      </c>
      <c r="N96" s="1"/>
      <c r="O96" s="1"/>
    </row>
    <row r="97" spans="1:15" ht="12.75" customHeight="1">
      <c r="A97" s="33">
        <v>87</v>
      </c>
      <c r="B97" s="58" t="s">
        <v>89</v>
      </c>
      <c r="C97" s="31">
        <v>338.15</v>
      </c>
      <c r="D97" s="38">
        <v>339.95</v>
      </c>
      <c r="E97" s="38">
        <v>335.25</v>
      </c>
      <c r="F97" s="38">
        <v>332.35</v>
      </c>
      <c r="G97" s="38">
        <v>327.65000000000003</v>
      </c>
      <c r="H97" s="38">
        <v>342.84999999999997</v>
      </c>
      <c r="I97" s="38">
        <v>347.5499999999999</v>
      </c>
      <c r="J97" s="38">
        <v>350.44999999999993</v>
      </c>
      <c r="K97" s="31">
        <v>344.65</v>
      </c>
      <c r="L97" s="31">
        <v>337.05</v>
      </c>
      <c r="M97" s="31">
        <v>62.561079999999997</v>
      </c>
      <c r="N97" s="1"/>
      <c r="O97" s="1"/>
    </row>
    <row r="98" spans="1:15" ht="12.75" customHeight="1">
      <c r="A98" s="33">
        <v>88</v>
      </c>
      <c r="B98" s="58" t="s">
        <v>354</v>
      </c>
      <c r="C98" s="31">
        <v>803.05</v>
      </c>
      <c r="D98" s="38">
        <v>801.16666666666663</v>
      </c>
      <c r="E98" s="38">
        <v>792.33333333333326</v>
      </c>
      <c r="F98" s="38">
        <v>781.61666666666667</v>
      </c>
      <c r="G98" s="38">
        <v>772.7833333333333</v>
      </c>
      <c r="H98" s="38">
        <v>811.88333333333321</v>
      </c>
      <c r="I98" s="38">
        <v>820.71666666666647</v>
      </c>
      <c r="J98" s="38">
        <v>831.43333333333317</v>
      </c>
      <c r="K98" s="31">
        <v>810</v>
      </c>
      <c r="L98" s="31">
        <v>790.45</v>
      </c>
      <c r="M98" s="31">
        <v>2.3094100000000002</v>
      </c>
      <c r="N98" s="1"/>
      <c r="O98" s="1"/>
    </row>
    <row r="99" spans="1:15" ht="12.75" customHeight="1">
      <c r="A99" s="33">
        <v>89</v>
      </c>
      <c r="B99" s="58" t="s">
        <v>355</v>
      </c>
      <c r="C99" s="31">
        <v>1198.55</v>
      </c>
      <c r="D99" s="38">
        <v>1203.0333333333335</v>
      </c>
      <c r="E99" s="38">
        <v>1186.5666666666671</v>
      </c>
      <c r="F99" s="38">
        <v>1174.5833333333335</v>
      </c>
      <c r="G99" s="38">
        <v>1158.116666666667</v>
      </c>
      <c r="H99" s="38">
        <v>1215.0166666666671</v>
      </c>
      <c r="I99" s="38">
        <v>1231.4833333333338</v>
      </c>
      <c r="J99" s="38">
        <v>1243.4666666666672</v>
      </c>
      <c r="K99" s="31">
        <v>1219.5</v>
      </c>
      <c r="L99" s="31">
        <v>1191.05</v>
      </c>
      <c r="M99" s="31">
        <v>0.40125</v>
      </c>
      <c r="N99" s="1"/>
      <c r="O99" s="1"/>
    </row>
    <row r="100" spans="1:15" ht="12.75" customHeight="1">
      <c r="A100" s="33">
        <v>90</v>
      </c>
      <c r="B100" s="58" t="s">
        <v>356</v>
      </c>
      <c r="C100" s="31">
        <v>134.44999999999999</v>
      </c>
      <c r="D100" s="38">
        <v>133.20000000000002</v>
      </c>
      <c r="E100" s="38">
        <v>130.90000000000003</v>
      </c>
      <c r="F100" s="38">
        <v>127.35000000000002</v>
      </c>
      <c r="G100" s="38">
        <v>125.05000000000004</v>
      </c>
      <c r="H100" s="38">
        <v>136.75000000000003</v>
      </c>
      <c r="I100" s="38">
        <v>139.05000000000004</v>
      </c>
      <c r="J100" s="38">
        <v>142.60000000000002</v>
      </c>
      <c r="K100" s="31">
        <v>135.5</v>
      </c>
      <c r="L100" s="31">
        <v>129.65</v>
      </c>
      <c r="M100" s="31">
        <v>21.28791</v>
      </c>
      <c r="N100" s="1"/>
      <c r="O100" s="1"/>
    </row>
    <row r="101" spans="1:15" ht="12.75" customHeight="1">
      <c r="A101" s="33">
        <v>91</v>
      </c>
      <c r="B101" s="58" t="s">
        <v>348</v>
      </c>
      <c r="C101" s="31">
        <v>627.54999999999995</v>
      </c>
      <c r="D101" s="38">
        <v>622.51666666666665</v>
      </c>
      <c r="E101" s="38">
        <v>615.23333333333335</v>
      </c>
      <c r="F101" s="38">
        <v>602.91666666666674</v>
      </c>
      <c r="G101" s="38">
        <v>595.63333333333344</v>
      </c>
      <c r="H101" s="38">
        <v>634.83333333333326</v>
      </c>
      <c r="I101" s="38">
        <v>642.11666666666656</v>
      </c>
      <c r="J101" s="38">
        <v>654.43333333333317</v>
      </c>
      <c r="K101" s="31">
        <v>629.79999999999995</v>
      </c>
      <c r="L101" s="31">
        <v>610.20000000000005</v>
      </c>
      <c r="M101" s="31">
        <v>2.6913499999999999</v>
      </c>
      <c r="N101" s="1"/>
      <c r="O101" s="1"/>
    </row>
    <row r="102" spans="1:15" ht="12.75" customHeight="1">
      <c r="A102" s="33">
        <v>92</v>
      </c>
      <c r="B102" s="58" t="s">
        <v>357</v>
      </c>
      <c r="C102" s="31">
        <v>2429.4</v>
      </c>
      <c r="D102" s="38">
        <v>2458.65</v>
      </c>
      <c r="E102" s="38">
        <v>2388.8000000000002</v>
      </c>
      <c r="F102" s="38">
        <v>2348.2000000000003</v>
      </c>
      <c r="G102" s="38">
        <v>2278.3500000000004</v>
      </c>
      <c r="H102" s="38">
        <v>2499.25</v>
      </c>
      <c r="I102" s="38">
        <v>2569.0999999999995</v>
      </c>
      <c r="J102" s="38">
        <v>2609.6999999999998</v>
      </c>
      <c r="K102" s="31">
        <v>2528.5</v>
      </c>
      <c r="L102" s="31">
        <v>2418.0500000000002</v>
      </c>
      <c r="M102" s="31">
        <v>3.2562899999999999</v>
      </c>
      <c r="N102" s="1"/>
      <c r="O102" s="1"/>
    </row>
    <row r="103" spans="1:15" ht="12.75" customHeight="1">
      <c r="A103" s="33">
        <v>93</v>
      </c>
      <c r="B103" s="58" t="s">
        <v>358</v>
      </c>
      <c r="C103" s="31">
        <v>31.15</v>
      </c>
      <c r="D103" s="38">
        <v>31.033333333333331</v>
      </c>
      <c r="E103" s="38">
        <v>30.716666666666661</v>
      </c>
      <c r="F103" s="38">
        <v>30.283333333333331</v>
      </c>
      <c r="G103" s="38">
        <v>29.966666666666661</v>
      </c>
      <c r="H103" s="38">
        <v>31.466666666666661</v>
      </c>
      <c r="I103" s="38">
        <v>31.783333333333331</v>
      </c>
      <c r="J103" s="38">
        <v>32.216666666666661</v>
      </c>
      <c r="K103" s="31">
        <v>31.35</v>
      </c>
      <c r="L103" s="31">
        <v>30.6</v>
      </c>
      <c r="M103" s="31">
        <v>128.39278999999999</v>
      </c>
      <c r="N103" s="1"/>
      <c r="O103" s="1"/>
    </row>
    <row r="104" spans="1:15" ht="12.75" customHeight="1">
      <c r="A104" s="33">
        <v>94</v>
      </c>
      <c r="B104" s="58" t="s">
        <v>359</v>
      </c>
      <c r="C104" s="31">
        <v>1186.8499999999999</v>
      </c>
      <c r="D104" s="38">
        <v>1190.1333333333332</v>
      </c>
      <c r="E104" s="38">
        <v>1177.9666666666665</v>
      </c>
      <c r="F104" s="38">
        <v>1169.0833333333333</v>
      </c>
      <c r="G104" s="38">
        <v>1156.9166666666665</v>
      </c>
      <c r="H104" s="38">
        <v>1199.0166666666664</v>
      </c>
      <c r="I104" s="38">
        <v>1211.1833333333334</v>
      </c>
      <c r="J104" s="38">
        <v>1220.0666666666664</v>
      </c>
      <c r="K104" s="31">
        <v>1202.3</v>
      </c>
      <c r="L104" s="31">
        <v>1181.25</v>
      </c>
      <c r="M104" s="31">
        <v>3.78986</v>
      </c>
      <c r="N104" s="1"/>
      <c r="O104" s="1"/>
    </row>
    <row r="105" spans="1:15" ht="12.75" customHeight="1">
      <c r="A105" s="33">
        <v>95</v>
      </c>
      <c r="B105" s="58" t="s">
        <v>360</v>
      </c>
      <c r="C105" s="31">
        <v>676</v>
      </c>
      <c r="D105" s="38">
        <v>674.44999999999993</v>
      </c>
      <c r="E105" s="38">
        <v>661.89999999999986</v>
      </c>
      <c r="F105" s="38">
        <v>647.79999999999995</v>
      </c>
      <c r="G105" s="38">
        <v>635.24999999999989</v>
      </c>
      <c r="H105" s="38">
        <v>688.54999999999984</v>
      </c>
      <c r="I105" s="38">
        <v>701.0999999999998</v>
      </c>
      <c r="J105" s="38">
        <v>715.19999999999982</v>
      </c>
      <c r="K105" s="31">
        <v>687</v>
      </c>
      <c r="L105" s="31">
        <v>660.35</v>
      </c>
      <c r="M105" s="31">
        <v>2.4272800000000001</v>
      </c>
      <c r="N105" s="1"/>
      <c r="O105" s="1"/>
    </row>
    <row r="106" spans="1:15" ht="12.75" customHeight="1">
      <c r="A106" s="33">
        <v>96</v>
      </c>
      <c r="B106" s="58" t="s">
        <v>361</v>
      </c>
      <c r="C106" s="31">
        <v>955.15</v>
      </c>
      <c r="D106" s="38">
        <v>959.20000000000016</v>
      </c>
      <c r="E106" s="38">
        <v>946.65000000000032</v>
      </c>
      <c r="F106" s="38">
        <v>938.1500000000002</v>
      </c>
      <c r="G106" s="38">
        <v>925.60000000000036</v>
      </c>
      <c r="H106" s="38">
        <v>967.70000000000027</v>
      </c>
      <c r="I106" s="38">
        <v>980.25000000000023</v>
      </c>
      <c r="J106" s="38">
        <v>988.75000000000023</v>
      </c>
      <c r="K106" s="31">
        <v>971.75</v>
      </c>
      <c r="L106" s="31">
        <v>950.7</v>
      </c>
      <c r="M106" s="31">
        <v>2.4071099999999999</v>
      </c>
      <c r="N106" s="1"/>
      <c r="O106" s="1"/>
    </row>
    <row r="107" spans="1:15" ht="12.75" customHeight="1">
      <c r="A107" s="33">
        <v>97</v>
      </c>
      <c r="B107" s="58" t="s">
        <v>362</v>
      </c>
      <c r="C107" s="31">
        <v>7600.75</v>
      </c>
      <c r="D107" s="38">
        <v>7663.6500000000005</v>
      </c>
      <c r="E107" s="38">
        <v>7497.4000000000015</v>
      </c>
      <c r="F107" s="38">
        <v>7394.0500000000011</v>
      </c>
      <c r="G107" s="38">
        <v>7227.800000000002</v>
      </c>
      <c r="H107" s="38">
        <v>7767.0000000000009</v>
      </c>
      <c r="I107" s="38">
        <v>7933.2499999999991</v>
      </c>
      <c r="J107" s="38">
        <v>8036.6</v>
      </c>
      <c r="K107" s="31">
        <v>7829.9</v>
      </c>
      <c r="L107" s="31">
        <v>7560.3</v>
      </c>
      <c r="M107" s="31">
        <v>0.35508000000000001</v>
      </c>
      <c r="N107" s="1"/>
      <c r="O107" s="1"/>
    </row>
    <row r="108" spans="1:15" ht="12.75" customHeight="1">
      <c r="A108" s="33">
        <v>98</v>
      </c>
      <c r="B108" s="58" t="s">
        <v>349</v>
      </c>
      <c r="C108" s="31">
        <v>74.95</v>
      </c>
      <c r="D108" s="38">
        <v>75.016666666666666</v>
      </c>
      <c r="E108" s="38">
        <v>74.633333333333326</v>
      </c>
      <c r="F108" s="38">
        <v>74.316666666666663</v>
      </c>
      <c r="G108" s="38">
        <v>73.933333333333323</v>
      </c>
      <c r="H108" s="38">
        <v>75.333333333333329</v>
      </c>
      <c r="I108" s="38">
        <v>75.716666666666683</v>
      </c>
      <c r="J108" s="38">
        <v>76.033333333333331</v>
      </c>
      <c r="K108" s="31">
        <v>75.400000000000006</v>
      </c>
      <c r="L108" s="31">
        <v>74.7</v>
      </c>
      <c r="M108" s="31">
        <v>12.61228</v>
      </c>
      <c r="N108" s="1"/>
      <c r="O108" s="1"/>
    </row>
    <row r="109" spans="1:15" ht="12.75" customHeight="1">
      <c r="A109" s="33">
        <v>99</v>
      </c>
      <c r="B109" s="58" t="s">
        <v>350</v>
      </c>
      <c r="C109" s="31">
        <v>408.05</v>
      </c>
      <c r="D109" s="38">
        <v>408.7166666666667</v>
      </c>
      <c r="E109" s="38">
        <v>403.43333333333339</v>
      </c>
      <c r="F109" s="38">
        <v>398.81666666666672</v>
      </c>
      <c r="G109" s="38">
        <v>393.53333333333342</v>
      </c>
      <c r="H109" s="38">
        <v>413.33333333333337</v>
      </c>
      <c r="I109" s="38">
        <v>418.61666666666667</v>
      </c>
      <c r="J109" s="38">
        <v>423.23333333333335</v>
      </c>
      <c r="K109" s="31">
        <v>414</v>
      </c>
      <c r="L109" s="31">
        <v>404.1</v>
      </c>
      <c r="M109" s="31">
        <v>10.473710000000001</v>
      </c>
      <c r="N109" s="1"/>
      <c r="O109" s="1"/>
    </row>
    <row r="110" spans="1:15" ht="12.75" customHeight="1">
      <c r="A110" s="33">
        <v>100</v>
      </c>
      <c r="B110" s="58" t="s">
        <v>363</v>
      </c>
      <c r="C110" s="31">
        <v>458.8</v>
      </c>
      <c r="D110" s="38">
        <v>461.2166666666667</v>
      </c>
      <c r="E110" s="38">
        <v>452.13333333333338</v>
      </c>
      <c r="F110" s="38">
        <v>445.4666666666667</v>
      </c>
      <c r="G110" s="38">
        <v>436.38333333333338</v>
      </c>
      <c r="H110" s="38">
        <v>467.88333333333338</v>
      </c>
      <c r="I110" s="38">
        <v>476.96666666666664</v>
      </c>
      <c r="J110" s="38">
        <v>483.63333333333338</v>
      </c>
      <c r="K110" s="31">
        <v>470.3</v>
      </c>
      <c r="L110" s="31">
        <v>454.55</v>
      </c>
      <c r="M110" s="31">
        <v>1.6853</v>
      </c>
      <c r="N110" s="1"/>
      <c r="O110" s="1"/>
    </row>
    <row r="111" spans="1:15" ht="12.75" customHeight="1">
      <c r="A111" s="33">
        <v>101</v>
      </c>
      <c r="B111" s="58" t="s">
        <v>91</v>
      </c>
      <c r="C111" s="31">
        <v>268.55</v>
      </c>
      <c r="D111" s="38">
        <v>268.7833333333333</v>
      </c>
      <c r="E111" s="38">
        <v>267.31666666666661</v>
      </c>
      <c r="F111" s="38">
        <v>266.08333333333331</v>
      </c>
      <c r="G111" s="38">
        <v>264.61666666666662</v>
      </c>
      <c r="H111" s="38">
        <v>270.01666666666659</v>
      </c>
      <c r="I111" s="38">
        <v>271.48333333333329</v>
      </c>
      <c r="J111" s="38">
        <v>272.71666666666658</v>
      </c>
      <c r="K111" s="31">
        <v>270.25</v>
      </c>
      <c r="L111" s="31">
        <v>267.55</v>
      </c>
      <c r="M111" s="31">
        <v>5.94245</v>
      </c>
      <c r="N111" s="1"/>
      <c r="O111" s="1"/>
    </row>
    <row r="112" spans="1:15" ht="12.75" customHeight="1">
      <c r="A112" s="33">
        <v>102</v>
      </c>
      <c r="B112" s="58" t="s">
        <v>364</v>
      </c>
      <c r="C112" s="31">
        <v>431.1</v>
      </c>
      <c r="D112" s="38">
        <v>432.2</v>
      </c>
      <c r="E112" s="38">
        <v>427.4</v>
      </c>
      <c r="F112" s="38">
        <v>423.7</v>
      </c>
      <c r="G112" s="38">
        <v>418.9</v>
      </c>
      <c r="H112" s="38">
        <v>435.9</v>
      </c>
      <c r="I112" s="38">
        <v>440.70000000000005</v>
      </c>
      <c r="J112" s="38">
        <v>444.4</v>
      </c>
      <c r="K112" s="31">
        <v>437</v>
      </c>
      <c r="L112" s="31">
        <v>428.5</v>
      </c>
      <c r="M112" s="31">
        <v>0.73485</v>
      </c>
      <c r="N112" s="1"/>
      <c r="O112" s="1"/>
    </row>
    <row r="113" spans="1:15" ht="12.75" customHeight="1">
      <c r="A113" s="33">
        <v>103</v>
      </c>
      <c r="B113" s="58" t="s">
        <v>365</v>
      </c>
      <c r="C113" s="31">
        <v>923.5</v>
      </c>
      <c r="D113" s="38">
        <v>918.16666666666663</v>
      </c>
      <c r="E113" s="38">
        <v>896.33333333333326</v>
      </c>
      <c r="F113" s="38">
        <v>869.16666666666663</v>
      </c>
      <c r="G113" s="38">
        <v>847.33333333333326</v>
      </c>
      <c r="H113" s="38">
        <v>945.33333333333326</v>
      </c>
      <c r="I113" s="38">
        <v>967.16666666666652</v>
      </c>
      <c r="J113" s="38">
        <v>994.33333333333326</v>
      </c>
      <c r="K113" s="31">
        <v>940</v>
      </c>
      <c r="L113" s="31">
        <v>891</v>
      </c>
      <c r="M113" s="31">
        <v>0.59069000000000005</v>
      </c>
      <c r="N113" s="1"/>
      <c r="O113" s="1"/>
    </row>
    <row r="114" spans="1:15" ht="12.75" customHeight="1">
      <c r="A114" s="33">
        <v>104</v>
      </c>
      <c r="B114" s="58" t="s">
        <v>92</v>
      </c>
      <c r="C114" s="31">
        <v>1134.75</v>
      </c>
      <c r="D114" s="38">
        <v>1143.55</v>
      </c>
      <c r="E114" s="38">
        <v>1122.8999999999999</v>
      </c>
      <c r="F114" s="38">
        <v>1111.05</v>
      </c>
      <c r="G114" s="38">
        <v>1090.3999999999999</v>
      </c>
      <c r="H114" s="38">
        <v>1155.3999999999999</v>
      </c>
      <c r="I114" s="38">
        <v>1176.05</v>
      </c>
      <c r="J114" s="38">
        <v>1187.8999999999999</v>
      </c>
      <c r="K114" s="31">
        <v>1164.2</v>
      </c>
      <c r="L114" s="31">
        <v>1131.7</v>
      </c>
      <c r="M114" s="31">
        <v>17.430389999999999</v>
      </c>
      <c r="N114" s="1"/>
      <c r="O114" s="1"/>
    </row>
    <row r="115" spans="1:15" ht="12.75" customHeight="1">
      <c r="A115" s="33">
        <v>105</v>
      </c>
      <c r="B115" s="58" t="s">
        <v>872</v>
      </c>
      <c r="C115" s="31">
        <v>492.1</v>
      </c>
      <c r="D115" s="38">
        <v>501.5333333333333</v>
      </c>
      <c r="E115" s="38">
        <v>477.56666666666661</v>
      </c>
      <c r="F115" s="38">
        <v>463.0333333333333</v>
      </c>
      <c r="G115" s="38">
        <v>439.06666666666661</v>
      </c>
      <c r="H115" s="38">
        <v>516.06666666666661</v>
      </c>
      <c r="I115" s="38">
        <v>540.0333333333333</v>
      </c>
      <c r="J115" s="38">
        <v>554.56666666666661</v>
      </c>
      <c r="K115" s="31">
        <v>525.5</v>
      </c>
      <c r="L115" s="31">
        <v>487</v>
      </c>
      <c r="M115" s="31">
        <v>13.67695</v>
      </c>
      <c r="N115" s="1"/>
      <c r="O115" s="1"/>
    </row>
    <row r="116" spans="1:15" ht="12.75" customHeight="1">
      <c r="A116" s="33">
        <v>106</v>
      </c>
      <c r="B116" s="58" t="s">
        <v>93</v>
      </c>
      <c r="C116" s="31">
        <v>1048.95</v>
      </c>
      <c r="D116" s="38">
        <v>1052</v>
      </c>
      <c r="E116" s="38">
        <v>1042</v>
      </c>
      <c r="F116" s="38">
        <v>1035.05</v>
      </c>
      <c r="G116" s="38">
        <v>1025.05</v>
      </c>
      <c r="H116" s="38">
        <v>1058.95</v>
      </c>
      <c r="I116" s="38">
        <v>1068.95</v>
      </c>
      <c r="J116" s="38">
        <v>1075.9000000000001</v>
      </c>
      <c r="K116" s="31">
        <v>1062</v>
      </c>
      <c r="L116" s="31">
        <v>1045.05</v>
      </c>
      <c r="M116" s="31">
        <v>8.7913899999999998</v>
      </c>
      <c r="N116" s="1"/>
      <c r="O116" s="1"/>
    </row>
    <row r="117" spans="1:15" ht="12.75" customHeight="1">
      <c r="A117" s="33">
        <v>107</v>
      </c>
      <c r="B117" s="58" t="s">
        <v>100</v>
      </c>
      <c r="C117" s="31">
        <v>131.35</v>
      </c>
      <c r="D117" s="38">
        <v>131.36666666666667</v>
      </c>
      <c r="E117" s="38">
        <v>129.08333333333334</v>
      </c>
      <c r="F117" s="38">
        <v>126.81666666666666</v>
      </c>
      <c r="G117" s="38">
        <v>124.53333333333333</v>
      </c>
      <c r="H117" s="38">
        <v>133.63333333333335</v>
      </c>
      <c r="I117" s="38">
        <v>135.91666666666666</v>
      </c>
      <c r="J117" s="38">
        <v>138.18333333333337</v>
      </c>
      <c r="K117" s="31">
        <v>133.65</v>
      </c>
      <c r="L117" s="31">
        <v>129.1</v>
      </c>
      <c r="M117" s="31">
        <v>78.436859999999996</v>
      </c>
      <c r="N117" s="1"/>
      <c r="O117" s="1"/>
    </row>
    <row r="118" spans="1:15" ht="12.75" customHeight="1">
      <c r="A118" s="33">
        <v>108</v>
      </c>
      <c r="B118" s="58" t="s">
        <v>273</v>
      </c>
      <c r="C118" s="31">
        <v>1316.7</v>
      </c>
      <c r="D118" s="38">
        <v>1321.3833333333334</v>
      </c>
      <c r="E118" s="38">
        <v>1306.8666666666668</v>
      </c>
      <c r="F118" s="38">
        <v>1297.0333333333333</v>
      </c>
      <c r="G118" s="38">
        <v>1282.5166666666667</v>
      </c>
      <c r="H118" s="38">
        <v>1331.2166666666669</v>
      </c>
      <c r="I118" s="38">
        <v>1345.7333333333338</v>
      </c>
      <c r="J118" s="38">
        <v>1355.5666666666671</v>
      </c>
      <c r="K118" s="31">
        <v>1335.9</v>
      </c>
      <c r="L118" s="31">
        <v>1311.55</v>
      </c>
      <c r="M118" s="31">
        <v>1.11083</v>
      </c>
      <c r="N118" s="1"/>
      <c r="O118" s="1"/>
    </row>
    <row r="119" spans="1:15" ht="12.75" customHeight="1">
      <c r="A119" s="33">
        <v>109</v>
      </c>
      <c r="B119" s="58" t="s">
        <v>94</v>
      </c>
      <c r="C119" s="31">
        <v>229</v>
      </c>
      <c r="D119" s="38">
        <v>229.35</v>
      </c>
      <c r="E119" s="38">
        <v>228.2</v>
      </c>
      <c r="F119" s="38">
        <v>227.4</v>
      </c>
      <c r="G119" s="38">
        <v>226.25</v>
      </c>
      <c r="H119" s="38">
        <v>230.14999999999998</v>
      </c>
      <c r="I119" s="38">
        <v>231.3</v>
      </c>
      <c r="J119" s="38">
        <v>232.09999999999997</v>
      </c>
      <c r="K119" s="31">
        <v>230.5</v>
      </c>
      <c r="L119" s="31">
        <v>228.55</v>
      </c>
      <c r="M119" s="31">
        <v>39.03407</v>
      </c>
      <c r="N119" s="1"/>
      <c r="O119" s="1"/>
    </row>
    <row r="120" spans="1:15" ht="12.75" customHeight="1">
      <c r="A120" s="33">
        <v>110</v>
      </c>
      <c r="B120" s="58" t="s">
        <v>366</v>
      </c>
      <c r="C120" s="31">
        <v>667.2</v>
      </c>
      <c r="D120" s="38">
        <v>667.35</v>
      </c>
      <c r="E120" s="38">
        <v>656.15000000000009</v>
      </c>
      <c r="F120" s="38">
        <v>645.1</v>
      </c>
      <c r="G120" s="38">
        <v>633.90000000000009</v>
      </c>
      <c r="H120" s="38">
        <v>678.40000000000009</v>
      </c>
      <c r="I120" s="38">
        <v>689.60000000000014</v>
      </c>
      <c r="J120" s="38">
        <v>700.65000000000009</v>
      </c>
      <c r="K120" s="31">
        <v>678.55</v>
      </c>
      <c r="L120" s="31">
        <v>656.3</v>
      </c>
      <c r="M120" s="31">
        <v>16.09563</v>
      </c>
      <c r="N120" s="1"/>
      <c r="O120" s="1"/>
    </row>
    <row r="121" spans="1:15" ht="12.75" customHeight="1">
      <c r="A121" s="33">
        <v>111</v>
      </c>
      <c r="B121" s="58" t="s">
        <v>95</v>
      </c>
      <c r="C121" s="31">
        <v>4640.3</v>
      </c>
      <c r="D121" s="38">
        <v>4722.2</v>
      </c>
      <c r="E121" s="38">
        <v>4528.1499999999996</v>
      </c>
      <c r="F121" s="38">
        <v>4416</v>
      </c>
      <c r="G121" s="38">
        <v>4221.95</v>
      </c>
      <c r="H121" s="38">
        <v>4834.3499999999995</v>
      </c>
      <c r="I121" s="38">
        <v>5028.4000000000005</v>
      </c>
      <c r="J121" s="38">
        <v>5140.5499999999993</v>
      </c>
      <c r="K121" s="31">
        <v>4916.25</v>
      </c>
      <c r="L121" s="31">
        <v>4610.05</v>
      </c>
      <c r="M121" s="31">
        <v>11.30735</v>
      </c>
      <c r="N121" s="1"/>
      <c r="O121" s="1"/>
    </row>
    <row r="122" spans="1:15" ht="12.75" customHeight="1">
      <c r="A122" s="33">
        <v>112</v>
      </c>
      <c r="B122" s="58" t="s">
        <v>96</v>
      </c>
      <c r="C122" s="31">
        <v>1832.9</v>
      </c>
      <c r="D122" s="38">
        <v>1833.6833333333334</v>
      </c>
      <c r="E122" s="38">
        <v>1820.2666666666669</v>
      </c>
      <c r="F122" s="38">
        <v>1807.6333333333334</v>
      </c>
      <c r="G122" s="38">
        <v>1794.2166666666669</v>
      </c>
      <c r="H122" s="38">
        <v>1846.3166666666668</v>
      </c>
      <c r="I122" s="38">
        <v>1859.7333333333333</v>
      </c>
      <c r="J122" s="38">
        <v>1872.3666666666668</v>
      </c>
      <c r="K122" s="31">
        <v>1847.1</v>
      </c>
      <c r="L122" s="31">
        <v>1821.05</v>
      </c>
      <c r="M122" s="31">
        <v>3.2478400000000001</v>
      </c>
      <c r="N122" s="1"/>
      <c r="O122" s="1"/>
    </row>
    <row r="123" spans="1:15" ht="12.75" customHeight="1">
      <c r="A123" s="33">
        <v>113</v>
      </c>
      <c r="B123" s="58" t="s">
        <v>367</v>
      </c>
      <c r="C123" s="31">
        <v>2295.3000000000002</v>
      </c>
      <c r="D123" s="38">
        <v>2290.9666666666667</v>
      </c>
      <c r="E123" s="38">
        <v>2268.3333333333335</v>
      </c>
      <c r="F123" s="38">
        <v>2241.3666666666668</v>
      </c>
      <c r="G123" s="38">
        <v>2218.7333333333336</v>
      </c>
      <c r="H123" s="38">
        <v>2317.9333333333334</v>
      </c>
      <c r="I123" s="38">
        <v>2340.5666666666666</v>
      </c>
      <c r="J123" s="38">
        <v>2367.5333333333333</v>
      </c>
      <c r="K123" s="31">
        <v>2313.6</v>
      </c>
      <c r="L123" s="31">
        <v>2264</v>
      </c>
      <c r="M123" s="31">
        <v>1.4246399999999999</v>
      </c>
      <c r="N123" s="1"/>
      <c r="O123" s="1"/>
    </row>
    <row r="124" spans="1:15" ht="12.75" customHeight="1">
      <c r="A124" s="33">
        <v>114</v>
      </c>
      <c r="B124" s="58" t="s">
        <v>97</v>
      </c>
      <c r="C124" s="31">
        <v>674.9</v>
      </c>
      <c r="D124" s="38">
        <v>677.31666666666661</v>
      </c>
      <c r="E124" s="38">
        <v>669.18333333333317</v>
      </c>
      <c r="F124" s="38">
        <v>663.46666666666658</v>
      </c>
      <c r="G124" s="38">
        <v>655.33333333333314</v>
      </c>
      <c r="H124" s="38">
        <v>683.03333333333319</v>
      </c>
      <c r="I124" s="38">
        <v>691.16666666666663</v>
      </c>
      <c r="J124" s="38">
        <v>696.88333333333321</v>
      </c>
      <c r="K124" s="31">
        <v>685.45</v>
      </c>
      <c r="L124" s="31">
        <v>671.6</v>
      </c>
      <c r="M124" s="31">
        <v>13.77045</v>
      </c>
      <c r="N124" s="1"/>
      <c r="O124" s="1"/>
    </row>
    <row r="125" spans="1:15" ht="12.75" customHeight="1">
      <c r="A125" s="33">
        <v>115</v>
      </c>
      <c r="B125" s="58" t="s">
        <v>98</v>
      </c>
      <c r="C125" s="31">
        <v>980.4</v>
      </c>
      <c r="D125" s="38">
        <v>973.15</v>
      </c>
      <c r="E125" s="38">
        <v>961.3</v>
      </c>
      <c r="F125" s="38">
        <v>942.19999999999993</v>
      </c>
      <c r="G125" s="38">
        <v>930.34999999999991</v>
      </c>
      <c r="H125" s="38">
        <v>992.25</v>
      </c>
      <c r="I125" s="38">
        <v>1004.1000000000001</v>
      </c>
      <c r="J125" s="38">
        <v>1023.2</v>
      </c>
      <c r="K125" s="31">
        <v>985</v>
      </c>
      <c r="L125" s="31">
        <v>954.05</v>
      </c>
      <c r="M125" s="31">
        <v>6.3453099999999996</v>
      </c>
      <c r="N125" s="1"/>
      <c r="O125" s="1"/>
    </row>
    <row r="126" spans="1:15" ht="12.75" customHeight="1">
      <c r="A126" s="33">
        <v>116</v>
      </c>
      <c r="B126" s="58" t="s">
        <v>878</v>
      </c>
      <c r="C126" s="31">
        <v>4539.1499999999996</v>
      </c>
      <c r="D126" s="38">
        <v>4562.05</v>
      </c>
      <c r="E126" s="38">
        <v>4477.1000000000004</v>
      </c>
      <c r="F126" s="38">
        <v>4415.05</v>
      </c>
      <c r="G126" s="38">
        <v>4330.1000000000004</v>
      </c>
      <c r="H126" s="38">
        <v>4624.1000000000004</v>
      </c>
      <c r="I126" s="38">
        <v>4709.0499999999993</v>
      </c>
      <c r="J126" s="38">
        <v>4771.1000000000004</v>
      </c>
      <c r="K126" s="31">
        <v>4647</v>
      </c>
      <c r="L126" s="31">
        <v>4500</v>
      </c>
      <c r="M126" s="31">
        <v>0.32077</v>
      </c>
      <c r="N126" s="1"/>
      <c r="O126" s="1"/>
    </row>
    <row r="127" spans="1:15" ht="12.75" customHeight="1">
      <c r="A127" s="33">
        <v>117</v>
      </c>
      <c r="B127" s="58" t="s">
        <v>368</v>
      </c>
      <c r="C127" s="31">
        <v>1313.5</v>
      </c>
      <c r="D127" s="38">
        <v>1303.05</v>
      </c>
      <c r="E127" s="38">
        <v>1272.4499999999998</v>
      </c>
      <c r="F127" s="38">
        <v>1231.3999999999999</v>
      </c>
      <c r="G127" s="38">
        <v>1200.7999999999997</v>
      </c>
      <c r="H127" s="38">
        <v>1344.1</v>
      </c>
      <c r="I127" s="38">
        <v>1374.6999999999998</v>
      </c>
      <c r="J127" s="38">
        <v>1415.75</v>
      </c>
      <c r="K127" s="31">
        <v>1333.65</v>
      </c>
      <c r="L127" s="31">
        <v>1262</v>
      </c>
      <c r="M127" s="31">
        <v>4.2824499999999999</v>
      </c>
      <c r="N127" s="1"/>
      <c r="O127" s="1"/>
    </row>
    <row r="128" spans="1:15" ht="12.75" customHeight="1">
      <c r="A128" s="33">
        <v>118</v>
      </c>
      <c r="B128" s="58" t="s">
        <v>351</v>
      </c>
      <c r="C128" s="31">
        <v>3900.3</v>
      </c>
      <c r="D128" s="38">
        <v>3900.4333333333329</v>
      </c>
      <c r="E128" s="38">
        <v>3870.8666666666659</v>
      </c>
      <c r="F128" s="38">
        <v>3841.4333333333329</v>
      </c>
      <c r="G128" s="38">
        <v>3811.8666666666659</v>
      </c>
      <c r="H128" s="38">
        <v>3929.8666666666659</v>
      </c>
      <c r="I128" s="38">
        <v>3959.4333333333325</v>
      </c>
      <c r="J128" s="38">
        <v>3988.8666666666659</v>
      </c>
      <c r="K128" s="31">
        <v>3930</v>
      </c>
      <c r="L128" s="31">
        <v>3871</v>
      </c>
      <c r="M128" s="31">
        <v>9.5140000000000002E-2</v>
      </c>
      <c r="N128" s="1"/>
      <c r="O128" s="1"/>
    </row>
    <row r="129" spans="1:15" ht="12.75" customHeight="1">
      <c r="A129" s="33">
        <v>119</v>
      </c>
      <c r="B129" s="58" t="s">
        <v>99</v>
      </c>
      <c r="C129" s="31">
        <v>290.85000000000002</v>
      </c>
      <c r="D129" s="38">
        <v>291.7166666666667</v>
      </c>
      <c r="E129" s="38">
        <v>287.93333333333339</v>
      </c>
      <c r="F129" s="38">
        <v>285.01666666666671</v>
      </c>
      <c r="G129" s="38">
        <v>281.23333333333341</v>
      </c>
      <c r="H129" s="38">
        <v>294.63333333333338</v>
      </c>
      <c r="I129" s="38">
        <v>298.41666666666669</v>
      </c>
      <c r="J129" s="38">
        <v>301.33333333333337</v>
      </c>
      <c r="K129" s="31">
        <v>295.5</v>
      </c>
      <c r="L129" s="31">
        <v>288.8</v>
      </c>
      <c r="M129" s="31">
        <v>37.659640000000003</v>
      </c>
      <c r="N129" s="1"/>
      <c r="O129" s="1"/>
    </row>
    <row r="130" spans="1:15" ht="12.75" customHeight="1">
      <c r="A130" s="33">
        <v>120</v>
      </c>
      <c r="B130" s="58" t="s">
        <v>352</v>
      </c>
      <c r="C130" s="31">
        <v>290.75</v>
      </c>
      <c r="D130" s="38">
        <v>289.15000000000003</v>
      </c>
      <c r="E130" s="38">
        <v>284.80000000000007</v>
      </c>
      <c r="F130" s="38">
        <v>278.85000000000002</v>
      </c>
      <c r="G130" s="38">
        <v>274.50000000000006</v>
      </c>
      <c r="H130" s="38">
        <v>295.10000000000008</v>
      </c>
      <c r="I130" s="38">
        <v>299.4500000000001</v>
      </c>
      <c r="J130" s="38">
        <v>305.40000000000009</v>
      </c>
      <c r="K130" s="31">
        <v>293.5</v>
      </c>
      <c r="L130" s="31">
        <v>283.2</v>
      </c>
      <c r="M130" s="31">
        <v>5.6804600000000001</v>
      </c>
      <c r="N130" s="1"/>
      <c r="O130" s="1"/>
    </row>
    <row r="131" spans="1:15" ht="12.75" customHeight="1">
      <c r="A131" s="33">
        <v>121</v>
      </c>
      <c r="B131" s="58" t="s">
        <v>101</v>
      </c>
      <c r="C131" s="31">
        <v>1883.65</v>
      </c>
      <c r="D131" s="38">
        <v>1888.8999999999999</v>
      </c>
      <c r="E131" s="38">
        <v>1857.7999999999997</v>
      </c>
      <c r="F131" s="38">
        <v>1831.9499999999998</v>
      </c>
      <c r="G131" s="38">
        <v>1800.8499999999997</v>
      </c>
      <c r="H131" s="38">
        <v>1914.7499999999998</v>
      </c>
      <c r="I131" s="38">
        <v>1945.8499999999997</v>
      </c>
      <c r="J131" s="38">
        <v>1971.6999999999998</v>
      </c>
      <c r="K131" s="31">
        <v>1920</v>
      </c>
      <c r="L131" s="31">
        <v>1863.05</v>
      </c>
      <c r="M131" s="31">
        <v>6.9337099999999996</v>
      </c>
      <c r="N131" s="1"/>
      <c r="O131" s="1"/>
    </row>
    <row r="132" spans="1:15" ht="12.75" customHeight="1">
      <c r="A132" s="33">
        <v>122</v>
      </c>
      <c r="B132" s="58" t="s">
        <v>369</v>
      </c>
      <c r="C132" s="31">
        <v>1476.15</v>
      </c>
      <c r="D132" s="38">
        <v>1469.6499999999999</v>
      </c>
      <c r="E132" s="38">
        <v>1446.9499999999998</v>
      </c>
      <c r="F132" s="38">
        <v>1417.75</v>
      </c>
      <c r="G132" s="38">
        <v>1395.05</v>
      </c>
      <c r="H132" s="38">
        <v>1498.8499999999997</v>
      </c>
      <c r="I132" s="38">
        <v>1521.55</v>
      </c>
      <c r="J132" s="38">
        <v>1550.7499999999995</v>
      </c>
      <c r="K132" s="31">
        <v>1492.35</v>
      </c>
      <c r="L132" s="31">
        <v>1440.45</v>
      </c>
      <c r="M132" s="31">
        <v>2.44279</v>
      </c>
      <c r="N132" s="1"/>
      <c r="O132" s="1"/>
    </row>
    <row r="133" spans="1:15" ht="12.75" customHeight="1">
      <c r="A133" s="33">
        <v>123</v>
      </c>
      <c r="B133" s="58" t="s">
        <v>102</v>
      </c>
      <c r="C133" s="31">
        <v>565.20000000000005</v>
      </c>
      <c r="D133" s="38">
        <v>568.83333333333337</v>
      </c>
      <c r="E133" s="38">
        <v>560.41666666666674</v>
      </c>
      <c r="F133" s="38">
        <v>555.63333333333333</v>
      </c>
      <c r="G133" s="38">
        <v>547.2166666666667</v>
      </c>
      <c r="H133" s="38">
        <v>573.61666666666679</v>
      </c>
      <c r="I133" s="38">
        <v>582.03333333333353</v>
      </c>
      <c r="J133" s="38">
        <v>586.81666666666683</v>
      </c>
      <c r="K133" s="31">
        <v>577.25</v>
      </c>
      <c r="L133" s="31">
        <v>564.04999999999995</v>
      </c>
      <c r="M133" s="31">
        <v>30.105519999999999</v>
      </c>
      <c r="N133" s="1"/>
      <c r="O133" s="1"/>
    </row>
    <row r="134" spans="1:15" ht="12.75" customHeight="1">
      <c r="A134" s="33">
        <v>124</v>
      </c>
      <c r="B134" s="58" t="s">
        <v>103</v>
      </c>
      <c r="C134" s="31">
        <v>1921.1</v>
      </c>
      <c r="D134" s="38">
        <v>1946.8</v>
      </c>
      <c r="E134" s="38">
        <v>1889.6499999999999</v>
      </c>
      <c r="F134" s="38">
        <v>1858.1999999999998</v>
      </c>
      <c r="G134" s="38">
        <v>1801.0499999999997</v>
      </c>
      <c r="H134" s="38">
        <v>1978.25</v>
      </c>
      <c r="I134" s="38">
        <v>2035.4</v>
      </c>
      <c r="J134" s="38">
        <v>2066.8500000000004</v>
      </c>
      <c r="K134" s="31">
        <v>2003.95</v>
      </c>
      <c r="L134" s="31">
        <v>1915.35</v>
      </c>
      <c r="M134" s="31">
        <v>4.35846</v>
      </c>
      <c r="N134" s="1"/>
      <c r="O134" s="1"/>
    </row>
    <row r="135" spans="1:15" ht="12.75" customHeight="1">
      <c r="A135" s="33">
        <v>125</v>
      </c>
      <c r="B135" s="58" t="s">
        <v>879</v>
      </c>
      <c r="C135" s="31">
        <v>2057.5500000000002</v>
      </c>
      <c r="D135" s="38">
        <v>2057.8333333333335</v>
      </c>
      <c r="E135" s="38">
        <v>2035.916666666667</v>
      </c>
      <c r="F135" s="38">
        <v>2014.2833333333335</v>
      </c>
      <c r="G135" s="38">
        <v>1992.366666666667</v>
      </c>
      <c r="H135" s="38">
        <v>2079.4666666666672</v>
      </c>
      <c r="I135" s="38">
        <v>2101.3833333333341</v>
      </c>
      <c r="J135" s="38">
        <v>2123.0166666666669</v>
      </c>
      <c r="K135" s="31">
        <v>2079.75</v>
      </c>
      <c r="L135" s="31">
        <v>2036.2</v>
      </c>
      <c r="M135" s="31">
        <v>0.84267999999999998</v>
      </c>
      <c r="N135" s="1"/>
      <c r="O135" s="1"/>
    </row>
    <row r="136" spans="1:15" ht="12.75" customHeight="1">
      <c r="A136" s="33">
        <v>126</v>
      </c>
      <c r="B136" s="58" t="s">
        <v>370</v>
      </c>
      <c r="C136" s="31">
        <v>905.2</v>
      </c>
      <c r="D136" s="38">
        <v>901.31666666666661</v>
      </c>
      <c r="E136" s="38">
        <v>895.88333333333321</v>
      </c>
      <c r="F136" s="38">
        <v>886.56666666666661</v>
      </c>
      <c r="G136" s="38">
        <v>881.13333333333321</v>
      </c>
      <c r="H136" s="38">
        <v>910.63333333333321</v>
      </c>
      <c r="I136" s="38">
        <v>916.06666666666661</v>
      </c>
      <c r="J136" s="38">
        <v>925.38333333333321</v>
      </c>
      <c r="K136" s="31">
        <v>906.75</v>
      </c>
      <c r="L136" s="31">
        <v>892</v>
      </c>
      <c r="M136" s="31">
        <v>0.45135999999999998</v>
      </c>
      <c r="N136" s="1"/>
      <c r="O136" s="1"/>
    </row>
    <row r="137" spans="1:15" ht="12.75" customHeight="1">
      <c r="A137" s="33">
        <v>127</v>
      </c>
      <c r="B137" s="58" t="s">
        <v>371</v>
      </c>
      <c r="C137" s="31">
        <v>595.25</v>
      </c>
      <c r="D137" s="38">
        <v>597.25</v>
      </c>
      <c r="E137" s="38">
        <v>591.6</v>
      </c>
      <c r="F137" s="38">
        <v>587.95000000000005</v>
      </c>
      <c r="G137" s="38">
        <v>582.30000000000007</v>
      </c>
      <c r="H137" s="38">
        <v>600.9</v>
      </c>
      <c r="I137" s="38">
        <v>606.55000000000007</v>
      </c>
      <c r="J137" s="38">
        <v>610.19999999999993</v>
      </c>
      <c r="K137" s="31">
        <v>602.9</v>
      </c>
      <c r="L137" s="31">
        <v>593.6</v>
      </c>
      <c r="M137" s="31">
        <v>3.3590399999999998</v>
      </c>
      <c r="N137" s="1"/>
      <c r="O137" s="1"/>
    </row>
    <row r="138" spans="1:15" ht="12.75" customHeight="1">
      <c r="A138" s="33">
        <v>128</v>
      </c>
      <c r="B138" s="58" t="s">
        <v>104</v>
      </c>
      <c r="C138" s="31">
        <v>1979.3</v>
      </c>
      <c r="D138" s="38">
        <v>1976.55</v>
      </c>
      <c r="E138" s="38">
        <v>1958.4499999999998</v>
      </c>
      <c r="F138" s="38">
        <v>1937.6</v>
      </c>
      <c r="G138" s="38">
        <v>1919.4999999999998</v>
      </c>
      <c r="H138" s="38">
        <v>1997.3999999999999</v>
      </c>
      <c r="I138" s="38">
        <v>2015.4999999999998</v>
      </c>
      <c r="J138" s="38">
        <v>2036.35</v>
      </c>
      <c r="K138" s="31">
        <v>1994.65</v>
      </c>
      <c r="L138" s="31">
        <v>1955.7</v>
      </c>
      <c r="M138" s="31">
        <v>3.37174</v>
      </c>
      <c r="N138" s="1"/>
      <c r="O138" s="1"/>
    </row>
    <row r="139" spans="1:15" ht="12.75" customHeight="1">
      <c r="A139" s="33">
        <v>129</v>
      </c>
      <c r="B139" s="58" t="s">
        <v>274</v>
      </c>
      <c r="C139" s="31">
        <v>406</v>
      </c>
      <c r="D139" s="38">
        <v>409.2833333333333</v>
      </c>
      <c r="E139" s="38">
        <v>401.71666666666658</v>
      </c>
      <c r="F139" s="38">
        <v>397.43333333333328</v>
      </c>
      <c r="G139" s="38">
        <v>389.86666666666656</v>
      </c>
      <c r="H139" s="38">
        <v>413.56666666666661</v>
      </c>
      <c r="I139" s="38">
        <v>421.13333333333333</v>
      </c>
      <c r="J139" s="38">
        <v>425.41666666666663</v>
      </c>
      <c r="K139" s="31">
        <v>416.85</v>
      </c>
      <c r="L139" s="31">
        <v>405</v>
      </c>
      <c r="M139" s="31">
        <v>9.1649499999999993</v>
      </c>
      <c r="N139" s="1"/>
      <c r="O139" s="1"/>
    </row>
    <row r="140" spans="1:15" ht="12.75" customHeight="1">
      <c r="A140" s="33">
        <v>130</v>
      </c>
      <c r="B140" s="58" t="s">
        <v>105</v>
      </c>
      <c r="C140" s="31">
        <v>188.35</v>
      </c>
      <c r="D140" s="38">
        <v>188.91666666666666</v>
      </c>
      <c r="E140" s="38">
        <v>184.5333333333333</v>
      </c>
      <c r="F140" s="38">
        <v>180.71666666666664</v>
      </c>
      <c r="G140" s="38">
        <v>176.33333333333329</v>
      </c>
      <c r="H140" s="38">
        <v>192.73333333333332</v>
      </c>
      <c r="I140" s="38">
        <v>197.1166666666667</v>
      </c>
      <c r="J140" s="38">
        <v>200.93333333333334</v>
      </c>
      <c r="K140" s="31">
        <v>193.3</v>
      </c>
      <c r="L140" s="31">
        <v>185.1</v>
      </c>
      <c r="M140" s="31">
        <v>115.38771</v>
      </c>
      <c r="N140" s="1"/>
      <c r="O140" s="1"/>
    </row>
    <row r="141" spans="1:15" ht="12.75" customHeight="1">
      <c r="A141" s="33">
        <v>131</v>
      </c>
      <c r="B141" s="58" t="s">
        <v>372</v>
      </c>
      <c r="C141" s="31">
        <v>198.05</v>
      </c>
      <c r="D141" s="38">
        <v>197.31666666666669</v>
      </c>
      <c r="E141" s="38">
        <v>193.73333333333338</v>
      </c>
      <c r="F141" s="38">
        <v>189.41666666666669</v>
      </c>
      <c r="G141" s="38">
        <v>185.83333333333337</v>
      </c>
      <c r="H141" s="38">
        <v>201.63333333333338</v>
      </c>
      <c r="I141" s="38">
        <v>205.2166666666667</v>
      </c>
      <c r="J141" s="38">
        <v>209.53333333333339</v>
      </c>
      <c r="K141" s="31">
        <v>200.9</v>
      </c>
      <c r="L141" s="31">
        <v>193</v>
      </c>
      <c r="M141" s="31">
        <v>22.815390000000001</v>
      </c>
      <c r="N141" s="1"/>
      <c r="O141" s="1"/>
    </row>
    <row r="142" spans="1:15" ht="12.75" customHeight="1">
      <c r="A142" s="33">
        <v>132</v>
      </c>
      <c r="B142" s="58" t="s">
        <v>106</v>
      </c>
      <c r="C142" s="31">
        <v>3688.3</v>
      </c>
      <c r="D142" s="38">
        <v>3691.25</v>
      </c>
      <c r="E142" s="38">
        <v>3635.5</v>
      </c>
      <c r="F142" s="38">
        <v>3582.7</v>
      </c>
      <c r="G142" s="38">
        <v>3526.95</v>
      </c>
      <c r="H142" s="38">
        <v>3744.05</v>
      </c>
      <c r="I142" s="38">
        <v>3799.8</v>
      </c>
      <c r="J142" s="38">
        <v>3852.6000000000004</v>
      </c>
      <c r="K142" s="31">
        <v>3747</v>
      </c>
      <c r="L142" s="31">
        <v>3638.45</v>
      </c>
      <c r="M142" s="31">
        <v>6.2951300000000003</v>
      </c>
      <c r="N142" s="1"/>
      <c r="O142" s="1"/>
    </row>
    <row r="143" spans="1:15" ht="12.75" customHeight="1">
      <c r="A143" s="33">
        <v>133</v>
      </c>
      <c r="B143" s="58" t="s">
        <v>107</v>
      </c>
      <c r="C143" s="31">
        <v>4176.3999999999996</v>
      </c>
      <c r="D143" s="38">
        <v>4203.9000000000005</v>
      </c>
      <c r="E143" s="38">
        <v>4132.5000000000009</v>
      </c>
      <c r="F143" s="38">
        <v>4088.6000000000004</v>
      </c>
      <c r="G143" s="38">
        <v>4017.2000000000007</v>
      </c>
      <c r="H143" s="38">
        <v>4247.8000000000011</v>
      </c>
      <c r="I143" s="38">
        <v>4319.2000000000007</v>
      </c>
      <c r="J143" s="38">
        <v>4363.1000000000013</v>
      </c>
      <c r="K143" s="31">
        <v>4275.3</v>
      </c>
      <c r="L143" s="31">
        <v>4160</v>
      </c>
      <c r="M143" s="31">
        <v>3.4634200000000002</v>
      </c>
      <c r="N143" s="1"/>
      <c r="O143" s="1"/>
    </row>
    <row r="144" spans="1:15" ht="12.75" customHeight="1">
      <c r="A144" s="33">
        <v>134</v>
      </c>
      <c r="B144" s="58" t="s">
        <v>109</v>
      </c>
      <c r="C144" s="31">
        <v>500.6</v>
      </c>
      <c r="D144" s="38">
        <v>500.5333333333333</v>
      </c>
      <c r="E144" s="38">
        <v>496.06666666666661</v>
      </c>
      <c r="F144" s="38">
        <v>491.5333333333333</v>
      </c>
      <c r="G144" s="38">
        <v>487.06666666666661</v>
      </c>
      <c r="H144" s="38">
        <v>505.06666666666661</v>
      </c>
      <c r="I144" s="38">
        <v>509.5333333333333</v>
      </c>
      <c r="J144" s="38">
        <v>514.06666666666661</v>
      </c>
      <c r="K144" s="31">
        <v>505</v>
      </c>
      <c r="L144" s="31">
        <v>496</v>
      </c>
      <c r="M144" s="31">
        <v>38.227589999999999</v>
      </c>
      <c r="N144" s="1"/>
      <c r="O144" s="1"/>
    </row>
    <row r="145" spans="1:15" ht="12.75" customHeight="1">
      <c r="A145" s="33">
        <v>135</v>
      </c>
      <c r="B145" s="58" t="s">
        <v>164</v>
      </c>
      <c r="C145" s="31">
        <v>2286.9</v>
      </c>
      <c r="D145" s="38">
        <v>2306.2166666666667</v>
      </c>
      <c r="E145" s="38">
        <v>2262.2833333333333</v>
      </c>
      <c r="F145" s="38">
        <v>2237.6666666666665</v>
      </c>
      <c r="G145" s="38">
        <v>2193.7333333333331</v>
      </c>
      <c r="H145" s="38">
        <v>2330.8333333333335</v>
      </c>
      <c r="I145" s="38">
        <v>2374.7666666666669</v>
      </c>
      <c r="J145" s="38">
        <v>2399.3833333333337</v>
      </c>
      <c r="K145" s="31">
        <v>2350.15</v>
      </c>
      <c r="L145" s="31">
        <v>2281.6</v>
      </c>
      <c r="M145" s="31">
        <v>1.93113</v>
      </c>
      <c r="N145" s="1"/>
      <c r="O145" s="1"/>
    </row>
    <row r="146" spans="1:15" ht="12.75" customHeight="1">
      <c r="A146" s="33">
        <v>136</v>
      </c>
      <c r="B146" s="58" t="s">
        <v>110</v>
      </c>
      <c r="C146" s="31">
        <v>5288.2</v>
      </c>
      <c r="D146" s="38">
        <v>5301.85</v>
      </c>
      <c r="E146" s="38">
        <v>5263.9500000000007</v>
      </c>
      <c r="F146" s="38">
        <v>5239.7000000000007</v>
      </c>
      <c r="G146" s="38">
        <v>5201.8000000000011</v>
      </c>
      <c r="H146" s="38">
        <v>5326.1</v>
      </c>
      <c r="I146" s="38">
        <v>5364</v>
      </c>
      <c r="J146" s="38">
        <v>5388.25</v>
      </c>
      <c r="K146" s="31">
        <v>5339.75</v>
      </c>
      <c r="L146" s="31">
        <v>5277.6</v>
      </c>
      <c r="M146" s="31">
        <v>2.3007399999999998</v>
      </c>
      <c r="N146" s="1"/>
      <c r="O146" s="1"/>
    </row>
    <row r="147" spans="1:15" ht="12.75" customHeight="1">
      <c r="A147" s="33">
        <v>137</v>
      </c>
      <c r="B147" s="58" t="s">
        <v>373</v>
      </c>
      <c r="C147" s="31">
        <v>469.8</v>
      </c>
      <c r="D147" s="38">
        <v>466.7</v>
      </c>
      <c r="E147" s="38">
        <v>460.9</v>
      </c>
      <c r="F147" s="38">
        <v>452</v>
      </c>
      <c r="G147" s="38">
        <v>446.2</v>
      </c>
      <c r="H147" s="38">
        <v>475.59999999999997</v>
      </c>
      <c r="I147" s="38">
        <v>481.40000000000003</v>
      </c>
      <c r="J147" s="38">
        <v>490.29999999999995</v>
      </c>
      <c r="K147" s="31">
        <v>472.5</v>
      </c>
      <c r="L147" s="31">
        <v>457.8</v>
      </c>
      <c r="M147" s="31">
        <v>4.55661</v>
      </c>
      <c r="N147" s="1"/>
      <c r="O147" s="1"/>
    </row>
    <row r="148" spans="1:15" ht="12.75" customHeight="1">
      <c r="A148" s="33">
        <v>138</v>
      </c>
      <c r="B148" s="58" t="s">
        <v>376</v>
      </c>
      <c r="C148" s="31">
        <v>42.15</v>
      </c>
      <c r="D148" s="38">
        <v>42.283333333333331</v>
      </c>
      <c r="E148" s="38">
        <v>41.766666666666666</v>
      </c>
      <c r="F148" s="38">
        <v>41.383333333333333</v>
      </c>
      <c r="G148" s="38">
        <v>40.866666666666667</v>
      </c>
      <c r="H148" s="38">
        <v>42.666666666666664</v>
      </c>
      <c r="I148" s="38">
        <v>43.18333333333333</v>
      </c>
      <c r="J148" s="38">
        <v>43.566666666666663</v>
      </c>
      <c r="K148" s="31">
        <v>42.8</v>
      </c>
      <c r="L148" s="31">
        <v>41.9</v>
      </c>
      <c r="M148" s="31">
        <v>55.143050000000002</v>
      </c>
      <c r="N148" s="1"/>
      <c r="O148" s="1"/>
    </row>
    <row r="149" spans="1:15" ht="12.75" customHeight="1">
      <c r="A149" s="33">
        <v>139</v>
      </c>
      <c r="B149" s="58" t="s">
        <v>564</v>
      </c>
      <c r="C149" s="31">
        <v>1768.95</v>
      </c>
      <c r="D149" s="38">
        <v>1763</v>
      </c>
      <c r="E149" s="38">
        <v>1746</v>
      </c>
      <c r="F149" s="38">
        <v>1723.05</v>
      </c>
      <c r="G149" s="38">
        <v>1706.05</v>
      </c>
      <c r="H149" s="38">
        <v>1785.95</v>
      </c>
      <c r="I149" s="38">
        <v>1802.95</v>
      </c>
      <c r="J149" s="38">
        <v>1825.9</v>
      </c>
      <c r="K149" s="31">
        <v>1780</v>
      </c>
      <c r="L149" s="31">
        <v>1740.05</v>
      </c>
      <c r="M149" s="31">
        <v>0.46454000000000001</v>
      </c>
      <c r="N149" s="1"/>
      <c r="O149" s="1"/>
    </row>
    <row r="150" spans="1:15" ht="12.75" customHeight="1">
      <c r="A150" s="33">
        <v>140</v>
      </c>
      <c r="B150" s="58" t="s">
        <v>111</v>
      </c>
      <c r="C150" s="31">
        <v>3315.5</v>
      </c>
      <c r="D150" s="38">
        <v>3314.85</v>
      </c>
      <c r="E150" s="38">
        <v>3293.7</v>
      </c>
      <c r="F150" s="38">
        <v>3271.9</v>
      </c>
      <c r="G150" s="38">
        <v>3250.75</v>
      </c>
      <c r="H150" s="38">
        <v>3336.6499999999996</v>
      </c>
      <c r="I150" s="38">
        <v>3357.8</v>
      </c>
      <c r="J150" s="38">
        <v>3379.5999999999995</v>
      </c>
      <c r="K150" s="31">
        <v>3336</v>
      </c>
      <c r="L150" s="31">
        <v>3293.05</v>
      </c>
      <c r="M150" s="31">
        <v>5.3647900000000002</v>
      </c>
      <c r="N150" s="1"/>
      <c r="O150" s="1"/>
    </row>
    <row r="151" spans="1:15" ht="12.75" customHeight="1">
      <c r="A151" s="33">
        <v>141</v>
      </c>
      <c r="B151" s="58" t="s">
        <v>374</v>
      </c>
      <c r="C151" s="31">
        <v>218.5</v>
      </c>
      <c r="D151" s="38">
        <v>219.5</v>
      </c>
      <c r="E151" s="38">
        <v>216</v>
      </c>
      <c r="F151" s="38">
        <v>213.5</v>
      </c>
      <c r="G151" s="38">
        <v>210</v>
      </c>
      <c r="H151" s="38">
        <v>222</v>
      </c>
      <c r="I151" s="38">
        <v>225.5</v>
      </c>
      <c r="J151" s="38">
        <v>228</v>
      </c>
      <c r="K151" s="31">
        <v>223</v>
      </c>
      <c r="L151" s="31">
        <v>217</v>
      </c>
      <c r="M151" s="31">
        <v>10.406750000000001</v>
      </c>
      <c r="N151" s="1"/>
      <c r="O151" s="1"/>
    </row>
    <row r="152" spans="1:15" ht="12.75" customHeight="1">
      <c r="A152" s="33">
        <v>142</v>
      </c>
      <c r="B152" s="58" t="s">
        <v>377</v>
      </c>
      <c r="C152" s="31">
        <v>561.35</v>
      </c>
      <c r="D152" s="38">
        <v>560.58333333333337</v>
      </c>
      <c r="E152" s="38">
        <v>555.91666666666674</v>
      </c>
      <c r="F152" s="38">
        <v>550.48333333333335</v>
      </c>
      <c r="G152" s="38">
        <v>545.81666666666672</v>
      </c>
      <c r="H152" s="38">
        <v>566.01666666666677</v>
      </c>
      <c r="I152" s="38">
        <v>570.68333333333351</v>
      </c>
      <c r="J152" s="38">
        <v>576.11666666666679</v>
      </c>
      <c r="K152" s="31">
        <v>565.25</v>
      </c>
      <c r="L152" s="31">
        <v>555.15</v>
      </c>
      <c r="M152" s="31">
        <v>1.5057100000000001</v>
      </c>
      <c r="N152" s="1"/>
      <c r="O152" s="1"/>
    </row>
    <row r="153" spans="1:15" ht="12.75" customHeight="1">
      <c r="A153" s="33">
        <v>143</v>
      </c>
      <c r="B153" s="58" t="s">
        <v>275</v>
      </c>
      <c r="C153" s="31">
        <v>420.65</v>
      </c>
      <c r="D153" s="38">
        <v>419.06666666666666</v>
      </c>
      <c r="E153" s="38">
        <v>415.13333333333333</v>
      </c>
      <c r="F153" s="38">
        <v>409.61666666666667</v>
      </c>
      <c r="G153" s="38">
        <v>405.68333333333334</v>
      </c>
      <c r="H153" s="38">
        <v>424.58333333333331</v>
      </c>
      <c r="I153" s="38">
        <v>428.51666666666659</v>
      </c>
      <c r="J153" s="38">
        <v>434.0333333333333</v>
      </c>
      <c r="K153" s="31">
        <v>423</v>
      </c>
      <c r="L153" s="31">
        <v>413.55</v>
      </c>
      <c r="M153" s="31">
        <v>2.3983400000000001</v>
      </c>
      <c r="N153" s="1"/>
      <c r="O153" s="1"/>
    </row>
    <row r="154" spans="1:15" ht="12.75" customHeight="1">
      <c r="A154" s="33">
        <v>144</v>
      </c>
      <c r="B154" s="58" t="s">
        <v>378</v>
      </c>
      <c r="C154" s="31">
        <v>1688.8</v>
      </c>
      <c r="D154" s="38">
        <v>1687.2833333333335</v>
      </c>
      <c r="E154" s="38">
        <v>1676.5666666666671</v>
      </c>
      <c r="F154" s="38">
        <v>1664.3333333333335</v>
      </c>
      <c r="G154" s="38">
        <v>1653.616666666667</v>
      </c>
      <c r="H154" s="38">
        <v>1699.5166666666671</v>
      </c>
      <c r="I154" s="38">
        <v>1710.2333333333338</v>
      </c>
      <c r="J154" s="38">
        <v>1722.4666666666672</v>
      </c>
      <c r="K154" s="31">
        <v>1698</v>
      </c>
      <c r="L154" s="31">
        <v>1675.05</v>
      </c>
      <c r="M154" s="31">
        <v>1.63089</v>
      </c>
      <c r="N154" s="1"/>
      <c r="O154" s="1"/>
    </row>
    <row r="155" spans="1:15" ht="12.75" customHeight="1">
      <c r="A155" s="33">
        <v>145</v>
      </c>
      <c r="B155" s="58" t="s">
        <v>379</v>
      </c>
      <c r="C155" s="31">
        <v>135</v>
      </c>
      <c r="D155" s="38">
        <v>133.26666666666668</v>
      </c>
      <c r="E155" s="38">
        <v>129.73333333333335</v>
      </c>
      <c r="F155" s="38">
        <v>124.46666666666667</v>
      </c>
      <c r="G155" s="38">
        <v>120.93333333333334</v>
      </c>
      <c r="H155" s="38">
        <v>138.53333333333336</v>
      </c>
      <c r="I155" s="38">
        <v>142.06666666666672</v>
      </c>
      <c r="J155" s="38">
        <v>147.33333333333337</v>
      </c>
      <c r="K155" s="31">
        <v>136.80000000000001</v>
      </c>
      <c r="L155" s="31">
        <v>128</v>
      </c>
      <c r="M155" s="31">
        <v>130.40294</v>
      </c>
      <c r="N155" s="1"/>
      <c r="O155" s="1"/>
    </row>
    <row r="156" spans="1:15" ht="12.75" customHeight="1">
      <c r="A156" s="33">
        <v>146</v>
      </c>
      <c r="B156" s="58" t="s">
        <v>375</v>
      </c>
      <c r="C156" s="31">
        <v>223.95</v>
      </c>
      <c r="D156" s="38">
        <v>222.81666666666669</v>
      </c>
      <c r="E156" s="38">
        <v>219.63333333333338</v>
      </c>
      <c r="F156" s="38">
        <v>215.31666666666669</v>
      </c>
      <c r="G156" s="38">
        <v>212.13333333333338</v>
      </c>
      <c r="H156" s="38">
        <v>227.13333333333338</v>
      </c>
      <c r="I156" s="38">
        <v>230.31666666666672</v>
      </c>
      <c r="J156" s="38">
        <v>234.63333333333338</v>
      </c>
      <c r="K156" s="31">
        <v>226</v>
      </c>
      <c r="L156" s="31">
        <v>218.5</v>
      </c>
      <c r="M156" s="31">
        <v>9.4341299999999997</v>
      </c>
      <c r="N156" s="1"/>
      <c r="O156" s="1"/>
    </row>
    <row r="157" spans="1:15" ht="12.75" customHeight="1">
      <c r="A157" s="33">
        <v>147</v>
      </c>
      <c r="B157" s="58" t="s">
        <v>380</v>
      </c>
      <c r="C157" s="31">
        <v>96.45</v>
      </c>
      <c r="D157" s="38">
        <v>97.15000000000002</v>
      </c>
      <c r="E157" s="38">
        <v>95.150000000000034</v>
      </c>
      <c r="F157" s="38">
        <v>93.850000000000009</v>
      </c>
      <c r="G157" s="38">
        <v>91.850000000000023</v>
      </c>
      <c r="H157" s="38">
        <v>98.450000000000045</v>
      </c>
      <c r="I157" s="38">
        <v>100.45000000000002</v>
      </c>
      <c r="J157" s="38">
        <v>101.75000000000006</v>
      </c>
      <c r="K157" s="31">
        <v>99.15</v>
      </c>
      <c r="L157" s="31">
        <v>95.85</v>
      </c>
      <c r="M157" s="31">
        <v>64.30753</v>
      </c>
      <c r="N157" s="1"/>
      <c r="O157" s="1"/>
    </row>
    <row r="158" spans="1:15" ht="12.75" customHeight="1">
      <c r="A158" s="33">
        <v>148</v>
      </c>
      <c r="B158" s="58" t="s">
        <v>880</v>
      </c>
      <c r="C158" s="31">
        <v>745.05</v>
      </c>
      <c r="D158" s="38">
        <v>743.15</v>
      </c>
      <c r="E158" s="38">
        <v>736.75</v>
      </c>
      <c r="F158" s="38">
        <v>728.45</v>
      </c>
      <c r="G158" s="38">
        <v>722.05000000000007</v>
      </c>
      <c r="H158" s="38">
        <v>751.44999999999993</v>
      </c>
      <c r="I158" s="38">
        <v>757.8499999999998</v>
      </c>
      <c r="J158" s="38">
        <v>766.14999999999986</v>
      </c>
      <c r="K158" s="31">
        <v>749.55</v>
      </c>
      <c r="L158" s="31">
        <v>734.85</v>
      </c>
      <c r="M158" s="31">
        <v>2.2733599999999998</v>
      </c>
      <c r="N158" s="1"/>
      <c r="O158" s="1"/>
    </row>
    <row r="159" spans="1:15" ht="12.75" customHeight="1">
      <c r="A159" s="33">
        <v>149</v>
      </c>
      <c r="B159" s="58" t="s">
        <v>112</v>
      </c>
      <c r="C159" s="31">
        <v>2343.6999999999998</v>
      </c>
      <c r="D159" s="38">
        <v>2349.4166666666665</v>
      </c>
      <c r="E159" s="38">
        <v>2323.2833333333328</v>
      </c>
      <c r="F159" s="38">
        <v>2302.8666666666663</v>
      </c>
      <c r="G159" s="38">
        <v>2276.7333333333327</v>
      </c>
      <c r="H159" s="38">
        <v>2369.833333333333</v>
      </c>
      <c r="I159" s="38">
        <v>2395.9666666666672</v>
      </c>
      <c r="J159" s="38">
        <v>2416.3833333333332</v>
      </c>
      <c r="K159" s="31">
        <v>2375.5500000000002</v>
      </c>
      <c r="L159" s="31">
        <v>2329</v>
      </c>
      <c r="M159" s="31">
        <v>1.4800500000000001</v>
      </c>
      <c r="N159" s="1"/>
      <c r="O159" s="1"/>
    </row>
    <row r="160" spans="1:15" ht="12.75" customHeight="1">
      <c r="A160" s="33">
        <v>150</v>
      </c>
      <c r="B160" s="58" t="s">
        <v>113</v>
      </c>
      <c r="C160" s="31">
        <v>251.8</v>
      </c>
      <c r="D160" s="38">
        <v>251.88333333333333</v>
      </c>
      <c r="E160" s="38">
        <v>249.06666666666666</v>
      </c>
      <c r="F160" s="38">
        <v>246.33333333333334</v>
      </c>
      <c r="G160" s="38">
        <v>243.51666666666668</v>
      </c>
      <c r="H160" s="38">
        <v>254.61666666666665</v>
      </c>
      <c r="I160" s="38">
        <v>257.43333333333328</v>
      </c>
      <c r="J160" s="38">
        <v>260.16666666666663</v>
      </c>
      <c r="K160" s="31">
        <v>254.7</v>
      </c>
      <c r="L160" s="31">
        <v>249.15</v>
      </c>
      <c r="M160" s="31">
        <v>25.013750000000002</v>
      </c>
      <c r="N160" s="1"/>
      <c r="O160" s="1"/>
    </row>
    <row r="161" spans="1:15" ht="12.75" customHeight="1">
      <c r="A161" s="33">
        <v>151</v>
      </c>
      <c r="B161" s="58" t="s">
        <v>381</v>
      </c>
      <c r="C161" s="31">
        <v>335.25</v>
      </c>
      <c r="D161" s="38">
        <v>332.66666666666669</v>
      </c>
      <c r="E161" s="38">
        <v>328.78333333333336</v>
      </c>
      <c r="F161" s="38">
        <v>322.31666666666666</v>
      </c>
      <c r="G161" s="38">
        <v>318.43333333333334</v>
      </c>
      <c r="H161" s="38">
        <v>339.13333333333338</v>
      </c>
      <c r="I161" s="38">
        <v>343.01666666666671</v>
      </c>
      <c r="J161" s="38">
        <v>349.48333333333341</v>
      </c>
      <c r="K161" s="31">
        <v>336.55</v>
      </c>
      <c r="L161" s="31">
        <v>326.2</v>
      </c>
      <c r="M161" s="31">
        <v>2.6103900000000002</v>
      </c>
      <c r="N161" s="1"/>
      <c r="O161" s="1"/>
    </row>
    <row r="162" spans="1:15" ht="12.75" customHeight="1">
      <c r="A162" s="33">
        <v>152</v>
      </c>
      <c r="B162" s="58" t="s">
        <v>114</v>
      </c>
      <c r="C162" s="31">
        <v>134.15</v>
      </c>
      <c r="D162" s="38">
        <v>134.71666666666667</v>
      </c>
      <c r="E162" s="38">
        <v>132.48333333333335</v>
      </c>
      <c r="F162" s="38">
        <v>130.81666666666669</v>
      </c>
      <c r="G162" s="38">
        <v>128.58333333333337</v>
      </c>
      <c r="H162" s="38">
        <v>136.38333333333333</v>
      </c>
      <c r="I162" s="38">
        <v>138.61666666666662</v>
      </c>
      <c r="J162" s="38">
        <v>140.2833333333333</v>
      </c>
      <c r="K162" s="31">
        <v>136.94999999999999</v>
      </c>
      <c r="L162" s="31">
        <v>133.05000000000001</v>
      </c>
      <c r="M162" s="31">
        <v>212.43971999999999</v>
      </c>
      <c r="N162" s="1"/>
      <c r="O162" s="1"/>
    </row>
    <row r="163" spans="1:15" ht="12.75" customHeight="1">
      <c r="A163" s="33">
        <v>153</v>
      </c>
      <c r="B163" s="58" t="s">
        <v>382</v>
      </c>
      <c r="C163" s="31">
        <v>486.65</v>
      </c>
      <c r="D163" s="38">
        <v>488.7833333333333</v>
      </c>
      <c r="E163" s="38">
        <v>482.86666666666662</v>
      </c>
      <c r="F163" s="38">
        <v>479.08333333333331</v>
      </c>
      <c r="G163" s="38">
        <v>473.16666666666663</v>
      </c>
      <c r="H163" s="38">
        <v>492.56666666666661</v>
      </c>
      <c r="I163" s="38">
        <v>498.48333333333335</v>
      </c>
      <c r="J163" s="38">
        <v>502.26666666666659</v>
      </c>
      <c r="K163" s="31">
        <v>494.7</v>
      </c>
      <c r="L163" s="31">
        <v>485</v>
      </c>
      <c r="M163" s="31">
        <v>6.8468999999999998</v>
      </c>
      <c r="N163" s="1"/>
      <c r="O163" s="1"/>
    </row>
    <row r="164" spans="1:15" ht="12.75" customHeight="1">
      <c r="A164" s="33">
        <v>154</v>
      </c>
      <c r="B164" s="58" t="s">
        <v>383</v>
      </c>
      <c r="C164" s="31">
        <v>4707.6499999999996</v>
      </c>
      <c r="D164" s="38">
        <v>4709.5333333333328</v>
      </c>
      <c r="E164" s="38">
        <v>4679.1166666666659</v>
      </c>
      <c r="F164" s="38">
        <v>4650.583333333333</v>
      </c>
      <c r="G164" s="38">
        <v>4620.1666666666661</v>
      </c>
      <c r="H164" s="38">
        <v>4738.0666666666657</v>
      </c>
      <c r="I164" s="38">
        <v>4768.4833333333336</v>
      </c>
      <c r="J164" s="38">
        <v>4797.0166666666655</v>
      </c>
      <c r="K164" s="31">
        <v>4739.95</v>
      </c>
      <c r="L164" s="31">
        <v>4681</v>
      </c>
      <c r="M164" s="31">
        <v>0.15248</v>
      </c>
      <c r="N164" s="1"/>
      <c r="O164" s="1"/>
    </row>
    <row r="165" spans="1:15" ht="12.75" customHeight="1">
      <c r="A165" s="33">
        <v>155</v>
      </c>
      <c r="B165" s="58" t="s">
        <v>384</v>
      </c>
      <c r="C165" s="31">
        <v>1003.15</v>
      </c>
      <c r="D165" s="38">
        <v>999.63333333333333</v>
      </c>
      <c r="E165" s="38">
        <v>984.61666666666667</v>
      </c>
      <c r="F165" s="38">
        <v>966.08333333333337</v>
      </c>
      <c r="G165" s="38">
        <v>951.06666666666672</v>
      </c>
      <c r="H165" s="38">
        <v>1018.1666666666666</v>
      </c>
      <c r="I165" s="38">
        <v>1033.1833333333334</v>
      </c>
      <c r="J165" s="38">
        <v>1051.7166666666667</v>
      </c>
      <c r="K165" s="31">
        <v>1014.65</v>
      </c>
      <c r="L165" s="31">
        <v>981.1</v>
      </c>
      <c r="M165" s="31">
        <v>9.8008799999999994</v>
      </c>
      <c r="N165" s="1"/>
      <c r="O165" s="1"/>
    </row>
    <row r="166" spans="1:15" ht="12.75" customHeight="1">
      <c r="A166" s="33">
        <v>156</v>
      </c>
      <c r="B166" s="58" t="s">
        <v>385</v>
      </c>
      <c r="C166" s="31">
        <v>188.4</v>
      </c>
      <c r="D166" s="38">
        <v>187.03333333333333</v>
      </c>
      <c r="E166" s="38">
        <v>184.16666666666666</v>
      </c>
      <c r="F166" s="38">
        <v>179.93333333333334</v>
      </c>
      <c r="G166" s="38">
        <v>177.06666666666666</v>
      </c>
      <c r="H166" s="38">
        <v>191.26666666666665</v>
      </c>
      <c r="I166" s="38">
        <v>194.13333333333333</v>
      </c>
      <c r="J166" s="38">
        <v>198.36666666666665</v>
      </c>
      <c r="K166" s="31">
        <v>189.9</v>
      </c>
      <c r="L166" s="31">
        <v>182.8</v>
      </c>
      <c r="M166" s="31">
        <v>16.436060000000001</v>
      </c>
      <c r="N166" s="1"/>
      <c r="O166" s="1"/>
    </row>
    <row r="167" spans="1:15" ht="12.75" customHeight="1">
      <c r="A167" s="33">
        <v>157</v>
      </c>
      <c r="B167" s="58" t="s">
        <v>386</v>
      </c>
      <c r="C167" s="31">
        <v>139.1</v>
      </c>
      <c r="D167" s="38">
        <v>137.96666666666667</v>
      </c>
      <c r="E167" s="38">
        <v>135.43333333333334</v>
      </c>
      <c r="F167" s="38">
        <v>131.76666666666668</v>
      </c>
      <c r="G167" s="38">
        <v>129.23333333333335</v>
      </c>
      <c r="H167" s="38">
        <v>141.63333333333333</v>
      </c>
      <c r="I167" s="38">
        <v>144.16666666666669</v>
      </c>
      <c r="J167" s="38">
        <v>147.83333333333331</v>
      </c>
      <c r="K167" s="31">
        <v>140.5</v>
      </c>
      <c r="L167" s="31">
        <v>134.30000000000001</v>
      </c>
      <c r="M167" s="31">
        <v>34.383620000000001</v>
      </c>
      <c r="N167" s="1"/>
      <c r="O167" s="1"/>
    </row>
    <row r="168" spans="1:15" ht="12.75" customHeight="1">
      <c r="A168" s="33">
        <v>158</v>
      </c>
      <c r="B168" s="58" t="s">
        <v>881</v>
      </c>
      <c r="C168" s="31">
        <v>651.25</v>
      </c>
      <c r="D168" s="38">
        <v>652.93333333333328</v>
      </c>
      <c r="E168" s="38">
        <v>645.86666666666656</v>
      </c>
      <c r="F168" s="38">
        <v>640.48333333333323</v>
      </c>
      <c r="G168" s="38">
        <v>633.41666666666652</v>
      </c>
      <c r="H168" s="38">
        <v>658.31666666666661</v>
      </c>
      <c r="I168" s="38">
        <v>665.38333333333344</v>
      </c>
      <c r="J168" s="38">
        <v>670.76666666666665</v>
      </c>
      <c r="K168" s="31">
        <v>660</v>
      </c>
      <c r="L168" s="31">
        <v>647.54999999999995</v>
      </c>
      <c r="M168" s="31">
        <v>1.65062</v>
      </c>
      <c r="N168" s="1"/>
      <c r="O168" s="1"/>
    </row>
    <row r="169" spans="1:15" ht="12.75" customHeight="1">
      <c r="A169" s="33">
        <v>159</v>
      </c>
      <c r="B169" s="58" t="s">
        <v>277</v>
      </c>
      <c r="C169" s="31">
        <v>335.2</v>
      </c>
      <c r="D169" s="38">
        <v>334.13333333333333</v>
      </c>
      <c r="E169" s="38">
        <v>332.31666666666666</v>
      </c>
      <c r="F169" s="38">
        <v>329.43333333333334</v>
      </c>
      <c r="G169" s="38">
        <v>327.61666666666667</v>
      </c>
      <c r="H169" s="38">
        <v>337.01666666666665</v>
      </c>
      <c r="I169" s="38">
        <v>338.83333333333326</v>
      </c>
      <c r="J169" s="38">
        <v>341.71666666666664</v>
      </c>
      <c r="K169" s="31">
        <v>335.95</v>
      </c>
      <c r="L169" s="31">
        <v>331.25</v>
      </c>
      <c r="M169" s="31">
        <v>23.44</v>
      </c>
      <c r="N169" s="1"/>
      <c r="O169" s="1"/>
    </row>
    <row r="170" spans="1:15" ht="12.75" customHeight="1">
      <c r="A170" s="33">
        <v>160</v>
      </c>
      <c r="B170" s="58" t="s">
        <v>276</v>
      </c>
      <c r="C170" s="31">
        <v>144.9</v>
      </c>
      <c r="D170" s="38">
        <v>145.5</v>
      </c>
      <c r="E170" s="38">
        <v>144</v>
      </c>
      <c r="F170" s="38">
        <v>143.1</v>
      </c>
      <c r="G170" s="38">
        <v>141.6</v>
      </c>
      <c r="H170" s="38">
        <v>146.4</v>
      </c>
      <c r="I170" s="38">
        <v>147.9</v>
      </c>
      <c r="J170" s="38">
        <v>148.80000000000001</v>
      </c>
      <c r="K170" s="31">
        <v>147</v>
      </c>
      <c r="L170" s="31">
        <v>144.6</v>
      </c>
      <c r="M170" s="31">
        <v>36.036110000000001</v>
      </c>
      <c r="N170" s="1"/>
      <c r="O170" s="1"/>
    </row>
    <row r="171" spans="1:15" ht="12.75" customHeight="1">
      <c r="A171" s="33">
        <v>161</v>
      </c>
      <c r="B171" s="58" t="s">
        <v>387</v>
      </c>
      <c r="C171" s="31">
        <v>1290.8</v>
      </c>
      <c r="D171" s="38">
        <v>1293.5166666666667</v>
      </c>
      <c r="E171" s="38">
        <v>1278.4333333333334</v>
      </c>
      <c r="F171" s="38">
        <v>1266.0666666666668</v>
      </c>
      <c r="G171" s="38">
        <v>1250.9833333333336</v>
      </c>
      <c r="H171" s="38">
        <v>1305.8833333333332</v>
      </c>
      <c r="I171" s="38">
        <v>1320.9666666666667</v>
      </c>
      <c r="J171" s="38">
        <v>1333.333333333333</v>
      </c>
      <c r="K171" s="31">
        <v>1308.5999999999999</v>
      </c>
      <c r="L171" s="31">
        <v>1281.1500000000001</v>
      </c>
      <c r="M171" s="31">
        <v>0.11032</v>
      </c>
      <c r="N171" s="1"/>
      <c r="O171" s="1"/>
    </row>
    <row r="172" spans="1:15" ht="12.75" customHeight="1">
      <c r="A172" s="33">
        <v>162</v>
      </c>
      <c r="B172" s="58" t="s">
        <v>115</v>
      </c>
      <c r="C172" s="31">
        <v>111.5</v>
      </c>
      <c r="D172" s="38">
        <v>111.15000000000002</v>
      </c>
      <c r="E172" s="38">
        <v>110.00000000000004</v>
      </c>
      <c r="F172" s="38">
        <v>108.50000000000003</v>
      </c>
      <c r="G172" s="38">
        <v>107.35000000000005</v>
      </c>
      <c r="H172" s="38">
        <v>112.65000000000003</v>
      </c>
      <c r="I172" s="38">
        <v>113.80000000000001</v>
      </c>
      <c r="J172" s="38">
        <v>115.30000000000003</v>
      </c>
      <c r="K172" s="31">
        <v>112.3</v>
      </c>
      <c r="L172" s="31">
        <v>109.65</v>
      </c>
      <c r="M172" s="31">
        <v>117.02513</v>
      </c>
      <c r="N172" s="1"/>
      <c r="O172" s="1"/>
    </row>
    <row r="173" spans="1:15" ht="12.75" customHeight="1">
      <c r="A173" s="33">
        <v>163</v>
      </c>
      <c r="B173" s="58" t="s">
        <v>389</v>
      </c>
      <c r="C173" s="31">
        <v>2677.9</v>
      </c>
      <c r="D173" s="38">
        <v>2691.1833333333334</v>
      </c>
      <c r="E173" s="38">
        <v>2647.9666666666667</v>
      </c>
      <c r="F173" s="38">
        <v>2618.0333333333333</v>
      </c>
      <c r="G173" s="38">
        <v>2574.8166666666666</v>
      </c>
      <c r="H173" s="38">
        <v>2721.1166666666668</v>
      </c>
      <c r="I173" s="38">
        <v>2764.3333333333339</v>
      </c>
      <c r="J173" s="38">
        <v>2794.2666666666669</v>
      </c>
      <c r="K173" s="31">
        <v>2734.4</v>
      </c>
      <c r="L173" s="31">
        <v>2661.25</v>
      </c>
      <c r="M173" s="31">
        <v>0.15054000000000001</v>
      </c>
      <c r="N173" s="1"/>
      <c r="O173" s="1"/>
    </row>
    <row r="174" spans="1:15" ht="12.75" customHeight="1">
      <c r="A174" s="33">
        <v>164</v>
      </c>
      <c r="B174" s="58" t="s">
        <v>390</v>
      </c>
      <c r="C174" s="31">
        <v>3090.8</v>
      </c>
      <c r="D174" s="38">
        <v>3073.2666666666664</v>
      </c>
      <c r="E174" s="38">
        <v>3027.5333333333328</v>
      </c>
      <c r="F174" s="38">
        <v>2964.2666666666664</v>
      </c>
      <c r="G174" s="38">
        <v>2918.5333333333328</v>
      </c>
      <c r="H174" s="38">
        <v>3136.5333333333328</v>
      </c>
      <c r="I174" s="38">
        <v>3182.2666666666664</v>
      </c>
      <c r="J174" s="38">
        <v>3245.5333333333328</v>
      </c>
      <c r="K174" s="31">
        <v>3119</v>
      </c>
      <c r="L174" s="31">
        <v>3010</v>
      </c>
      <c r="M174" s="31">
        <v>0.11094999999999999</v>
      </c>
      <c r="N174" s="1"/>
      <c r="O174" s="1"/>
    </row>
    <row r="175" spans="1:15" ht="12.75" customHeight="1">
      <c r="A175" s="33">
        <v>165</v>
      </c>
      <c r="B175" s="58" t="s">
        <v>391</v>
      </c>
      <c r="C175" s="31">
        <v>194.15</v>
      </c>
      <c r="D175" s="38">
        <v>192.96666666666667</v>
      </c>
      <c r="E175" s="38">
        <v>186.43333333333334</v>
      </c>
      <c r="F175" s="38">
        <v>178.71666666666667</v>
      </c>
      <c r="G175" s="38">
        <v>172.18333333333334</v>
      </c>
      <c r="H175" s="38">
        <v>200.68333333333334</v>
      </c>
      <c r="I175" s="38">
        <v>207.2166666666667</v>
      </c>
      <c r="J175" s="38">
        <v>214.93333333333334</v>
      </c>
      <c r="K175" s="31">
        <v>199.5</v>
      </c>
      <c r="L175" s="31">
        <v>185.25</v>
      </c>
      <c r="M175" s="31">
        <v>44.063870000000001</v>
      </c>
      <c r="N175" s="1"/>
      <c r="O175" s="1"/>
    </row>
    <row r="176" spans="1:15" ht="12.75" customHeight="1">
      <c r="A176" s="33">
        <v>166</v>
      </c>
      <c r="B176" s="58" t="s">
        <v>278</v>
      </c>
      <c r="C176" s="31">
        <v>1235.6500000000001</v>
      </c>
      <c r="D176" s="38">
        <v>1242.9333333333334</v>
      </c>
      <c r="E176" s="38">
        <v>1217.8666666666668</v>
      </c>
      <c r="F176" s="38">
        <v>1200.0833333333335</v>
      </c>
      <c r="G176" s="38">
        <v>1175.0166666666669</v>
      </c>
      <c r="H176" s="38">
        <v>1260.7166666666667</v>
      </c>
      <c r="I176" s="38">
        <v>1285.7833333333333</v>
      </c>
      <c r="J176" s="38">
        <v>1303.5666666666666</v>
      </c>
      <c r="K176" s="31">
        <v>1268</v>
      </c>
      <c r="L176" s="31">
        <v>1225.1500000000001</v>
      </c>
      <c r="M176" s="31">
        <v>7.7089800000000004</v>
      </c>
      <c r="N176" s="1"/>
      <c r="O176" s="1"/>
    </row>
    <row r="177" spans="1:15" ht="12.75" customHeight="1">
      <c r="A177" s="33">
        <v>167</v>
      </c>
      <c r="B177" s="58" t="s">
        <v>392</v>
      </c>
      <c r="C177" s="31">
        <v>1398.35</v>
      </c>
      <c r="D177" s="38">
        <v>1393.2666666666667</v>
      </c>
      <c r="E177" s="38">
        <v>1382.3333333333333</v>
      </c>
      <c r="F177" s="38">
        <v>1366.3166666666666</v>
      </c>
      <c r="G177" s="38">
        <v>1355.3833333333332</v>
      </c>
      <c r="H177" s="38">
        <v>1409.2833333333333</v>
      </c>
      <c r="I177" s="38">
        <v>1420.2166666666667</v>
      </c>
      <c r="J177" s="38">
        <v>1436.2333333333333</v>
      </c>
      <c r="K177" s="31">
        <v>1404.2</v>
      </c>
      <c r="L177" s="31">
        <v>1377.25</v>
      </c>
      <c r="M177" s="31">
        <v>0.50612000000000001</v>
      </c>
      <c r="N177" s="1"/>
      <c r="O177" s="1"/>
    </row>
    <row r="178" spans="1:15" ht="12.75" customHeight="1">
      <c r="A178" s="33">
        <v>168</v>
      </c>
      <c r="B178" s="58" t="s">
        <v>116</v>
      </c>
      <c r="C178" s="31">
        <v>753.15</v>
      </c>
      <c r="D178" s="38">
        <v>748.20000000000016</v>
      </c>
      <c r="E178" s="38">
        <v>741.40000000000032</v>
      </c>
      <c r="F178" s="38">
        <v>729.6500000000002</v>
      </c>
      <c r="G178" s="38">
        <v>722.85000000000036</v>
      </c>
      <c r="H178" s="38">
        <v>759.95000000000027</v>
      </c>
      <c r="I178" s="38">
        <v>766.75000000000023</v>
      </c>
      <c r="J178" s="38">
        <v>778.50000000000023</v>
      </c>
      <c r="K178" s="31">
        <v>755</v>
      </c>
      <c r="L178" s="31">
        <v>736.45</v>
      </c>
      <c r="M178" s="31">
        <v>13.81203</v>
      </c>
      <c r="N178" s="1"/>
      <c r="O178" s="1"/>
    </row>
    <row r="179" spans="1:15" ht="12.75" customHeight="1">
      <c r="A179" s="33">
        <v>169</v>
      </c>
      <c r="B179" s="58" t="s">
        <v>887</v>
      </c>
      <c r="C179" s="31">
        <v>708.8</v>
      </c>
      <c r="D179" s="38">
        <v>711.63333333333333</v>
      </c>
      <c r="E179" s="38">
        <v>702.16666666666663</v>
      </c>
      <c r="F179" s="38">
        <v>695.5333333333333</v>
      </c>
      <c r="G179" s="38">
        <v>686.06666666666661</v>
      </c>
      <c r="H179" s="38">
        <v>718.26666666666665</v>
      </c>
      <c r="I179" s="38">
        <v>727.73333333333335</v>
      </c>
      <c r="J179" s="38">
        <v>734.36666666666667</v>
      </c>
      <c r="K179" s="31">
        <v>721.1</v>
      </c>
      <c r="L179" s="31">
        <v>705</v>
      </c>
      <c r="M179" s="31">
        <v>1.38737</v>
      </c>
      <c r="N179" s="1"/>
      <c r="O179" s="1"/>
    </row>
    <row r="180" spans="1:15" ht="12.75" customHeight="1">
      <c r="A180" s="33">
        <v>170</v>
      </c>
      <c r="B180" s="58" t="s">
        <v>388</v>
      </c>
      <c r="C180" s="31">
        <v>1461.45</v>
      </c>
      <c r="D180" s="38">
        <v>1462.8333333333333</v>
      </c>
      <c r="E180" s="38">
        <v>1448.6166666666666</v>
      </c>
      <c r="F180" s="38">
        <v>1435.7833333333333</v>
      </c>
      <c r="G180" s="38">
        <v>1421.5666666666666</v>
      </c>
      <c r="H180" s="38">
        <v>1475.6666666666665</v>
      </c>
      <c r="I180" s="38">
        <v>1489.8833333333332</v>
      </c>
      <c r="J180" s="38">
        <v>1502.7166666666665</v>
      </c>
      <c r="K180" s="31">
        <v>1477.05</v>
      </c>
      <c r="L180" s="31">
        <v>1450</v>
      </c>
      <c r="M180" s="31">
        <v>0.57164000000000004</v>
      </c>
      <c r="N180" s="1"/>
      <c r="O180" s="1"/>
    </row>
    <row r="181" spans="1:15" ht="12.75" customHeight="1">
      <c r="A181" s="33">
        <v>171</v>
      </c>
      <c r="B181" s="58" t="s">
        <v>118</v>
      </c>
      <c r="C181" s="31">
        <v>44.2</v>
      </c>
      <c r="D181" s="38">
        <v>44.283333333333331</v>
      </c>
      <c r="E181" s="38">
        <v>43.916666666666664</v>
      </c>
      <c r="F181" s="38">
        <v>43.633333333333333</v>
      </c>
      <c r="G181" s="38">
        <v>43.266666666666666</v>
      </c>
      <c r="H181" s="38">
        <v>44.566666666666663</v>
      </c>
      <c r="I181" s="38">
        <v>44.933333333333337</v>
      </c>
      <c r="J181" s="38">
        <v>45.216666666666661</v>
      </c>
      <c r="K181" s="31">
        <v>44.65</v>
      </c>
      <c r="L181" s="31">
        <v>44</v>
      </c>
      <c r="M181" s="31">
        <v>39.286560000000001</v>
      </c>
      <c r="N181" s="1"/>
      <c r="O181" s="1"/>
    </row>
    <row r="182" spans="1:15" ht="12.75" customHeight="1">
      <c r="A182" s="33">
        <v>172</v>
      </c>
      <c r="B182" s="58" t="s">
        <v>393</v>
      </c>
      <c r="C182" s="31">
        <v>1146.5</v>
      </c>
      <c r="D182" s="38">
        <v>1145.8166666666666</v>
      </c>
      <c r="E182" s="38">
        <v>1137.2333333333331</v>
      </c>
      <c r="F182" s="38">
        <v>1127.9666666666665</v>
      </c>
      <c r="G182" s="38">
        <v>1119.383333333333</v>
      </c>
      <c r="H182" s="38">
        <v>1155.0833333333333</v>
      </c>
      <c r="I182" s="38">
        <v>1163.6666666666667</v>
      </c>
      <c r="J182" s="38">
        <v>1172.9333333333334</v>
      </c>
      <c r="K182" s="31">
        <v>1154.4000000000001</v>
      </c>
      <c r="L182" s="31">
        <v>1136.55</v>
      </c>
      <c r="M182" s="31">
        <v>0.23124</v>
      </c>
      <c r="N182" s="1"/>
      <c r="O182" s="1"/>
    </row>
    <row r="183" spans="1:15" ht="12.75" customHeight="1">
      <c r="A183" s="33">
        <v>173</v>
      </c>
      <c r="B183" s="58" t="s">
        <v>394</v>
      </c>
      <c r="C183" s="31">
        <v>1632.7</v>
      </c>
      <c r="D183" s="38">
        <v>1635.5666666666666</v>
      </c>
      <c r="E183" s="38">
        <v>1617.1333333333332</v>
      </c>
      <c r="F183" s="38">
        <v>1601.5666666666666</v>
      </c>
      <c r="G183" s="38">
        <v>1583.1333333333332</v>
      </c>
      <c r="H183" s="38">
        <v>1651.1333333333332</v>
      </c>
      <c r="I183" s="38">
        <v>1669.5666666666666</v>
      </c>
      <c r="J183" s="38">
        <v>1685.1333333333332</v>
      </c>
      <c r="K183" s="31">
        <v>1654</v>
      </c>
      <c r="L183" s="31">
        <v>1620</v>
      </c>
      <c r="M183" s="31">
        <v>0.46847</v>
      </c>
      <c r="N183" s="1"/>
      <c r="O183" s="1"/>
    </row>
    <row r="184" spans="1:15" ht="12.75" customHeight="1">
      <c r="A184" s="33">
        <v>174</v>
      </c>
      <c r="B184" s="58" t="s">
        <v>395</v>
      </c>
      <c r="C184" s="31">
        <v>486.35</v>
      </c>
      <c r="D184" s="38">
        <v>487.48333333333329</v>
      </c>
      <c r="E184" s="38">
        <v>481.01666666666659</v>
      </c>
      <c r="F184" s="38">
        <v>475.68333333333328</v>
      </c>
      <c r="G184" s="38">
        <v>469.21666666666658</v>
      </c>
      <c r="H184" s="38">
        <v>492.81666666666661</v>
      </c>
      <c r="I184" s="38">
        <v>499.2833333333333</v>
      </c>
      <c r="J184" s="38">
        <v>504.61666666666662</v>
      </c>
      <c r="K184" s="31">
        <v>493.95</v>
      </c>
      <c r="L184" s="31">
        <v>482.15</v>
      </c>
      <c r="M184" s="31">
        <v>1.1843900000000001</v>
      </c>
      <c r="N184" s="1"/>
      <c r="O184" s="1"/>
    </row>
    <row r="185" spans="1:15" ht="12.75" customHeight="1">
      <c r="A185" s="33">
        <v>175</v>
      </c>
      <c r="B185" s="58" t="s">
        <v>120</v>
      </c>
      <c r="C185" s="31">
        <v>1056.55</v>
      </c>
      <c r="D185" s="38">
        <v>1060.8</v>
      </c>
      <c r="E185" s="38">
        <v>1039.8</v>
      </c>
      <c r="F185" s="38">
        <v>1023.05</v>
      </c>
      <c r="G185" s="38">
        <v>1002.05</v>
      </c>
      <c r="H185" s="38">
        <v>1077.55</v>
      </c>
      <c r="I185" s="38">
        <v>1098.55</v>
      </c>
      <c r="J185" s="38">
        <v>1115.3</v>
      </c>
      <c r="K185" s="31">
        <v>1081.8</v>
      </c>
      <c r="L185" s="31">
        <v>1044.05</v>
      </c>
      <c r="M185" s="31">
        <v>24.231190000000002</v>
      </c>
      <c r="N185" s="1"/>
      <c r="O185" s="1"/>
    </row>
    <row r="186" spans="1:15" ht="12.75" customHeight="1">
      <c r="A186" s="33">
        <v>176</v>
      </c>
      <c r="B186" s="58" t="s">
        <v>396</v>
      </c>
      <c r="C186" s="31">
        <v>478.7</v>
      </c>
      <c r="D186" s="38">
        <v>480.7833333333333</v>
      </c>
      <c r="E186" s="38">
        <v>472.01666666666659</v>
      </c>
      <c r="F186" s="38">
        <v>465.33333333333331</v>
      </c>
      <c r="G186" s="38">
        <v>456.56666666666661</v>
      </c>
      <c r="H186" s="38">
        <v>487.46666666666658</v>
      </c>
      <c r="I186" s="38">
        <v>496.23333333333323</v>
      </c>
      <c r="J186" s="38">
        <v>502.91666666666657</v>
      </c>
      <c r="K186" s="31">
        <v>489.55</v>
      </c>
      <c r="L186" s="31">
        <v>474.1</v>
      </c>
      <c r="M186" s="31">
        <v>4.0548000000000002</v>
      </c>
      <c r="N186" s="1"/>
      <c r="O186" s="1"/>
    </row>
    <row r="187" spans="1:15" ht="12.75" customHeight="1">
      <c r="A187" s="33">
        <v>177</v>
      </c>
      <c r="B187" s="58" t="s">
        <v>121</v>
      </c>
      <c r="C187" s="31">
        <v>1627.05</v>
      </c>
      <c r="D187" s="38">
        <v>1619.55</v>
      </c>
      <c r="E187" s="38">
        <v>1600.1999999999998</v>
      </c>
      <c r="F187" s="38">
        <v>1573.35</v>
      </c>
      <c r="G187" s="38">
        <v>1553.9999999999998</v>
      </c>
      <c r="H187" s="38">
        <v>1646.3999999999999</v>
      </c>
      <c r="I187" s="38">
        <v>1665.7499999999998</v>
      </c>
      <c r="J187" s="38">
        <v>1692.6</v>
      </c>
      <c r="K187" s="31">
        <v>1638.9</v>
      </c>
      <c r="L187" s="31">
        <v>1592.7</v>
      </c>
      <c r="M187" s="31">
        <v>5.4351000000000003</v>
      </c>
      <c r="N187" s="1"/>
      <c r="O187" s="1"/>
    </row>
    <row r="188" spans="1:15" ht="12.75" customHeight="1">
      <c r="A188" s="33">
        <v>178</v>
      </c>
      <c r="B188" s="58" t="s">
        <v>122</v>
      </c>
      <c r="C188" s="31">
        <v>309.8</v>
      </c>
      <c r="D188" s="38">
        <v>311.23333333333335</v>
      </c>
      <c r="E188" s="38">
        <v>307.56666666666672</v>
      </c>
      <c r="F188" s="38">
        <v>305.33333333333337</v>
      </c>
      <c r="G188" s="38">
        <v>301.66666666666674</v>
      </c>
      <c r="H188" s="38">
        <v>313.4666666666667</v>
      </c>
      <c r="I188" s="38">
        <v>317.13333333333333</v>
      </c>
      <c r="J188" s="38">
        <v>319.36666666666667</v>
      </c>
      <c r="K188" s="31">
        <v>314.89999999999998</v>
      </c>
      <c r="L188" s="31">
        <v>309</v>
      </c>
      <c r="M188" s="31">
        <v>12.821949999999999</v>
      </c>
      <c r="N188" s="1"/>
      <c r="O188" s="1"/>
    </row>
    <row r="189" spans="1:15" ht="12.75" customHeight="1">
      <c r="A189" s="33">
        <v>179</v>
      </c>
      <c r="B189" s="58" t="s">
        <v>397</v>
      </c>
      <c r="C189" s="31">
        <v>409.15</v>
      </c>
      <c r="D189" s="38">
        <v>409.88333333333338</v>
      </c>
      <c r="E189" s="38">
        <v>406.26666666666677</v>
      </c>
      <c r="F189" s="38">
        <v>403.38333333333338</v>
      </c>
      <c r="G189" s="38">
        <v>399.76666666666677</v>
      </c>
      <c r="H189" s="38">
        <v>412.76666666666677</v>
      </c>
      <c r="I189" s="38">
        <v>416.38333333333344</v>
      </c>
      <c r="J189" s="38">
        <v>419.26666666666677</v>
      </c>
      <c r="K189" s="31">
        <v>413.5</v>
      </c>
      <c r="L189" s="31">
        <v>407</v>
      </c>
      <c r="M189" s="31">
        <v>4.6225199999999997</v>
      </c>
      <c r="N189" s="1"/>
      <c r="O189" s="1"/>
    </row>
    <row r="190" spans="1:15" ht="12.75" customHeight="1">
      <c r="A190" s="33">
        <v>180</v>
      </c>
      <c r="B190" s="58" t="s">
        <v>123</v>
      </c>
      <c r="C190" s="31">
        <v>1804.6</v>
      </c>
      <c r="D190" s="38">
        <v>1806.5166666666667</v>
      </c>
      <c r="E190" s="38">
        <v>1788.0833333333333</v>
      </c>
      <c r="F190" s="38">
        <v>1771.5666666666666</v>
      </c>
      <c r="G190" s="38">
        <v>1753.1333333333332</v>
      </c>
      <c r="H190" s="38">
        <v>1823.0333333333333</v>
      </c>
      <c r="I190" s="38">
        <v>1841.4666666666667</v>
      </c>
      <c r="J190" s="38">
        <v>1857.9833333333333</v>
      </c>
      <c r="K190" s="31">
        <v>1824.95</v>
      </c>
      <c r="L190" s="31">
        <v>1790</v>
      </c>
      <c r="M190" s="31">
        <v>7.79636</v>
      </c>
      <c r="N190" s="1"/>
      <c r="O190" s="1"/>
    </row>
    <row r="191" spans="1:15" ht="12.75" customHeight="1">
      <c r="A191" s="33">
        <v>181</v>
      </c>
      <c r="B191" s="58" t="s">
        <v>398</v>
      </c>
      <c r="C191" s="31">
        <v>764.45</v>
      </c>
      <c r="D191" s="38">
        <v>767.55000000000007</v>
      </c>
      <c r="E191" s="38">
        <v>758.30000000000018</v>
      </c>
      <c r="F191" s="38">
        <v>752.15000000000009</v>
      </c>
      <c r="G191" s="38">
        <v>742.9000000000002</v>
      </c>
      <c r="H191" s="38">
        <v>773.70000000000016</v>
      </c>
      <c r="I191" s="38">
        <v>782.94999999999993</v>
      </c>
      <c r="J191" s="38">
        <v>789.10000000000014</v>
      </c>
      <c r="K191" s="31">
        <v>776.8</v>
      </c>
      <c r="L191" s="31">
        <v>761.4</v>
      </c>
      <c r="M191" s="31">
        <v>1.2483500000000001</v>
      </c>
      <c r="N191" s="1"/>
      <c r="O191" s="1"/>
    </row>
    <row r="192" spans="1:15" ht="12.75" customHeight="1">
      <c r="A192" s="33">
        <v>182</v>
      </c>
      <c r="B192" s="58" t="s">
        <v>399</v>
      </c>
      <c r="C192" s="31">
        <v>350.05</v>
      </c>
      <c r="D192" s="38">
        <v>352.7833333333333</v>
      </c>
      <c r="E192" s="38">
        <v>344.26666666666659</v>
      </c>
      <c r="F192" s="38">
        <v>338.48333333333329</v>
      </c>
      <c r="G192" s="38">
        <v>329.96666666666658</v>
      </c>
      <c r="H192" s="38">
        <v>358.56666666666661</v>
      </c>
      <c r="I192" s="38">
        <v>367.08333333333326</v>
      </c>
      <c r="J192" s="38">
        <v>372.86666666666662</v>
      </c>
      <c r="K192" s="31">
        <v>361.3</v>
      </c>
      <c r="L192" s="31">
        <v>347</v>
      </c>
      <c r="M192" s="31">
        <v>6.0105300000000002</v>
      </c>
      <c r="N192" s="1"/>
      <c r="O192" s="1"/>
    </row>
    <row r="193" spans="1:15" ht="12.75" customHeight="1">
      <c r="A193" s="33">
        <v>183</v>
      </c>
      <c r="B193" s="58" t="s">
        <v>400</v>
      </c>
      <c r="C193" s="31">
        <v>2186.65</v>
      </c>
      <c r="D193" s="38">
        <v>2188.5166666666664</v>
      </c>
      <c r="E193" s="38">
        <v>2165.5333333333328</v>
      </c>
      <c r="F193" s="38">
        <v>2144.4166666666665</v>
      </c>
      <c r="G193" s="38">
        <v>2121.4333333333329</v>
      </c>
      <c r="H193" s="38">
        <v>2209.6333333333328</v>
      </c>
      <c r="I193" s="38">
        <v>2232.6166666666663</v>
      </c>
      <c r="J193" s="38">
        <v>2253.7333333333327</v>
      </c>
      <c r="K193" s="31">
        <v>2211.5</v>
      </c>
      <c r="L193" s="31">
        <v>2167.4</v>
      </c>
      <c r="M193" s="31">
        <v>0.26040000000000002</v>
      </c>
      <c r="N193" s="1"/>
      <c r="O193" s="1"/>
    </row>
    <row r="194" spans="1:15" ht="12.75" customHeight="1">
      <c r="A194" s="33">
        <v>184</v>
      </c>
      <c r="B194" s="58" t="s">
        <v>401</v>
      </c>
      <c r="C194" s="31">
        <v>669.9</v>
      </c>
      <c r="D194" s="38">
        <v>669.68333333333328</v>
      </c>
      <c r="E194" s="38">
        <v>664.46666666666658</v>
      </c>
      <c r="F194" s="38">
        <v>659.0333333333333</v>
      </c>
      <c r="G194" s="38">
        <v>653.81666666666661</v>
      </c>
      <c r="H194" s="38">
        <v>675.11666666666656</v>
      </c>
      <c r="I194" s="38">
        <v>680.33333333333326</v>
      </c>
      <c r="J194" s="38">
        <v>685.76666666666654</v>
      </c>
      <c r="K194" s="31">
        <v>674.9</v>
      </c>
      <c r="L194" s="31">
        <v>664.25</v>
      </c>
      <c r="M194" s="31">
        <v>0.54327999999999999</v>
      </c>
      <c r="N194" s="1"/>
      <c r="O194" s="1"/>
    </row>
    <row r="195" spans="1:15" ht="12.75" customHeight="1">
      <c r="A195" s="33">
        <v>185</v>
      </c>
      <c r="B195" s="58" t="s">
        <v>402</v>
      </c>
      <c r="C195" s="31">
        <v>258.3</v>
      </c>
      <c r="D195" s="38">
        <v>260.45000000000005</v>
      </c>
      <c r="E195" s="38">
        <v>255.05000000000007</v>
      </c>
      <c r="F195" s="38">
        <v>251.8</v>
      </c>
      <c r="G195" s="38">
        <v>246.40000000000003</v>
      </c>
      <c r="H195" s="38">
        <v>263.7000000000001</v>
      </c>
      <c r="I195" s="38">
        <v>269.10000000000008</v>
      </c>
      <c r="J195" s="38">
        <v>272.35000000000014</v>
      </c>
      <c r="K195" s="31">
        <v>265.85000000000002</v>
      </c>
      <c r="L195" s="31">
        <v>257.2</v>
      </c>
      <c r="M195" s="31">
        <v>9.6158099999999997</v>
      </c>
      <c r="N195" s="1"/>
      <c r="O195" s="1"/>
    </row>
    <row r="196" spans="1:15" ht="12.75" customHeight="1">
      <c r="A196" s="33">
        <v>186</v>
      </c>
      <c r="B196" s="58" t="s">
        <v>403</v>
      </c>
      <c r="C196" s="31">
        <v>2778.65</v>
      </c>
      <c r="D196" s="38">
        <v>2765.35</v>
      </c>
      <c r="E196" s="38">
        <v>2734.2999999999997</v>
      </c>
      <c r="F196" s="38">
        <v>2689.95</v>
      </c>
      <c r="G196" s="38">
        <v>2658.8999999999996</v>
      </c>
      <c r="H196" s="38">
        <v>2809.7</v>
      </c>
      <c r="I196" s="38">
        <v>2840.75</v>
      </c>
      <c r="J196" s="38">
        <v>2885.1</v>
      </c>
      <c r="K196" s="31">
        <v>2796.4</v>
      </c>
      <c r="L196" s="31">
        <v>2721</v>
      </c>
      <c r="M196" s="31">
        <v>1.0404599999999999</v>
      </c>
      <c r="N196" s="1"/>
      <c r="O196" s="1"/>
    </row>
    <row r="197" spans="1:15" ht="12.75" customHeight="1">
      <c r="A197" s="33">
        <v>187</v>
      </c>
      <c r="B197" s="58" t="s">
        <v>124</v>
      </c>
      <c r="C197" s="31">
        <v>469</v>
      </c>
      <c r="D197" s="38">
        <v>467.83333333333331</v>
      </c>
      <c r="E197" s="38">
        <v>464.21666666666664</v>
      </c>
      <c r="F197" s="38">
        <v>459.43333333333334</v>
      </c>
      <c r="G197" s="38">
        <v>455.81666666666666</v>
      </c>
      <c r="H197" s="38">
        <v>472.61666666666662</v>
      </c>
      <c r="I197" s="38">
        <v>476.23333333333329</v>
      </c>
      <c r="J197" s="38">
        <v>481.01666666666659</v>
      </c>
      <c r="K197" s="31">
        <v>471.45</v>
      </c>
      <c r="L197" s="31">
        <v>463.05</v>
      </c>
      <c r="M197" s="31">
        <v>8.0621200000000002</v>
      </c>
      <c r="N197" s="1"/>
      <c r="O197" s="1"/>
    </row>
    <row r="198" spans="1:15" ht="12.75" customHeight="1">
      <c r="A198" s="33">
        <v>188</v>
      </c>
      <c r="B198" s="58" t="s">
        <v>119</v>
      </c>
      <c r="C198" s="31">
        <v>592.85</v>
      </c>
      <c r="D198" s="38">
        <v>593.7833333333333</v>
      </c>
      <c r="E198" s="38">
        <v>589.66666666666663</v>
      </c>
      <c r="F198" s="38">
        <v>586.48333333333335</v>
      </c>
      <c r="G198" s="38">
        <v>582.36666666666667</v>
      </c>
      <c r="H198" s="38">
        <v>596.96666666666658</v>
      </c>
      <c r="I198" s="38">
        <v>601.08333333333337</v>
      </c>
      <c r="J198" s="38">
        <v>604.26666666666654</v>
      </c>
      <c r="K198" s="31">
        <v>597.9</v>
      </c>
      <c r="L198" s="31">
        <v>590.6</v>
      </c>
      <c r="M198" s="31">
        <v>5.2400900000000004</v>
      </c>
      <c r="N198" s="1"/>
      <c r="O198" s="1"/>
    </row>
    <row r="199" spans="1:15" ht="12.75" customHeight="1">
      <c r="A199" s="33">
        <v>189</v>
      </c>
      <c r="B199" s="58" t="s">
        <v>404</v>
      </c>
      <c r="C199" s="31">
        <v>122.2</v>
      </c>
      <c r="D199" s="38">
        <v>121.55</v>
      </c>
      <c r="E199" s="38">
        <v>120.35</v>
      </c>
      <c r="F199" s="38">
        <v>118.5</v>
      </c>
      <c r="G199" s="38">
        <v>117.3</v>
      </c>
      <c r="H199" s="38">
        <v>123.39999999999999</v>
      </c>
      <c r="I199" s="38">
        <v>124.60000000000001</v>
      </c>
      <c r="J199" s="38">
        <v>126.44999999999999</v>
      </c>
      <c r="K199" s="31">
        <v>122.75</v>
      </c>
      <c r="L199" s="31">
        <v>119.7</v>
      </c>
      <c r="M199" s="31">
        <v>7.8587300000000004</v>
      </c>
      <c r="N199" s="1"/>
      <c r="O199" s="1"/>
    </row>
    <row r="200" spans="1:15" ht="12.75" customHeight="1">
      <c r="A200" s="33">
        <v>190</v>
      </c>
      <c r="B200" s="58" t="s">
        <v>405</v>
      </c>
      <c r="C200" s="31">
        <v>167.3</v>
      </c>
      <c r="D200" s="38">
        <v>167.18333333333337</v>
      </c>
      <c r="E200" s="38">
        <v>166.46666666666673</v>
      </c>
      <c r="F200" s="38">
        <v>165.63333333333335</v>
      </c>
      <c r="G200" s="38">
        <v>164.91666666666671</v>
      </c>
      <c r="H200" s="38">
        <v>168.01666666666674</v>
      </c>
      <c r="I200" s="38">
        <v>168.73333333333338</v>
      </c>
      <c r="J200" s="38">
        <v>169.56666666666675</v>
      </c>
      <c r="K200" s="31">
        <v>167.9</v>
      </c>
      <c r="L200" s="31">
        <v>166.35</v>
      </c>
      <c r="M200" s="31">
        <v>8.3253500000000003</v>
      </c>
      <c r="N200" s="1"/>
      <c r="O200" s="1"/>
    </row>
    <row r="201" spans="1:15" ht="12.75" customHeight="1">
      <c r="A201" s="33">
        <v>191</v>
      </c>
      <c r="B201" s="58" t="s">
        <v>279</v>
      </c>
      <c r="C201" s="31">
        <v>285.2</v>
      </c>
      <c r="D201" s="38">
        <v>286.9666666666667</v>
      </c>
      <c r="E201" s="38">
        <v>282.43333333333339</v>
      </c>
      <c r="F201" s="38">
        <v>279.66666666666669</v>
      </c>
      <c r="G201" s="38">
        <v>275.13333333333338</v>
      </c>
      <c r="H201" s="38">
        <v>289.73333333333341</v>
      </c>
      <c r="I201" s="38">
        <v>294.26666666666671</v>
      </c>
      <c r="J201" s="38">
        <v>297.03333333333342</v>
      </c>
      <c r="K201" s="31">
        <v>291.5</v>
      </c>
      <c r="L201" s="31">
        <v>284.2</v>
      </c>
      <c r="M201" s="31">
        <v>2.6349200000000002</v>
      </c>
      <c r="N201" s="1"/>
      <c r="O201" s="1"/>
    </row>
    <row r="202" spans="1:15" ht="12.75" customHeight="1">
      <c r="A202" s="33">
        <v>192</v>
      </c>
      <c r="B202" s="58" t="s">
        <v>406</v>
      </c>
      <c r="C202" s="31">
        <v>1614.7</v>
      </c>
      <c r="D202" s="38">
        <v>1612.25</v>
      </c>
      <c r="E202" s="38">
        <v>1586.5</v>
      </c>
      <c r="F202" s="38">
        <v>1558.3</v>
      </c>
      <c r="G202" s="38">
        <v>1532.55</v>
      </c>
      <c r="H202" s="38">
        <v>1640.45</v>
      </c>
      <c r="I202" s="38">
        <v>1666.2</v>
      </c>
      <c r="J202" s="38">
        <v>1694.4</v>
      </c>
      <c r="K202" s="31">
        <v>1638</v>
      </c>
      <c r="L202" s="31">
        <v>1584.05</v>
      </c>
      <c r="M202" s="31">
        <v>2.5684399999999998</v>
      </c>
      <c r="N202" s="1"/>
      <c r="O202" s="1"/>
    </row>
    <row r="203" spans="1:15" ht="12.75" customHeight="1">
      <c r="A203" s="33">
        <v>193</v>
      </c>
      <c r="B203" s="58" t="s">
        <v>409</v>
      </c>
      <c r="C203" s="31">
        <v>934.6</v>
      </c>
      <c r="D203" s="38">
        <v>931.26666666666677</v>
      </c>
      <c r="E203" s="38">
        <v>925.38333333333355</v>
      </c>
      <c r="F203" s="38">
        <v>916.16666666666674</v>
      </c>
      <c r="G203" s="38">
        <v>910.28333333333353</v>
      </c>
      <c r="H203" s="38">
        <v>940.48333333333358</v>
      </c>
      <c r="I203" s="38">
        <v>946.36666666666679</v>
      </c>
      <c r="J203" s="38">
        <v>955.5833333333336</v>
      </c>
      <c r="K203" s="31">
        <v>937.15</v>
      </c>
      <c r="L203" s="31">
        <v>922.05</v>
      </c>
      <c r="M203" s="31">
        <v>4.9096099999999998</v>
      </c>
      <c r="N203" s="1"/>
      <c r="O203" s="1"/>
    </row>
    <row r="204" spans="1:15" ht="12.75" customHeight="1">
      <c r="A204" s="33">
        <v>194</v>
      </c>
      <c r="B204" s="58" t="s">
        <v>126</v>
      </c>
      <c r="C204" s="31">
        <v>1303.25</v>
      </c>
      <c r="D204" s="38">
        <v>1310.9833333333333</v>
      </c>
      <c r="E204" s="38">
        <v>1273.9666666666667</v>
      </c>
      <c r="F204" s="38">
        <v>1244.6833333333334</v>
      </c>
      <c r="G204" s="38">
        <v>1207.6666666666667</v>
      </c>
      <c r="H204" s="38">
        <v>1340.2666666666667</v>
      </c>
      <c r="I204" s="38">
        <v>1377.2833333333335</v>
      </c>
      <c r="J204" s="38">
        <v>1406.5666666666666</v>
      </c>
      <c r="K204" s="31">
        <v>1348</v>
      </c>
      <c r="L204" s="31">
        <v>1281.7</v>
      </c>
      <c r="M204" s="31">
        <v>23.379960000000001</v>
      </c>
      <c r="N204" s="1"/>
      <c r="O204" s="1"/>
    </row>
    <row r="205" spans="1:15" ht="12.75" customHeight="1">
      <c r="A205" s="33">
        <v>195</v>
      </c>
      <c r="B205" s="58" t="s">
        <v>127</v>
      </c>
      <c r="C205" s="31">
        <v>1115.45</v>
      </c>
      <c r="D205" s="38">
        <v>1116.7833333333335</v>
      </c>
      <c r="E205" s="38">
        <v>1093.666666666667</v>
      </c>
      <c r="F205" s="38">
        <v>1071.8833333333334</v>
      </c>
      <c r="G205" s="38">
        <v>1048.7666666666669</v>
      </c>
      <c r="H205" s="38">
        <v>1138.5666666666671</v>
      </c>
      <c r="I205" s="38">
        <v>1161.6833333333334</v>
      </c>
      <c r="J205" s="38">
        <v>1183.4666666666672</v>
      </c>
      <c r="K205" s="31">
        <v>1139.9000000000001</v>
      </c>
      <c r="L205" s="31">
        <v>1095</v>
      </c>
      <c r="M205" s="31">
        <v>52.591500000000003</v>
      </c>
      <c r="N205" s="1"/>
      <c r="O205" s="1"/>
    </row>
    <row r="206" spans="1:15" ht="12.75" customHeight="1">
      <c r="A206" s="33">
        <v>196</v>
      </c>
      <c r="B206" s="58" t="s">
        <v>128</v>
      </c>
      <c r="C206" s="31">
        <v>2499.5500000000002</v>
      </c>
      <c r="D206" s="38">
        <v>2488.4333333333334</v>
      </c>
      <c r="E206" s="38">
        <v>2456.8666666666668</v>
      </c>
      <c r="F206" s="38">
        <v>2414.1833333333334</v>
      </c>
      <c r="G206" s="38">
        <v>2382.6166666666668</v>
      </c>
      <c r="H206" s="38">
        <v>2531.1166666666668</v>
      </c>
      <c r="I206" s="38">
        <v>2562.6833333333334</v>
      </c>
      <c r="J206" s="38">
        <v>2605.3666666666668</v>
      </c>
      <c r="K206" s="31">
        <v>2520</v>
      </c>
      <c r="L206" s="31">
        <v>2445.75</v>
      </c>
      <c r="M206" s="31">
        <v>6.6422299999999996</v>
      </c>
      <c r="N206" s="1"/>
      <c r="O206" s="1"/>
    </row>
    <row r="207" spans="1:15" ht="12.75" customHeight="1">
      <c r="A207" s="33">
        <v>197</v>
      </c>
      <c r="B207" s="58" t="s">
        <v>129</v>
      </c>
      <c r="C207" s="31">
        <v>1675.75</v>
      </c>
      <c r="D207" s="38">
        <v>1679.6000000000001</v>
      </c>
      <c r="E207" s="38">
        <v>1669.4000000000003</v>
      </c>
      <c r="F207" s="38">
        <v>1663.0500000000002</v>
      </c>
      <c r="G207" s="38">
        <v>1652.8500000000004</v>
      </c>
      <c r="H207" s="38">
        <v>1685.9500000000003</v>
      </c>
      <c r="I207" s="38">
        <v>1696.15</v>
      </c>
      <c r="J207" s="38">
        <v>1702.5000000000002</v>
      </c>
      <c r="K207" s="31">
        <v>1689.8</v>
      </c>
      <c r="L207" s="31">
        <v>1673.25</v>
      </c>
      <c r="M207" s="31">
        <v>210.77124000000001</v>
      </c>
      <c r="N207" s="1"/>
      <c r="O207" s="1"/>
    </row>
    <row r="208" spans="1:15" ht="12.75" customHeight="1">
      <c r="A208" s="33">
        <v>198</v>
      </c>
      <c r="B208" s="58" t="s">
        <v>130</v>
      </c>
      <c r="C208" s="31">
        <v>647.29999999999995</v>
      </c>
      <c r="D208" s="38">
        <v>647.81666666666661</v>
      </c>
      <c r="E208" s="38">
        <v>633.13333333333321</v>
      </c>
      <c r="F208" s="38">
        <v>618.96666666666658</v>
      </c>
      <c r="G208" s="38">
        <v>604.28333333333319</v>
      </c>
      <c r="H208" s="38">
        <v>661.98333333333323</v>
      </c>
      <c r="I208" s="38">
        <v>676.66666666666663</v>
      </c>
      <c r="J208" s="38">
        <v>690.83333333333326</v>
      </c>
      <c r="K208" s="31">
        <v>662.5</v>
      </c>
      <c r="L208" s="31">
        <v>633.65</v>
      </c>
      <c r="M208" s="31">
        <v>59.647500000000001</v>
      </c>
      <c r="N208" s="1"/>
      <c r="O208" s="1"/>
    </row>
    <row r="209" spans="1:15" ht="12.75" customHeight="1">
      <c r="A209" s="33">
        <v>199</v>
      </c>
      <c r="B209" s="58" t="s">
        <v>131</v>
      </c>
      <c r="C209" s="31">
        <v>3102.05</v>
      </c>
      <c r="D209" s="38">
        <v>3092.0499999999997</v>
      </c>
      <c r="E209" s="38">
        <v>3059.4999999999995</v>
      </c>
      <c r="F209" s="38">
        <v>3016.95</v>
      </c>
      <c r="G209" s="38">
        <v>2984.3999999999996</v>
      </c>
      <c r="H209" s="38">
        <v>3134.5999999999995</v>
      </c>
      <c r="I209" s="38">
        <v>3167.1499999999996</v>
      </c>
      <c r="J209" s="38">
        <v>3209.6999999999994</v>
      </c>
      <c r="K209" s="31">
        <v>3124.6</v>
      </c>
      <c r="L209" s="31">
        <v>3049.5</v>
      </c>
      <c r="M209" s="31">
        <v>7.4972200000000004</v>
      </c>
      <c r="N209" s="1"/>
      <c r="O209" s="1"/>
    </row>
    <row r="210" spans="1:15" ht="12.75" customHeight="1">
      <c r="A210" s="33">
        <v>200</v>
      </c>
      <c r="B210" s="58" t="s">
        <v>407</v>
      </c>
      <c r="C210" s="31">
        <v>64.75</v>
      </c>
      <c r="D210" s="38">
        <v>64.95</v>
      </c>
      <c r="E210" s="38">
        <v>64.45</v>
      </c>
      <c r="F210" s="38">
        <v>64.150000000000006</v>
      </c>
      <c r="G210" s="38">
        <v>63.650000000000006</v>
      </c>
      <c r="H210" s="38">
        <v>65.25</v>
      </c>
      <c r="I210" s="38">
        <v>65.75</v>
      </c>
      <c r="J210" s="38">
        <v>66.05</v>
      </c>
      <c r="K210" s="31">
        <v>65.45</v>
      </c>
      <c r="L210" s="31">
        <v>64.650000000000006</v>
      </c>
      <c r="M210" s="31">
        <v>34.222769999999997</v>
      </c>
      <c r="N210" s="1"/>
      <c r="O210" s="1"/>
    </row>
    <row r="211" spans="1:15" ht="12.75" customHeight="1">
      <c r="A211" s="33">
        <v>201</v>
      </c>
      <c r="B211" s="58" t="s">
        <v>411</v>
      </c>
      <c r="C211" s="31">
        <v>302.39999999999998</v>
      </c>
      <c r="D211" s="38">
        <v>302.81666666666666</v>
      </c>
      <c r="E211" s="38">
        <v>299.88333333333333</v>
      </c>
      <c r="F211" s="38">
        <v>297.36666666666667</v>
      </c>
      <c r="G211" s="38">
        <v>294.43333333333334</v>
      </c>
      <c r="H211" s="38">
        <v>305.33333333333331</v>
      </c>
      <c r="I211" s="38">
        <v>308.26666666666659</v>
      </c>
      <c r="J211" s="38">
        <v>310.7833333333333</v>
      </c>
      <c r="K211" s="31">
        <v>305.75</v>
      </c>
      <c r="L211" s="31">
        <v>300.3</v>
      </c>
      <c r="M211" s="31">
        <v>1.5382499999999999</v>
      </c>
      <c r="N211" s="1"/>
      <c r="O211" s="1"/>
    </row>
    <row r="212" spans="1:15" ht="12.75" customHeight="1">
      <c r="A212" s="33">
        <v>202</v>
      </c>
      <c r="B212" s="58" t="s">
        <v>133</v>
      </c>
      <c r="C212" s="31">
        <v>434.5</v>
      </c>
      <c r="D212" s="38">
        <v>436.5333333333333</v>
      </c>
      <c r="E212" s="38">
        <v>431.61666666666662</v>
      </c>
      <c r="F212" s="38">
        <v>428.73333333333329</v>
      </c>
      <c r="G212" s="38">
        <v>423.81666666666661</v>
      </c>
      <c r="H212" s="38">
        <v>439.41666666666663</v>
      </c>
      <c r="I212" s="38">
        <v>444.33333333333337</v>
      </c>
      <c r="J212" s="38">
        <v>447.21666666666664</v>
      </c>
      <c r="K212" s="31">
        <v>441.45</v>
      </c>
      <c r="L212" s="31">
        <v>433.65</v>
      </c>
      <c r="M212" s="31">
        <v>43.090670000000003</v>
      </c>
      <c r="N212" s="1"/>
      <c r="O212" s="1"/>
    </row>
    <row r="213" spans="1:15" ht="12.75" customHeight="1">
      <c r="A213" s="33">
        <v>203</v>
      </c>
      <c r="B213" s="58" t="s">
        <v>412</v>
      </c>
      <c r="C213" s="31">
        <v>1065.9000000000001</v>
      </c>
      <c r="D213" s="38">
        <v>1067.4666666666667</v>
      </c>
      <c r="E213" s="38">
        <v>1060.9333333333334</v>
      </c>
      <c r="F213" s="38">
        <v>1055.9666666666667</v>
      </c>
      <c r="G213" s="38">
        <v>1049.4333333333334</v>
      </c>
      <c r="H213" s="38">
        <v>1072.4333333333334</v>
      </c>
      <c r="I213" s="38">
        <v>1078.9666666666667</v>
      </c>
      <c r="J213" s="38">
        <v>1083.9333333333334</v>
      </c>
      <c r="K213" s="31">
        <v>1074</v>
      </c>
      <c r="L213" s="31">
        <v>1062.5</v>
      </c>
      <c r="M213" s="31">
        <v>0.15762999999999999</v>
      </c>
      <c r="N213" s="1"/>
      <c r="O213" s="1"/>
    </row>
    <row r="214" spans="1:15" ht="12.75" customHeight="1">
      <c r="A214" s="33">
        <v>204</v>
      </c>
      <c r="B214" s="58" t="s">
        <v>125</v>
      </c>
      <c r="C214" s="31">
        <v>3854.45</v>
      </c>
      <c r="D214" s="38">
        <v>3863.8166666666671</v>
      </c>
      <c r="E214" s="38">
        <v>3833.6333333333341</v>
      </c>
      <c r="F214" s="38">
        <v>3812.8166666666671</v>
      </c>
      <c r="G214" s="38">
        <v>3782.6333333333341</v>
      </c>
      <c r="H214" s="38">
        <v>3884.6333333333341</v>
      </c>
      <c r="I214" s="38">
        <v>3914.8166666666675</v>
      </c>
      <c r="J214" s="38">
        <v>3935.6333333333341</v>
      </c>
      <c r="K214" s="31">
        <v>3894</v>
      </c>
      <c r="L214" s="31">
        <v>3843</v>
      </c>
      <c r="M214" s="31">
        <v>8.9059200000000001</v>
      </c>
      <c r="N214" s="1"/>
      <c r="O214" s="1"/>
    </row>
    <row r="215" spans="1:15" ht="12.75" customHeight="1">
      <c r="A215" s="33">
        <v>205</v>
      </c>
      <c r="B215" s="58" t="s">
        <v>134</v>
      </c>
      <c r="C215" s="31">
        <v>119.95</v>
      </c>
      <c r="D215" s="38">
        <v>119.46666666666665</v>
      </c>
      <c r="E215" s="38">
        <v>118.33333333333331</v>
      </c>
      <c r="F215" s="38">
        <v>116.71666666666665</v>
      </c>
      <c r="G215" s="38">
        <v>115.58333333333331</v>
      </c>
      <c r="H215" s="38">
        <v>121.08333333333331</v>
      </c>
      <c r="I215" s="38">
        <v>122.21666666666667</v>
      </c>
      <c r="J215" s="38">
        <v>123.83333333333331</v>
      </c>
      <c r="K215" s="31">
        <v>120.6</v>
      </c>
      <c r="L215" s="31">
        <v>117.85</v>
      </c>
      <c r="M215" s="31">
        <v>59.546419999999998</v>
      </c>
      <c r="N215" s="1"/>
      <c r="O215" s="1"/>
    </row>
    <row r="216" spans="1:15" ht="12.75" customHeight="1">
      <c r="A216" s="33">
        <v>206</v>
      </c>
      <c r="B216" s="58" t="s">
        <v>135</v>
      </c>
      <c r="C216" s="31">
        <v>301.55</v>
      </c>
      <c r="D216" s="38">
        <v>301.58333333333331</v>
      </c>
      <c r="E216" s="38">
        <v>298.36666666666662</v>
      </c>
      <c r="F216" s="38">
        <v>295.18333333333328</v>
      </c>
      <c r="G216" s="38">
        <v>291.96666666666658</v>
      </c>
      <c r="H216" s="38">
        <v>304.76666666666665</v>
      </c>
      <c r="I216" s="38">
        <v>307.98333333333335</v>
      </c>
      <c r="J216" s="38">
        <v>311.16666666666669</v>
      </c>
      <c r="K216" s="31">
        <v>304.8</v>
      </c>
      <c r="L216" s="31">
        <v>298.39999999999998</v>
      </c>
      <c r="M216" s="31">
        <v>16.986740000000001</v>
      </c>
      <c r="N216" s="1"/>
      <c r="O216" s="1"/>
    </row>
    <row r="217" spans="1:15" ht="12.75" customHeight="1">
      <c r="A217" s="33">
        <v>207</v>
      </c>
      <c r="B217" s="58" t="s">
        <v>136</v>
      </c>
      <c r="C217" s="31">
        <v>2604</v>
      </c>
      <c r="D217" s="38">
        <v>2624.1166666666668</v>
      </c>
      <c r="E217" s="38">
        <v>2571.8833333333337</v>
      </c>
      <c r="F217" s="38">
        <v>2539.7666666666669</v>
      </c>
      <c r="G217" s="38">
        <v>2487.5333333333338</v>
      </c>
      <c r="H217" s="38">
        <v>2656.2333333333336</v>
      </c>
      <c r="I217" s="38">
        <v>2708.4666666666672</v>
      </c>
      <c r="J217" s="38">
        <v>2740.5833333333335</v>
      </c>
      <c r="K217" s="31">
        <v>2676.35</v>
      </c>
      <c r="L217" s="31">
        <v>2592</v>
      </c>
      <c r="M217" s="31">
        <v>51.989519999999999</v>
      </c>
      <c r="N217" s="1"/>
      <c r="O217" s="1"/>
    </row>
    <row r="218" spans="1:15" ht="12.75" customHeight="1">
      <c r="A218" s="33">
        <v>208</v>
      </c>
      <c r="B218" s="58" t="s">
        <v>280</v>
      </c>
      <c r="C218" s="31">
        <v>318.14999999999998</v>
      </c>
      <c r="D218" s="38">
        <v>319.11666666666667</v>
      </c>
      <c r="E218" s="38">
        <v>314.63333333333333</v>
      </c>
      <c r="F218" s="38">
        <v>311.11666666666667</v>
      </c>
      <c r="G218" s="38">
        <v>306.63333333333333</v>
      </c>
      <c r="H218" s="38">
        <v>322.63333333333333</v>
      </c>
      <c r="I218" s="38">
        <v>327.11666666666667</v>
      </c>
      <c r="J218" s="38">
        <v>330.63333333333333</v>
      </c>
      <c r="K218" s="31">
        <v>323.60000000000002</v>
      </c>
      <c r="L218" s="31">
        <v>315.60000000000002</v>
      </c>
      <c r="M218" s="31">
        <v>9.5030000000000001</v>
      </c>
      <c r="N218" s="1"/>
      <c r="O218" s="1"/>
    </row>
    <row r="219" spans="1:15" ht="12.75" customHeight="1">
      <c r="A219" s="33">
        <v>209</v>
      </c>
      <c r="B219" s="58" t="s">
        <v>413</v>
      </c>
      <c r="C219" s="31">
        <v>4202.45</v>
      </c>
      <c r="D219" s="38">
        <v>4197.8833333333332</v>
      </c>
      <c r="E219" s="38">
        <v>4155.8166666666666</v>
      </c>
      <c r="F219" s="38">
        <v>4109.1833333333334</v>
      </c>
      <c r="G219" s="38">
        <v>4067.1166666666668</v>
      </c>
      <c r="H219" s="38">
        <v>4244.5166666666664</v>
      </c>
      <c r="I219" s="38">
        <v>4286.5833333333321</v>
      </c>
      <c r="J219" s="38">
        <v>4333.2166666666662</v>
      </c>
      <c r="K219" s="31">
        <v>4239.95</v>
      </c>
      <c r="L219" s="31">
        <v>4151.25</v>
      </c>
      <c r="M219" s="31">
        <v>9.0740000000000001E-2</v>
      </c>
      <c r="N219" s="1"/>
      <c r="O219" s="1"/>
    </row>
    <row r="220" spans="1:15" ht="12.75" customHeight="1">
      <c r="A220" s="33">
        <v>210</v>
      </c>
      <c r="B220" s="58" t="s">
        <v>408</v>
      </c>
      <c r="C220" s="31">
        <v>649.20000000000005</v>
      </c>
      <c r="D220" s="38">
        <v>651.93333333333328</v>
      </c>
      <c r="E220" s="38">
        <v>644.31666666666661</v>
      </c>
      <c r="F220" s="38">
        <v>639.43333333333328</v>
      </c>
      <c r="G220" s="38">
        <v>631.81666666666661</v>
      </c>
      <c r="H220" s="38">
        <v>656.81666666666661</v>
      </c>
      <c r="I220" s="38">
        <v>664.43333333333317</v>
      </c>
      <c r="J220" s="38">
        <v>669.31666666666661</v>
      </c>
      <c r="K220" s="31">
        <v>659.55</v>
      </c>
      <c r="L220" s="31">
        <v>647.04999999999995</v>
      </c>
      <c r="M220" s="31">
        <v>0.37148999999999999</v>
      </c>
      <c r="N220" s="1"/>
      <c r="O220" s="1"/>
    </row>
    <row r="221" spans="1:15" ht="12.75" customHeight="1">
      <c r="A221" s="33">
        <v>211</v>
      </c>
      <c r="B221" s="58" t="s">
        <v>414</v>
      </c>
      <c r="C221" s="31">
        <v>812.25</v>
      </c>
      <c r="D221" s="38">
        <v>815.58333333333337</v>
      </c>
      <c r="E221" s="38">
        <v>801.66666666666674</v>
      </c>
      <c r="F221" s="38">
        <v>791.08333333333337</v>
      </c>
      <c r="G221" s="38">
        <v>777.16666666666674</v>
      </c>
      <c r="H221" s="38">
        <v>826.16666666666674</v>
      </c>
      <c r="I221" s="38">
        <v>840.08333333333348</v>
      </c>
      <c r="J221" s="38">
        <v>850.66666666666674</v>
      </c>
      <c r="K221" s="31">
        <v>829.5</v>
      </c>
      <c r="L221" s="31">
        <v>805</v>
      </c>
      <c r="M221" s="31">
        <v>1.46292</v>
      </c>
      <c r="N221" s="1"/>
      <c r="O221" s="1"/>
    </row>
    <row r="222" spans="1:15" ht="12.75" customHeight="1">
      <c r="A222" s="33">
        <v>212</v>
      </c>
      <c r="B222" s="58" t="s">
        <v>281</v>
      </c>
      <c r="C222" s="31">
        <v>42618.3</v>
      </c>
      <c r="D222" s="38">
        <v>42477.76666666667</v>
      </c>
      <c r="E222" s="38">
        <v>42055.53333333334</v>
      </c>
      <c r="F222" s="38">
        <v>41492.76666666667</v>
      </c>
      <c r="G222" s="38">
        <v>41070.53333333334</v>
      </c>
      <c r="H222" s="38">
        <v>43040.53333333334</v>
      </c>
      <c r="I222" s="38">
        <v>43462.766666666663</v>
      </c>
      <c r="J222" s="38">
        <v>44025.53333333334</v>
      </c>
      <c r="K222" s="31">
        <v>42900</v>
      </c>
      <c r="L222" s="31">
        <v>41915</v>
      </c>
      <c r="M222" s="31">
        <v>1.495E-2</v>
      </c>
      <c r="N222" s="1"/>
      <c r="O222" s="1"/>
    </row>
    <row r="223" spans="1:15" ht="12.75" customHeight="1">
      <c r="A223" s="33">
        <v>213</v>
      </c>
      <c r="B223" s="58" t="s">
        <v>415</v>
      </c>
      <c r="C223" s="31">
        <v>60.35</v>
      </c>
      <c r="D223" s="38">
        <v>60.433333333333337</v>
      </c>
      <c r="E223" s="38">
        <v>59.516666666666673</v>
      </c>
      <c r="F223" s="38">
        <v>58.683333333333337</v>
      </c>
      <c r="G223" s="38">
        <v>57.766666666666673</v>
      </c>
      <c r="H223" s="38">
        <v>61.266666666666673</v>
      </c>
      <c r="I223" s="38">
        <v>62.18333333333333</v>
      </c>
      <c r="J223" s="38">
        <v>63.016666666666673</v>
      </c>
      <c r="K223" s="31">
        <v>61.35</v>
      </c>
      <c r="L223" s="31">
        <v>59.6</v>
      </c>
      <c r="M223" s="31">
        <v>84.378240000000005</v>
      </c>
      <c r="N223" s="1"/>
      <c r="O223" s="1"/>
    </row>
    <row r="224" spans="1:15" ht="12.75" customHeight="1">
      <c r="A224" s="33">
        <v>214</v>
      </c>
      <c r="B224" s="58" t="s">
        <v>138</v>
      </c>
      <c r="C224" s="31">
        <v>997</v>
      </c>
      <c r="D224" s="38">
        <v>995.75</v>
      </c>
      <c r="E224" s="38">
        <v>990.05</v>
      </c>
      <c r="F224" s="38">
        <v>983.09999999999991</v>
      </c>
      <c r="G224" s="38">
        <v>977.39999999999986</v>
      </c>
      <c r="H224" s="38">
        <v>1002.7</v>
      </c>
      <c r="I224" s="38">
        <v>1008.4000000000001</v>
      </c>
      <c r="J224" s="38">
        <v>1015.3500000000001</v>
      </c>
      <c r="K224" s="31">
        <v>1001.45</v>
      </c>
      <c r="L224" s="31">
        <v>988.8</v>
      </c>
      <c r="M224" s="31">
        <v>169.03003000000001</v>
      </c>
      <c r="N224" s="1"/>
      <c r="O224" s="1"/>
    </row>
    <row r="225" spans="1:15" ht="12.75" customHeight="1">
      <c r="A225" s="33">
        <v>215</v>
      </c>
      <c r="B225" s="58" t="s">
        <v>139</v>
      </c>
      <c r="C225" s="31">
        <v>1409.55</v>
      </c>
      <c r="D225" s="38">
        <v>1407.0666666666666</v>
      </c>
      <c r="E225" s="38">
        <v>1390.8333333333333</v>
      </c>
      <c r="F225" s="38">
        <v>1372.1166666666666</v>
      </c>
      <c r="G225" s="38">
        <v>1355.8833333333332</v>
      </c>
      <c r="H225" s="38">
        <v>1425.7833333333333</v>
      </c>
      <c r="I225" s="38">
        <v>1442.0166666666669</v>
      </c>
      <c r="J225" s="38">
        <v>1460.7333333333333</v>
      </c>
      <c r="K225" s="31">
        <v>1423.3</v>
      </c>
      <c r="L225" s="31">
        <v>1388.35</v>
      </c>
      <c r="M225" s="31">
        <v>8.9802400000000002</v>
      </c>
      <c r="N225" s="1"/>
      <c r="O225" s="1"/>
    </row>
    <row r="226" spans="1:15" ht="12.75" customHeight="1">
      <c r="A226" s="33">
        <v>216</v>
      </c>
      <c r="B226" s="58" t="s">
        <v>140</v>
      </c>
      <c r="C226" s="31">
        <v>551.04999999999995</v>
      </c>
      <c r="D226" s="38">
        <v>550.19999999999993</v>
      </c>
      <c r="E226" s="38">
        <v>545.89999999999986</v>
      </c>
      <c r="F226" s="38">
        <v>540.74999999999989</v>
      </c>
      <c r="G226" s="38">
        <v>536.44999999999982</v>
      </c>
      <c r="H226" s="38">
        <v>555.34999999999991</v>
      </c>
      <c r="I226" s="38">
        <v>559.64999999999986</v>
      </c>
      <c r="J226" s="38">
        <v>564.79999999999995</v>
      </c>
      <c r="K226" s="31">
        <v>554.5</v>
      </c>
      <c r="L226" s="31">
        <v>545.04999999999995</v>
      </c>
      <c r="M226" s="31">
        <v>19.072839999999999</v>
      </c>
      <c r="N226" s="1"/>
      <c r="O226" s="1"/>
    </row>
    <row r="227" spans="1:15" ht="12.75" customHeight="1">
      <c r="A227" s="33">
        <v>217</v>
      </c>
      <c r="B227" s="58" t="s">
        <v>282</v>
      </c>
      <c r="C227" s="31">
        <v>633</v>
      </c>
      <c r="D227" s="38">
        <v>633.31666666666672</v>
      </c>
      <c r="E227" s="38">
        <v>628.68333333333339</v>
      </c>
      <c r="F227" s="38">
        <v>624.36666666666667</v>
      </c>
      <c r="G227" s="38">
        <v>619.73333333333335</v>
      </c>
      <c r="H227" s="38">
        <v>637.63333333333344</v>
      </c>
      <c r="I227" s="38">
        <v>642.26666666666688</v>
      </c>
      <c r="J227" s="38">
        <v>646.58333333333348</v>
      </c>
      <c r="K227" s="31">
        <v>637.95000000000005</v>
      </c>
      <c r="L227" s="31">
        <v>629</v>
      </c>
      <c r="M227" s="31">
        <v>4.5747600000000004</v>
      </c>
      <c r="N227" s="1"/>
      <c r="O227" s="1"/>
    </row>
    <row r="228" spans="1:15" ht="12.75" customHeight="1">
      <c r="A228" s="33">
        <v>218</v>
      </c>
      <c r="B228" s="58" t="s">
        <v>416</v>
      </c>
      <c r="C228" s="31">
        <v>57.45</v>
      </c>
      <c r="D228" s="38">
        <v>57.416666666666664</v>
      </c>
      <c r="E228" s="38">
        <v>57.033333333333331</v>
      </c>
      <c r="F228" s="38">
        <v>56.616666666666667</v>
      </c>
      <c r="G228" s="38">
        <v>56.233333333333334</v>
      </c>
      <c r="H228" s="38">
        <v>57.833333333333329</v>
      </c>
      <c r="I228" s="38">
        <v>58.216666666666669</v>
      </c>
      <c r="J228" s="38">
        <v>58.633333333333326</v>
      </c>
      <c r="K228" s="31">
        <v>57.8</v>
      </c>
      <c r="L228" s="31">
        <v>57</v>
      </c>
      <c r="M228" s="31">
        <v>66.615889999999993</v>
      </c>
      <c r="N228" s="1"/>
      <c r="O228" s="1"/>
    </row>
    <row r="229" spans="1:15" ht="12.75" customHeight="1">
      <c r="A229" s="33">
        <v>219</v>
      </c>
      <c r="B229" s="58" t="s">
        <v>143</v>
      </c>
      <c r="C229" s="31">
        <v>82.85</v>
      </c>
      <c r="D229" s="38">
        <v>82.333333333333329</v>
      </c>
      <c r="E229" s="38">
        <v>81.516666666666652</v>
      </c>
      <c r="F229" s="38">
        <v>80.183333333333323</v>
      </c>
      <c r="G229" s="38">
        <v>79.366666666666646</v>
      </c>
      <c r="H229" s="38">
        <v>83.666666666666657</v>
      </c>
      <c r="I229" s="38">
        <v>84.483333333333348</v>
      </c>
      <c r="J229" s="38">
        <v>85.816666666666663</v>
      </c>
      <c r="K229" s="31">
        <v>83.15</v>
      </c>
      <c r="L229" s="31">
        <v>81</v>
      </c>
      <c r="M229" s="31">
        <v>337.65456</v>
      </c>
      <c r="N229" s="1"/>
      <c r="O229" s="1"/>
    </row>
    <row r="230" spans="1:15" ht="12.75" customHeight="1">
      <c r="A230" s="33">
        <v>220</v>
      </c>
      <c r="B230" s="58" t="s">
        <v>142</v>
      </c>
      <c r="C230" s="31">
        <v>113.35</v>
      </c>
      <c r="D230" s="38">
        <v>113.05</v>
      </c>
      <c r="E230" s="38">
        <v>111.85</v>
      </c>
      <c r="F230" s="38">
        <v>110.35</v>
      </c>
      <c r="G230" s="38">
        <v>109.14999999999999</v>
      </c>
      <c r="H230" s="38">
        <v>114.55</v>
      </c>
      <c r="I230" s="38">
        <v>115.75000000000001</v>
      </c>
      <c r="J230" s="38">
        <v>117.25</v>
      </c>
      <c r="K230" s="31">
        <v>114.25</v>
      </c>
      <c r="L230" s="31">
        <v>111.55</v>
      </c>
      <c r="M230" s="31">
        <v>76.678160000000005</v>
      </c>
      <c r="N230" s="1"/>
      <c r="O230" s="1"/>
    </row>
    <row r="231" spans="1:15" ht="12.75" customHeight="1">
      <c r="A231" s="33">
        <v>221</v>
      </c>
      <c r="B231" s="58" t="s">
        <v>417</v>
      </c>
      <c r="C231" s="31">
        <v>835.4</v>
      </c>
      <c r="D231" s="38">
        <v>837.21666666666658</v>
      </c>
      <c r="E231" s="38">
        <v>829.38333333333321</v>
      </c>
      <c r="F231" s="38">
        <v>823.36666666666667</v>
      </c>
      <c r="G231" s="38">
        <v>815.5333333333333</v>
      </c>
      <c r="H231" s="38">
        <v>843.23333333333312</v>
      </c>
      <c r="I231" s="38">
        <v>851.06666666666638</v>
      </c>
      <c r="J231" s="38">
        <v>857.08333333333303</v>
      </c>
      <c r="K231" s="31">
        <v>845.05</v>
      </c>
      <c r="L231" s="31">
        <v>831.2</v>
      </c>
      <c r="M231" s="31">
        <v>0.15737999999999999</v>
      </c>
      <c r="N231" s="1"/>
      <c r="O231" s="1"/>
    </row>
    <row r="232" spans="1:15" ht="12.75" customHeight="1">
      <c r="A232" s="33">
        <v>222</v>
      </c>
      <c r="B232" s="58" t="s">
        <v>418</v>
      </c>
      <c r="C232" s="31">
        <v>568.1</v>
      </c>
      <c r="D232" s="38">
        <v>566.9666666666667</v>
      </c>
      <c r="E232" s="38">
        <v>561.13333333333344</v>
      </c>
      <c r="F232" s="38">
        <v>554.16666666666674</v>
      </c>
      <c r="G232" s="38">
        <v>548.33333333333348</v>
      </c>
      <c r="H232" s="38">
        <v>573.93333333333339</v>
      </c>
      <c r="I232" s="38">
        <v>579.76666666666665</v>
      </c>
      <c r="J232" s="38">
        <v>586.73333333333335</v>
      </c>
      <c r="K232" s="31">
        <v>572.79999999999995</v>
      </c>
      <c r="L232" s="31">
        <v>560</v>
      </c>
      <c r="M232" s="31">
        <v>3.1014499999999998</v>
      </c>
      <c r="N232" s="1"/>
      <c r="O232" s="1"/>
    </row>
    <row r="233" spans="1:15" ht="12.75" customHeight="1">
      <c r="A233" s="33">
        <v>223</v>
      </c>
      <c r="B233" s="58" t="s">
        <v>147</v>
      </c>
      <c r="C233" s="31">
        <v>207.4</v>
      </c>
      <c r="D233" s="38">
        <v>208.06666666666669</v>
      </c>
      <c r="E233" s="38">
        <v>205.33333333333337</v>
      </c>
      <c r="F233" s="38">
        <v>203.26666666666668</v>
      </c>
      <c r="G233" s="38">
        <v>200.53333333333336</v>
      </c>
      <c r="H233" s="38">
        <v>210.13333333333338</v>
      </c>
      <c r="I233" s="38">
        <v>212.86666666666667</v>
      </c>
      <c r="J233" s="38">
        <v>214.93333333333339</v>
      </c>
      <c r="K233" s="31">
        <v>210.8</v>
      </c>
      <c r="L233" s="31">
        <v>206</v>
      </c>
      <c r="M233" s="31">
        <v>21.746510000000001</v>
      </c>
      <c r="N233" s="1"/>
      <c r="O233" s="1"/>
    </row>
    <row r="234" spans="1:15" ht="12.75" customHeight="1">
      <c r="A234" s="33">
        <v>224</v>
      </c>
      <c r="B234" s="58" t="s">
        <v>137</v>
      </c>
      <c r="C234" s="31">
        <v>121.25</v>
      </c>
      <c r="D234" s="38">
        <v>121.81666666666666</v>
      </c>
      <c r="E234" s="38">
        <v>120.23333333333332</v>
      </c>
      <c r="F234" s="38">
        <v>119.21666666666665</v>
      </c>
      <c r="G234" s="38">
        <v>117.63333333333331</v>
      </c>
      <c r="H234" s="38">
        <v>122.83333333333333</v>
      </c>
      <c r="I234" s="38">
        <v>124.41666666666667</v>
      </c>
      <c r="J234" s="38">
        <v>125.43333333333334</v>
      </c>
      <c r="K234" s="31">
        <v>123.4</v>
      </c>
      <c r="L234" s="31">
        <v>120.8</v>
      </c>
      <c r="M234" s="31">
        <v>50.294029999999999</v>
      </c>
      <c r="N234" s="1"/>
      <c r="O234" s="1"/>
    </row>
    <row r="235" spans="1:15" ht="12.75" customHeight="1">
      <c r="A235" s="33">
        <v>225</v>
      </c>
      <c r="B235" s="58" t="s">
        <v>421</v>
      </c>
      <c r="C235" s="31">
        <v>66.55</v>
      </c>
      <c r="D235" s="38">
        <v>66.866666666666674</v>
      </c>
      <c r="E235" s="38">
        <v>65.733333333333348</v>
      </c>
      <c r="F235" s="38">
        <v>64.916666666666671</v>
      </c>
      <c r="G235" s="38">
        <v>63.783333333333346</v>
      </c>
      <c r="H235" s="38">
        <v>67.683333333333351</v>
      </c>
      <c r="I235" s="38">
        <v>68.816666666666677</v>
      </c>
      <c r="J235" s="38">
        <v>69.633333333333354</v>
      </c>
      <c r="K235" s="31">
        <v>68</v>
      </c>
      <c r="L235" s="31">
        <v>66.05</v>
      </c>
      <c r="M235" s="31">
        <v>74.933899999999994</v>
      </c>
      <c r="N235" s="1"/>
      <c r="O235" s="1"/>
    </row>
    <row r="236" spans="1:15" ht="12.75" customHeight="1">
      <c r="A236" s="33">
        <v>226</v>
      </c>
      <c r="B236" s="58" t="s">
        <v>148</v>
      </c>
      <c r="C236" s="31">
        <v>3151</v>
      </c>
      <c r="D236" s="38">
        <v>3142.1833333333329</v>
      </c>
      <c r="E236" s="38">
        <v>2948.8166666666657</v>
      </c>
      <c r="F236" s="38">
        <v>2746.6333333333328</v>
      </c>
      <c r="G236" s="38">
        <v>2553.2666666666655</v>
      </c>
      <c r="H236" s="38">
        <v>3344.3666666666659</v>
      </c>
      <c r="I236" s="38">
        <v>3537.7333333333336</v>
      </c>
      <c r="J236" s="38">
        <v>3739.9166666666661</v>
      </c>
      <c r="K236" s="31">
        <v>3335.55</v>
      </c>
      <c r="L236" s="31">
        <v>2940</v>
      </c>
      <c r="M236" s="31">
        <v>32.6021</v>
      </c>
      <c r="N236" s="1"/>
      <c r="O236" s="1"/>
    </row>
    <row r="237" spans="1:15" ht="12.75" customHeight="1">
      <c r="A237" s="33">
        <v>227</v>
      </c>
      <c r="B237" s="58" t="s">
        <v>283</v>
      </c>
      <c r="C237" s="31">
        <v>329.4</v>
      </c>
      <c r="D237" s="38">
        <v>327.98333333333335</v>
      </c>
      <c r="E237" s="38">
        <v>325.9666666666667</v>
      </c>
      <c r="F237" s="38">
        <v>322.53333333333336</v>
      </c>
      <c r="G237" s="38">
        <v>320.51666666666671</v>
      </c>
      <c r="H237" s="38">
        <v>331.41666666666669</v>
      </c>
      <c r="I237" s="38">
        <v>333.43333333333334</v>
      </c>
      <c r="J237" s="38">
        <v>336.86666666666667</v>
      </c>
      <c r="K237" s="31">
        <v>330</v>
      </c>
      <c r="L237" s="31">
        <v>324.55</v>
      </c>
      <c r="M237" s="31">
        <v>11.726509999999999</v>
      </c>
      <c r="N237" s="1"/>
      <c r="O237" s="1"/>
    </row>
    <row r="238" spans="1:15" ht="12.75" customHeight="1">
      <c r="A238" s="33">
        <v>228</v>
      </c>
      <c r="B238" s="58" t="s">
        <v>144</v>
      </c>
      <c r="C238" s="31">
        <v>123.6</v>
      </c>
      <c r="D238" s="38">
        <v>123.86666666666667</v>
      </c>
      <c r="E238" s="38">
        <v>123.08333333333334</v>
      </c>
      <c r="F238" s="38">
        <v>122.56666666666666</v>
      </c>
      <c r="G238" s="38">
        <v>121.78333333333333</v>
      </c>
      <c r="H238" s="38">
        <v>124.38333333333335</v>
      </c>
      <c r="I238" s="38">
        <v>125.16666666666669</v>
      </c>
      <c r="J238" s="38">
        <v>125.68333333333337</v>
      </c>
      <c r="K238" s="31">
        <v>124.65</v>
      </c>
      <c r="L238" s="31">
        <v>123.35</v>
      </c>
      <c r="M238" s="31">
        <v>35.485010000000003</v>
      </c>
      <c r="N238" s="1"/>
      <c r="O238" s="1"/>
    </row>
    <row r="239" spans="1:15" ht="12.75" customHeight="1">
      <c r="A239" s="33">
        <v>229</v>
      </c>
      <c r="B239" s="58" t="s">
        <v>146</v>
      </c>
      <c r="C239" s="31">
        <v>393.75</v>
      </c>
      <c r="D239" s="38">
        <v>395.23333333333335</v>
      </c>
      <c r="E239" s="38">
        <v>389.11666666666667</v>
      </c>
      <c r="F239" s="38">
        <v>384.48333333333335</v>
      </c>
      <c r="G239" s="38">
        <v>378.36666666666667</v>
      </c>
      <c r="H239" s="38">
        <v>399.86666666666667</v>
      </c>
      <c r="I239" s="38">
        <v>405.98333333333335</v>
      </c>
      <c r="J239" s="38">
        <v>410.61666666666667</v>
      </c>
      <c r="K239" s="31">
        <v>401.35</v>
      </c>
      <c r="L239" s="31">
        <v>390.6</v>
      </c>
      <c r="M239" s="31">
        <v>28.56935</v>
      </c>
      <c r="N239" s="1"/>
      <c r="O239" s="1"/>
    </row>
    <row r="240" spans="1:15" ht="12.75" customHeight="1">
      <c r="A240" s="33">
        <v>230</v>
      </c>
      <c r="B240" s="58" t="s">
        <v>154</v>
      </c>
      <c r="C240" s="31">
        <v>99.35</v>
      </c>
      <c r="D240" s="38">
        <v>99.266666666666652</v>
      </c>
      <c r="E240" s="38">
        <v>98.683333333333309</v>
      </c>
      <c r="F240" s="38">
        <v>98.016666666666652</v>
      </c>
      <c r="G240" s="38">
        <v>97.433333333333309</v>
      </c>
      <c r="H240" s="38">
        <v>99.933333333333309</v>
      </c>
      <c r="I240" s="38">
        <v>100.51666666666665</v>
      </c>
      <c r="J240" s="38">
        <v>101.18333333333331</v>
      </c>
      <c r="K240" s="31">
        <v>99.85</v>
      </c>
      <c r="L240" s="31">
        <v>98.6</v>
      </c>
      <c r="M240" s="31">
        <v>185.98910000000001</v>
      </c>
      <c r="N240" s="1"/>
      <c r="O240" s="1"/>
    </row>
    <row r="241" spans="1:15" ht="12.75" customHeight="1">
      <c r="A241" s="33">
        <v>231</v>
      </c>
      <c r="B241" s="58" t="s">
        <v>422</v>
      </c>
      <c r="C241" s="31">
        <v>26.9</v>
      </c>
      <c r="D241" s="38">
        <v>26.95</v>
      </c>
      <c r="E241" s="38">
        <v>26.45</v>
      </c>
      <c r="F241" s="38">
        <v>26</v>
      </c>
      <c r="G241" s="38">
        <v>25.5</v>
      </c>
      <c r="H241" s="38">
        <v>27.4</v>
      </c>
      <c r="I241" s="38">
        <v>27.9</v>
      </c>
      <c r="J241" s="38">
        <v>28.349999999999998</v>
      </c>
      <c r="K241" s="31">
        <v>27.45</v>
      </c>
      <c r="L241" s="31">
        <v>26.5</v>
      </c>
      <c r="M241" s="31">
        <v>170.34308999999999</v>
      </c>
      <c r="N241" s="1"/>
      <c r="O241" s="1"/>
    </row>
    <row r="242" spans="1:15" ht="12.75" customHeight="1">
      <c r="A242" s="33">
        <v>232</v>
      </c>
      <c r="B242" s="58" t="s">
        <v>156</v>
      </c>
      <c r="C242" s="31">
        <v>623.1</v>
      </c>
      <c r="D242" s="38">
        <v>624.63333333333333</v>
      </c>
      <c r="E242" s="38">
        <v>618.86666666666667</v>
      </c>
      <c r="F242" s="38">
        <v>614.63333333333333</v>
      </c>
      <c r="G242" s="38">
        <v>608.86666666666667</v>
      </c>
      <c r="H242" s="38">
        <v>628.86666666666667</v>
      </c>
      <c r="I242" s="38">
        <v>634.63333333333333</v>
      </c>
      <c r="J242" s="38">
        <v>638.86666666666667</v>
      </c>
      <c r="K242" s="31">
        <v>630.4</v>
      </c>
      <c r="L242" s="31">
        <v>620.4</v>
      </c>
      <c r="M242" s="31">
        <v>11.123760000000001</v>
      </c>
      <c r="N242" s="1"/>
      <c r="O242" s="1"/>
    </row>
    <row r="243" spans="1:15" ht="12.75" customHeight="1">
      <c r="A243" s="33">
        <v>233</v>
      </c>
      <c r="B243" s="58" t="s">
        <v>423</v>
      </c>
      <c r="C243" s="31">
        <v>34.950000000000003</v>
      </c>
      <c r="D243" s="38">
        <v>34.450000000000003</v>
      </c>
      <c r="E243" s="38">
        <v>33.700000000000003</v>
      </c>
      <c r="F243" s="38">
        <v>32.450000000000003</v>
      </c>
      <c r="G243" s="38">
        <v>31.700000000000003</v>
      </c>
      <c r="H243" s="38">
        <v>35.700000000000003</v>
      </c>
      <c r="I243" s="38">
        <v>36.450000000000003</v>
      </c>
      <c r="J243" s="38">
        <v>37.700000000000003</v>
      </c>
      <c r="K243" s="31">
        <v>35.200000000000003</v>
      </c>
      <c r="L243" s="31">
        <v>33.200000000000003</v>
      </c>
      <c r="M243" s="31">
        <v>1727.75659</v>
      </c>
      <c r="N243" s="1"/>
      <c r="O243" s="1"/>
    </row>
    <row r="244" spans="1:15" ht="12.75" customHeight="1">
      <c r="A244" s="33">
        <v>234</v>
      </c>
      <c r="B244" s="58" t="s">
        <v>424</v>
      </c>
      <c r="C244" s="31">
        <v>1499.9</v>
      </c>
      <c r="D244" s="38">
        <v>1502.6333333333332</v>
      </c>
      <c r="E244" s="38">
        <v>1489.2666666666664</v>
      </c>
      <c r="F244" s="38">
        <v>1478.6333333333332</v>
      </c>
      <c r="G244" s="38">
        <v>1465.2666666666664</v>
      </c>
      <c r="H244" s="38">
        <v>1513.2666666666664</v>
      </c>
      <c r="I244" s="38">
        <v>1526.6333333333332</v>
      </c>
      <c r="J244" s="38">
        <v>1537.2666666666664</v>
      </c>
      <c r="K244" s="31">
        <v>1516</v>
      </c>
      <c r="L244" s="31">
        <v>1492</v>
      </c>
      <c r="M244" s="31">
        <v>0.54661000000000004</v>
      </c>
      <c r="N244" s="1"/>
      <c r="O244" s="1"/>
    </row>
    <row r="245" spans="1:15" ht="12.75" customHeight="1">
      <c r="A245" s="33">
        <v>235</v>
      </c>
      <c r="B245" s="58" t="s">
        <v>145</v>
      </c>
      <c r="C245" s="31">
        <v>494.3</v>
      </c>
      <c r="D245" s="38">
        <v>493.83333333333331</v>
      </c>
      <c r="E245" s="38">
        <v>488.66666666666663</v>
      </c>
      <c r="F245" s="38">
        <v>483.0333333333333</v>
      </c>
      <c r="G245" s="38">
        <v>477.86666666666662</v>
      </c>
      <c r="H245" s="38">
        <v>499.46666666666664</v>
      </c>
      <c r="I245" s="38">
        <v>504.63333333333327</v>
      </c>
      <c r="J245" s="38">
        <v>510.26666666666665</v>
      </c>
      <c r="K245" s="31">
        <v>499</v>
      </c>
      <c r="L245" s="31">
        <v>488.2</v>
      </c>
      <c r="M245" s="31">
        <v>12.40245</v>
      </c>
      <c r="N245" s="1"/>
      <c r="O245" s="1"/>
    </row>
    <row r="246" spans="1:15" ht="12.75" customHeight="1">
      <c r="A246" s="33">
        <v>236</v>
      </c>
      <c r="B246" s="58" t="s">
        <v>151</v>
      </c>
      <c r="C246" s="31">
        <v>169.1</v>
      </c>
      <c r="D246" s="38">
        <v>167.75</v>
      </c>
      <c r="E246" s="38">
        <v>164.95</v>
      </c>
      <c r="F246" s="38">
        <v>160.79999999999998</v>
      </c>
      <c r="G246" s="38">
        <v>157.99999999999997</v>
      </c>
      <c r="H246" s="38">
        <v>171.9</v>
      </c>
      <c r="I246" s="38">
        <v>174.70000000000002</v>
      </c>
      <c r="J246" s="38">
        <v>178.85000000000002</v>
      </c>
      <c r="K246" s="31">
        <v>170.55</v>
      </c>
      <c r="L246" s="31">
        <v>163.6</v>
      </c>
      <c r="M246" s="31">
        <v>71.308890000000005</v>
      </c>
      <c r="N246" s="1"/>
      <c r="O246" s="1"/>
    </row>
    <row r="247" spans="1:15" ht="12.75" customHeight="1">
      <c r="A247" s="33">
        <v>237</v>
      </c>
      <c r="B247" s="58" t="s">
        <v>150</v>
      </c>
      <c r="C247" s="31">
        <v>1407.35</v>
      </c>
      <c r="D247" s="38">
        <v>1412.7666666666664</v>
      </c>
      <c r="E247" s="38">
        <v>1395.1833333333329</v>
      </c>
      <c r="F247" s="38">
        <v>1383.0166666666664</v>
      </c>
      <c r="G247" s="38">
        <v>1365.4333333333329</v>
      </c>
      <c r="H247" s="38">
        <v>1424.9333333333329</v>
      </c>
      <c r="I247" s="38">
        <v>1442.5166666666664</v>
      </c>
      <c r="J247" s="38">
        <v>1454.6833333333329</v>
      </c>
      <c r="K247" s="31">
        <v>1430.35</v>
      </c>
      <c r="L247" s="31">
        <v>1400.6</v>
      </c>
      <c r="M247" s="31">
        <v>21.385400000000001</v>
      </c>
      <c r="N247" s="1"/>
      <c r="O247" s="1"/>
    </row>
    <row r="248" spans="1:15" ht="12.75" customHeight="1">
      <c r="A248" s="33">
        <v>238</v>
      </c>
      <c r="B248" s="58" t="s">
        <v>425</v>
      </c>
      <c r="C248" s="31">
        <v>14.95</v>
      </c>
      <c r="D248" s="38">
        <v>14.916666666666666</v>
      </c>
      <c r="E248" s="38">
        <v>14.783333333333331</v>
      </c>
      <c r="F248" s="38">
        <v>14.616666666666665</v>
      </c>
      <c r="G248" s="38">
        <v>14.483333333333331</v>
      </c>
      <c r="H248" s="38">
        <v>15.083333333333332</v>
      </c>
      <c r="I248" s="38">
        <v>15.216666666666669</v>
      </c>
      <c r="J248" s="38">
        <v>15.383333333333333</v>
      </c>
      <c r="K248" s="31">
        <v>15.05</v>
      </c>
      <c r="L248" s="31">
        <v>14.75</v>
      </c>
      <c r="M248" s="31">
        <v>47.69258</v>
      </c>
      <c r="N248" s="1"/>
      <c r="O248" s="1"/>
    </row>
    <row r="249" spans="1:15" ht="12.75" customHeight="1">
      <c r="A249" s="33">
        <v>239</v>
      </c>
      <c r="B249" s="58" t="s">
        <v>186</v>
      </c>
      <c r="C249" s="31">
        <v>4648.55</v>
      </c>
      <c r="D249" s="38">
        <v>4615.8499999999995</v>
      </c>
      <c r="E249" s="38">
        <v>4572.6999999999989</v>
      </c>
      <c r="F249" s="38">
        <v>4496.8499999999995</v>
      </c>
      <c r="G249" s="38">
        <v>4453.6999999999989</v>
      </c>
      <c r="H249" s="38">
        <v>4691.6999999999989</v>
      </c>
      <c r="I249" s="38">
        <v>4734.8499999999985</v>
      </c>
      <c r="J249" s="38">
        <v>4810.6999999999989</v>
      </c>
      <c r="K249" s="31">
        <v>4659</v>
      </c>
      <c r="L249" s="31">
        <v>4540</v>
      </c>
      <c r="M249" s="31">
        <v>2.73203</v>
      </c>
      <c r="N249" s="1"/>
      <c r="O249" s="1"/>
    </row>
    <row r="250" spans="1:15" ht="12.75" customHeight="1">
      <c r="A250" s="33">
        <v>240</v>
      </c>
      <c r="B250" s="58" t="s">
        <v>152</v>
      </c>
      <c r="C250" s="31">
        <v>1331.6</v>
      </c>
      <c r="D250" s="38">
        <v>1328.8666666666666</v>
      </c>
      <c r="E250" s="38">
        <v>1307.7333333333331</v>
      </c>
      <c r="F250" s="38">
        <v>1283.8666666666666</v>
      </c>
      <c r="G250" s="38">
        <v>1262.7333333333331</v>
      </c>
      <c r="H250" s="38">
        <v>1352.7333333333331</v>
      </c>
      <c r="I250" s="38">
        <v>1373.8666666666668</v>
      </c>
      <c r="J250" s="38">
        <v>1397.7333333333331</v>
      </c>
      <c r="K250" s="31">
        <v>1350</v>
      </c>
      <c r="L250" s="31">
        <v>1305</v>
      </c>
      <c r="M250" s="31">
        <v>455.48304999999999</v>
      </c>
      <c r="N250" s="1"/>
      <c r="O250" s="1"/>
    </row>
    <row r="251" spans="1:15" ht="12.75" customHeight="1">
      <c r="A251" s="33">
        <v>241</v>
      </c>
      <c r="B251" s="58" t="s">
        <v>882</v>
      </c>
      <c r="C251" s="31">
        <v>2774.5</v>
      </c>
      <c r="D251" s="38">
        <v>2782.5666666666671</v>
      </c>
      <c r="E251" s="38">
        <v>2741.9333333333343</v>
      </c>
      <c r="F251" s="38">
        <v>2709.3666666666672</v>
      </c>
      <c r="G251" s="38">
        <v>2668.7333333333345</v>
      </c>
      <c r="H251" s="38">
        <v>2815.1333333333341</v>
      </c>
      <c r="I251" s="38">
        <v>2855.7666666666664</v>
      </c>
      <c r="J251" s="38">
        <v>2888.3333333333339</v>
      </c>
      <c r="K251" s="31">
        <v>2823.2</v>
      </c>
      <c r="L251" s="31">
        <v>2750</v>
      </c>
      <c r="M251" s="31">
        <v>9.8320000000000005E-2</v>
      </c>
      <c r="N251" s="1"/>
      <c r="O251" s="1"/>
    </row>
    <row r="252" spans="1:15" ht="12.75" customHeight="1">
      <c r="A252" s="33">
        <v>242</v>
      </c>
      <c r="B252" s="58" t="s">
        <v>153</v>
      </c>
      <c r="C252" s="31">
        <v>632.20000000000005</v>
      </c>
      <c r="D252" s="38">
        <v>629.05000000000007</v>
      </c>
      <c r="E252" s="38">
        <v>623.15000000000009</v>
      </c>
      <c r="F252" s="38">
        <v>614.1</v>
      </c>
      <c r="G252" s="38">
        <v>608.20000000000005</v>
      </c>
      <c r="H252" s="38">
        <v>638.10000000000014</v>
      </c>
      <c r="I252" s="38">
        <v>644</v>
      </c>
      <c r="J252" s="38">
        <v>653.05000000000018</v>
      </c>
      <c r="K252" s="31">
        <v>634.95000000000005</v>
      </c>
      <c r="L252" s="31">
        <v>620</v>
      </c>
      <c r="M252" s="31">
        <v>3.7440899999999999</v>
      </c>
      <c r="N252" s="1"/>
      <c r="O252" s="1"/>
    </row>
    <row r="253" spans="1:15" ht="12.75" customHeight="1">
      <c r="A253" s="33">
        <v>243</v>
      </c>
      <c r="B253" s="58" t="s">
        <v>149</v>
      </c>
      <c r="C253" s="31">
        <v>2678.65</v>
      </c>
      <c r="D253" s="38">
        <v>2690.1333333333337</v>
      </c>
      <c r="E253" s="38">
        <v>2656.2166666666672</v>
      </c>
      <c r="F253" s="38">
        <v>2633.7833333333333</v>
      </c>
      <c r="G253" s="38">
        <v>2599.8666666666668</v>
      </c>
      <c r="H253" s="38">
        <v>2712.5666666666675</v>
      </c>
      <c r="I253" s="38">
        <v>2746.4833333333345</v>
      </c>
      <c r="J253" s="38">
        <v>2768.9166666666679</v>
      </c>
      <c r="K253" s="31">
        <v>2724.05</v>
      </c>
      <c r="L253" s="31">
        <v>2667.7</v>
      </c>
      <c r="M253" s="31">
        <v>3.0561400000000001</v>
      </c>
      <c r="N253" s="1"/>
      <c r="O253" s="1"/>
    </row>
    <row r="254" spans="1:15" ht="12.75" customHeight="1">
      <c r="A254" s="33">
        <v>244</v>
      </c>
      <c r="B254" s="58" t="s">
        <v>155</v>
      </c>
      <c r="C254" s="31">
        <v>794.65</v>
      </c>
      <c r="D254" s="38">
        <v>790.86666666666667</v>
      </c>
      <c r="E254" s="38">
        <v>783.88333333333333</v>
      </c>
      <c r="F254" s="38">
        <v>773.11666666666667</v>
      </c>
      <c r="G254" s="38">
        <v>766.13333333333333</v>
      </c>
      <c r="H254" s="38">
        <v>801.63333333333333</v>
      </c>
      <c r="I254" s="38">
        <v>808.61666666666667</v>
      </c>
      <c r="J254" s="38">
        <v>819.38333333333333</v>
      </c>
      <c r="K254" s="31">
        <v>797.85</v>
      </c>
      <c r="L254" s="31">
        <v>780.1</v>
      </c>
      <c r="M254" s="31">
        <v>2.9353699999999998</v>
      </c>
      <c r="N254" s="1"/>
      <c r="O254" s="1"/>
    </row>
    <row r="255" spans="1:15" ht="12.75" customHeight="1">
      <c r="A255" s="33">
        <v>245</v>
      </c>
      <c r="B255" s="58" t="s">
        <v>419</v>
      </c>
      <c r="C255" s="31">
        <v>25.85</v>
      </c>
      <c r="D255" s="38">
        <v>25.916666666666668</v>
      </c>
      <c r="E255" s="38">
        <v>25.733333333333334</v>
      </c>
      <c r="F255" s="38">
        <v>25.616666666666667</v>
      </c>
      <c r="G255" s="38">
        <v>25.433333333333334</v>
      </c>
      <c r="H255" s="38">
        <v>26.033333333333335</v>
      </c>
      <c r="I255" s="38">
        <v>26.216666666666665</v>
      </c>
      <c r="J255" s="38">
        <v>26.333333333333336</v>
      </c>
      <c r="K255" s="31">
        <v>26.1</v>
      </c>
      <c r="L255" s="31">
        <v>25.8</v>
      </c>
      <c r="M255" s="31">
        <v>32.203510000000001</v>
      </c>
      <c r="N255" s="1"/>
      <c r="O255" s="1"/>
    </row>
    <row r="256" spans="1:15" ht="12.75" customHeight="1">
      <c r="A256" s="33">
        <v>246</v>
      </c>
      <c r="B256" s="58" t="s">
        <v>157</v>
      </c>
      <c r="C256" s="31">
        <v>490.45</v>
      </c>
      <c r="D256" s="38">
        <v>491.7166666666667</v>
      </c>
      <c r="E256" s="38">
        <v>485.73333333333341</v>
      </c>
      <c r="F256" s="38">
        <v>481.01666666666671</v>
      </c>
      <c r="G256" s="38">
        <v>475.03333333333342</v>
      </c>
      <c r="H256" s="38">
        <v>496.43333333333339</v>
      </c>
      <c r="I256" s="38">
        <v>502.41666666666674</v>
      </c>
      <c r="J256" s="38">
        <v>507.13333333333338</v>
      </c>
      <c r="K256" s="31">
        <v>497.7</v>
      </c>
      <c r="L256" s="31">
        <v>487</v>
      </c>
      <c r="M256" s="31">
        <v>139.71982</v>
      </c>
      <c r="N256" s="1"/>
      <c r="O256" s="1"/>
    </row>
    <row r="257" spans="1:15" ht="12.75" customHeight="1">
      <c r="A257" s="33">
        <v>247</v>
      </c>
      <c r="B257" s="58" t="s">
        <v>420</v>
      </c>
      <c r="C257" s="31">
        <v>109.8</v>
      </c>
      <c r="D257" s="38">
        <v>109.78333333333335</v>
      </c>
      <c r="E257" s="38">
        <v>108.16666666666669</v>
      </c>
      <c r="F257" s="38">
        <v>106.53333333333335</v>
      </c>
      <c r="G257" s="38">
        <v>104.91666666666669</v>
      </c>
      <c r="H257" s="38">
        <v>111.41666666666669</v>
      </c>
      <c r="I257" s="38">
        <v>113.03333333333333</v>
      </c>
      <c r="J257" s="38">
        <v>114.66666666666669</v>
      </c>
      <c r="K257" s="31">
        <v>111.4</v>
      </c>
      <c r="L257" s="31">
        <v>108.15</v>
      </c>
      <c r="M257" s="31">
        <v>4.32761</v>
      </c>
      <c r="N257" s="1"/>
      <c r="O257" s="1"/>
    </row>
    <row r="258" spans="1:15" ht="12.75" customHeight="1">
      <c r="A258" s="33">
        <v>248</v>
      </c>
      <c r="B258" s="58" t="s">
        <v>426</v>
      </c>
      <c r="C258" s="31">
        <v>2511.25</v>
      </c>
      <c r="D258" s="38">
        <v>2507.4500000000003</v>
      </c>
      <c r="E258" s="38">
        <v>2493.8000000000006</v>
      </c>
      <c r="F258" s="38">
        <v>2476.3500000000004</v>
      </c>
      <c r="G258" s="38">
        <v>2462.7000000000007</v>
      </c>
      <c r="H258" s="38">
        <v>2524.9000000000005</v>
      </c>
      <c r="I258" s="38">
        <v>2538.5500000000002</v>
      </c>
      <c r="J258" s="38">
        <v>2556.0000000000005</v>
      </c>
      <c r="K258" s="31">
        <v>2521.1</v>
      </c>
      <c r="L258" s="31">
        <v>2490</v>
      </c>
      <c r="M258" s="31">
        <v>0.12052</v>
      </c>
      <c r="N258" s="1"/>
      <c r="O258" s="1"/>
    </row>
    <row r="259" spans="1:15" ht="12.75" customHeight="1">
      <c r="A259" s="33">
        <v>249</v>
      </c>
      <c r="B259" s="58" t="s">
        <v>159</v>
      </c>
      <c r="C259" s="31">
        <v>3185.5</v>
      </c>
      <c r="D259" s="38">
        <v>3182.7666666666664</v>
      </c>
      <c r="E259" s="38">
        <v>3142.7333333333327</v>
      </c>
      <c r="F259" s="38">
        <v>3099.9666666666662</v>
      </c>
      <c r="G259" s="38">
        <v>3059.9333333333325</v>
      </c>
      <c r="H259" s="38">
        <v>3225.5333333333328</v>
      </c>
      <c r="I259" s="38">
        <v>3265.5666666666666</v>
      </c>
      <c r="J259" s="38">
        <v>3308.333333333333</v>
      </c>
      <c r="K259" s="31">
        <v>3222.8</v>
      </c>
      <c r="L259" s="31">
        <v>3140</v>
      </c>
      <c r="M259" s="31">
        <v>0.73058000000000001</v>
      </c>
      <c r="N259" s="1"/>
      <c r="O259" s="1"/>
    </row>
    <row r="260" spans="1:15" ht="12.75" customHeight="1">
      <c r="A260" s="33">
        <v>250</v>
      </c>
      <c r="B260" s="58" t="s">
        <v>431</v>
      </c>
      <c r="C260" s="31">
        <v>109.15</v>
      </c>
      <c r="D260" s="38">
        <v>109.10000000000001</v>
      </c>
      <c r="E260" s="38">
        <v>108.45000000000002</v>
      </c>
      <c r="F260" s="38">
        <v>107.75000000000001</v>
      </c>
      <c r="G260" s="38">
        <v>107.10000000000002</v>
      </c>
      <c r="H260" s="38">
        <v>109.80000000000001</v>
      </c>
      <c r="I260" s="38">
        <v>110.45000000000002</v>
      </c>
      <c r="J260" s="38">
        <v>111.15</v>
      </c>
      <c r="K260" s="31">
        <v>109.75</v>
      </c>
      <c r="L260" s="31">
        <v>108.4</v>
      </c>
      <c r="M260" s="31">
        <v>13.333410000000001</v>
      </c>
      <c r="N260" s="1"/>
      <c r="O260" s="1"/>
    </row>
    <row r="261" spans="1:15" ht="12.75" customHeight="1">
      <c r="A261" s="33">
        <v>251</v>
      </c>
      <c r="B261" s="58" t="s">
        <v>427</v>
      </c>
      <c r="C261" s="31">
        <v>1405.95</v>
      </c>
      <c r="D261" s="38">
        <v>1410.2833333333335</v>
      </c>
      <c r="E261" s="38">
        <v>1395.2166666666672</v>
      </c>
      <c r="F261" s="38">
        <v>1384.4833333333336</v>
      </c>
      <c r="G261" s="38">
        <v>1369.4166666666672</v>
      </c>
      <c r="H261" s="38">
        <v>1421.0166666666671</v>
      </c>
      <c r="I261" s="38">
        <v>1436.0833333333333</v>
      </c>
      <c r="J261" s="38">
        <v>1446.8166666666671</v>
      </c>
      <c r="K261" s="31">
        <v>1425.35</v>
      </c>
      <c r="L261" s="31">
        <v>1399.55</v>
      </c>
      <c r="M261" s="31">
        <v>2.0121799999999999</v>
      </c>
      <c r="N261" s="1"/>
      <c r="O261" s="1"/>
    </row>
    <row r="262" spans="1:15" ht="12.75" customHeight="1">
      <c r="A262" s="33">
        <v>252</v>
      </c>
      <c r="B262" s="58" t="s">
        <v>432</v>
      </c>
      <c r="C262" s="31">
        <v>371.65</v>
      </c>
      <c r="D262" s="38">
        <v>370.5</v>
      </c>
      <c r="E262" s="38">
        <v>366.4</v>
      </c>
      <c r="F262" s="38">
        <v>361.15</v>
      </c>
      <c r="G262" s="38">
        <v>357.04999999999995</v>
      </c>
      <c r="H262" s="38">
        <v>375.75</v>
      </c>
      <c r="I262" s="38">
        <v>379.85</v>
      </c>
      <c r="J262" s="38">
        <v>385.1</v>
      </c>
      <c r="K262" s="31">
        <v>374.6</v>
      </c>
      <c r="L262" s="31">
        <v>365.25</v>
      </c>
      <c r="M262" s="31">
        <v>3.7576700000000001</v>
      </c>
      <c r="N262" s="1"/>
      <c r="O262" s="1"/>
    </row>
    <row r="263" spans="1:15" ht="12.75" customHeight="1">
      <c r="A263" s="33">
        <v>253</v>
      </c>
      <c r="B263" s="58" t="s">
        <v>158</v>
      </c>
      <c r="C263" s="31">
        <v>628.1</v>
      </c>
      <c r="D263" s="38">
        <v>631.83333333333337</v>
      </c>
      <c r="E263" s="38">
        <v>623.26666666666677</v>
      </c>
      <c r="F263" s="38">
        <v>618.43333333333339</v>
      </c>
      <c r="G263" s="38">
        <v>609.86666666666679</v>
      </c>
      <c r="H263" s="38">
        <v>636.66666666666674</v>
      </c>
      <c r="I263" s="38">
        <v>645.23333333333335</v>
      </c>
      <c r="J263" s="38">
        <v>650.06666666666672</v>
      </c>
      <c r="K263" s="31">
        <v>640.4</v>
      </c>
      <c r="L263" s="31">
        <v>627</v>
      </c>
      <c r="M263" s="31">
        <v>24.70457</v>
      </c>
      <c r="N263" s="1"/>
      <c r="O263" s="1"/>
    </row>
    <row r="264" spans="1:15" ht="12.75" customHeight="1">
      <c r="A264" s="33">
        <v>254</v>
      </c>
      <c r="B264" s="58" t="s">
        <v>883</v>
      </c>
      <c r="C264" s="31">
        <v>320.5</v>
      </c>
      <c r="D264" s="38">
        <v>319.13333333333333</v>
      </c>
      <c r="E264" s="38">
        <v>315.36666666666667</v>
      </c>
      <c r="F264" s="38">
        <v>310.23333333333335</v>
      </c>
      <c r="G264" s="38">
        <v>306.4666666666667</v>
      </c>
      <c r="H264" s="38">
        <v>324.26666666666665</v>
      </c>
      <c r="I264" s="38">
        <v>328.0333333333333</v>
      </c>
      <c r="J264" s="38">
        <v>333.16666666666663</v>
      </c>
      <c r="K264" s="31">
        <v>322.89999999999998</v>
      </c>
      <c r="L264" s="31">
        <v>314</v>
      </c>
      <c r="M264" s="31">
        <v>0.72528000000000004</v>
      </c>
      <c r="N264" s="1"/>
      <c r="O264" s="1"/>
    </row>
    <row r="265" spans="1:15" ht="12.75" customHeight="1">
      <c r="A265" s="33">
        <v>255</v>
      </c>
      <c r="B265" s="58" t="s">
        <v>428</v>
      </c>
      <c r="C265" s="31">
        <v>661.9</v>
      </c>
      <c r="D265" s="38">
        <v>665.56666666666661</v>
      </c>
      <c r="E265" s="38">
        <v>656.43333333333317</v>
      </c>
      <c r="F265" s="38">
        <v>650.96666666666658</v>
      </c>
      <c r="G265" s="38">
        <v>641.83333333333314</v>
      </c>
      <c r="H265" s="38">
        <v>671.03333333333319</v>
      </c>
      <c r="I265" s="38">
        <v>680.16666666666663</v>
      </c>
      <c r="J265" s="38">
        <v>685.63333333333321</v>
      </c>
      <c r="K265" s="31">
        <v>674.7</v>
      </c>
      <c r="L265" s="31">
        <v>660.1</v>
      </c>
      <c r="M265" s="31">
        <v>1.3755500000000001</v>
      </c>
      <c r="N265" s="1"/>
      <c r="O265" s="1"/>
    </row>
    <row r="266" spans="1:15" ht="12.75" customHeight="1">
      <c r="A266" s="33">
        <v>256</v>
      </c>
      <c r="B266" s="58" t="s">
        <v>429</v>
      </c>
      <c r="C266" s="31">
        <v>317.3</v>
      </c>
      <c r="D266" s="38">
        <v>317.91666666666669</v>
      </c>
      <c r="E266" s="38">
        <v>315.58333333333337</v>
      </c>
      <c r="F266" s="38">
        <v>313.86666666666667</v>
      </c>
      <c r="G266" s="38">
        <v>311.53333333333336</v>
      </c>
      <c r="H266" s="38">
        <v>319.63333333333338</v>
      </c>
      <c r="I266" s="38">
        <v>321.96666666666675</v>
      </c>
      <c r="J266" s="38">
        <v>323.68333333333339</v>
      </c>
      <c r="K266" s="31">
        <v>320.25</v>
      </c>
      <c r="L266" s="31">
        <v>316.2</v>
      </c>
      <c r="M266" s="31">
        <v>4.0573899999999998</v>
      </c>
      <c r="N266" s="1"/>
      <c r="O266" s="1"/>
    </row>
    <row r="267" spans="1:15" ht="12.75" customHeight="1">
      <c r="A267" s="33">
        <v>257</v>
      </c>
      <c r="B267" s="58" t="s">
        <v>430</v>
      </c>
      <c r="C267" s="31">
        <v>73.400000000000006</v>
      </c>
      <c r="D267" s="38">
        <v>73.683333333333337</v>
      </c>
      <c r="E267" s="38">
        <v>72.966666666666669</v>
      </c>
      <c r="F267" s="38">
        <v>72.533333333333331</v>
      </c>
      <c r="G267" s="38">
        <v>71.816666666666663</v>
      </c>
      <c r="H267" s="38">
        <v>74.116666666666674</v>
      </c>
      <c r="I267" s="38">
        <v>74.833333333333343</v>
      </c>
      <c r="J267" s="38">
        <v>75.26666666666668</v>
      </c>
      <c r="K267" s="31">
        <v>74.400000000000006</v>
      </c>
      <c r="L267" s="31">
        <v>73.25</v>
      </c>
      <c r="M267" s="31">
        <v>5.63687</v>
      </c>
      <c r="N267" s="1"/>
      <c r="O267" s="1"/>
    </row>
    <row r="268" spans="1:15" ht="12.75" customHeight="1">
      <c r="A268" s="33">
        <v>258</v>
      </c>
      <c r="B268" s="58" t="s">
        <v>284</v>
      </c>
      <c r="C268" s="31">
        <v>288.10000000000002</v>
      </c>
      <c r="D268" s="38">
        <v>289.7166666666667</v>
      </c>
      <c r="E268" s="38">
        <v>283.88333333333338</v>
      </c>
      <c r="F268" s="38">
        <v>279.66666666666669</v>
      </c>
      <c r="G268" s="38">
        <v>273.83333333333337</v>
      </c>
      <c r="H268" s="38">
        <v>293.93333333333339</v>
      </c>
      <c r="I268" s="38">
        <v>299.76666666666665</v>
      </c>
      <c r="J268" s="38">
        <v>303.98333333333341</v>
      </c>
      <c r="K268" s="31">
        <v>295.55</v>
      </c>
      <c r="L268" s="31">
        <v>285.5</v>
      </c>
      <c r="M268" s="31">
        <v>38.648110000000003</v>
      </c>
      <c r="N268" s="1"/>
      <c r="O268" s="1"/>
    </row>
    <row r="269" spans="1:15" ht="12.75" customHeight="1">
      <c r="A269" s="33">
        <v>259</v>
      </c>
      <c r="B269" s="58" t="s">
        <v>160</v>
      </c>
      <c r="C269" s="31">
        <v>786.45</v>
      </c>
      <c r="D269" s="38">
        <v>797.4666666666667</v>
      </c>
      <c r="E269" s="38">
        <v>771.58333333333337</v>
      </c>
      <c r="F269" s="38">
        <v>756.7166666666667</v>
      </c>
      <c r="G269" s="38">
        <v>730.83333333333337</v>
      </c>
      <c r="H269" s="38">
        <v>812.33333333333337</v>
      </c>
      <c r="I269" s="38">
        <v>838.21666666666658</v>
      </c>
      <c r="J269" s="38">
        <v>853.08333333333337</v>
      </c>
      <c r="K269" s="31">
        <v>823.35</v>
      </c>
      <c r="L269" s="31">
        <v>782.6</v>
      </c>
      <c r="M269" s="31">
        <v>84.697980000000001</v>
      </c>
      <c r="N269" s="1"/>
      <c r="O269" s="1"/>
    </row>
    <row r="270" spans="1:15" ht="12.75" customHeight="1">
      <c r="A270" s="33">
        <v>260</v>
      </c>
      <c r="B270" s="58" t="s">
        <v>161</v>
      </c>
      <c r="C270" s="31">
        <v>466.95</v>
      </c>
      <c r="D270" s="38">
        <v>469.41666666666669</v>
      </c>
      <c r="E270" s="38">
        <v>462.28333333333336</v>
      </c>
      <c r="F270" s="38">
        <v>457.61666666666667</v>
      </c>
      <c r="G270" s="38">
        <v>450.48333333333335</v>
      </c>
      <c r="H270" s="38">
        <v>474.08333333333337</v>
      </c>
      <c r="I270" s="38">
        <v>481.2166666666667</v>
      </c>
      <c r="J270" s="38">
        <v>485.88333333333338</v>
      </c>
      <c r="K270" s="31">
        <v>476.55</v>
      </c>
      <c r="L270" s="31">
        <v>464.75</v>
      </c>
      <c r="M270" s="31">
        <v>12.558770000000001</v>
      </c>
      <c r="N270" s="1"/>
      <c r="O270" s="1"/>
    </row>
    <row r="271" spans="1:15" ht="12.75" customHeight="1">
      <c r="A271" s="33">
        <v>261</v>
      </c>
      <c r="B271" s="58" t="s">
        <v>433</v>
      </c>
      <c r="C271" s="31">
        <v>407.2</v>
      </c>
      <c r="D271" s="38">
        <v>408.63333333333338</v>
      </c>
      <c r="E271" s="38">
        <v>403.31666666666678</v>
      </c>
      <c r="F271" s="38">
        <v>399.43333333333339</v>
      </c>
      <c r="G271" s="38">
        <v>394.11666666666679</v>
      </c>
      <c r="H271" s="38">
        <v>412.51666666666677</v>
      </c>
      <c r="I271" s="38">
        <v>417.83333333333337</v>
      </c>
      <c r="J271" s="38">
        <v>421.71666666666675</v>
      </c>
      <c r="K271" s="31">
        <v>413.95</v>
      </c>
      <c r="L271" s="31">
        <v>404.75</v>
      </c>
      <c r="M271" s="31">
        <v>2.6104599999999998</v>
      </c>
      <c r="N271" s="1"/>
      <c r="O271" s="1"/>
    </row>
    <row r="272" spans="1:15" ht="12.75" customHeight="1">
      <c r="A272" s="33">
        <v>262</v>
      </c>
      <c r="B272" s="58" t="s">
        <v>434</v>
      </c>
      <c r="C272" s="31">
        <v>373.15</v>
      </c>
      <c r="D272" s="38">
        <v>373.16666666666669</v>
      </c>
      <c r="E272" s="38">
        <v>368.98333333333335</v>
      </c>
      <c r="F272" s="38">
        <v>364.81666666666666</v>
      </c>
      <c r="G272" s="38">
        <v>360.63333333333333</v>
      </c>
      <c r="H272" s="38">
        <v>377.33333333333337</v>
      </c>
      <c r="I272" s="38">
        <v>381.51666666666665</v>
      </c>
      <c r="J272" s="38">
        <v>385.68333333333339</v>
      </c>
      <c r="K272" s="31">
        <v>377.35</v>
      </c>
      <c r="L272" s="31">
        <v>369</v>
      </c>
      <c r="M272" s="31">
        <v>1.0485</v>
      </c>
      <c r="N272" s="1"/>
      <c r="O272" s="1"/>
    </row>
    <row r="273" spans="1:15" ht="12.75" customHeight="1">
      <c r="A273" s="33">
        <v>263</v>
      </c>
      <c r="B273" s="58" t="s">
        <v>435</v>
      </c>
      <c r="C273" s="31">
        <v>796.35</v>
      </c>
      <c r="D273" s="38">
        <v>797.51666666666677</v>
      </c>
      <c r="E273" s="38">
        <v>790.03333333333353</v>
      </c>
      <c r="F273" s="38">
        <v>783.71666666666681</v>
      </c>
      <c r="G273" s="38">
        <v>776.23333333333358</v>
      </c>
      <c r="H273" s="38">
        <v>803.83333333333348</v>
      </c>
      <c r="I273" s="38">
        <v>811.31666666666683</v>
      </c>
      <c r="J273" s="38">
        <v>817.63333333333344</v>
      </c>
      <c r="K273" s="31">
        <v>805</v>
      </c>
      <c r="L273" s="31">
        <v>791.2</v>
      </c>
      <c r="M273" s="31">
        <v>2.4375900000000001</v>
      </c>
      <c r="N273" s="1"/>
      <c r="O273" s="1"/>
    </row>
    <row r="274" spans="1:15" ht="12.75" customHeight="1">
      <c r="A274" s="33">
        <v>264</v>
      </c>
      <c r="B274" s="58" t="s">
        <v>436</v>
      </c>
      <c r="C274" s="31">
        <v>242.9</v>
      </c>
      <c r="D274" s="38">
        <v>243.65</v>
      </c>
      <c r="E274" s="38">
        <v>239.3</v>
      </c>
      <c r="F274" s="38">
        <v>235.70000000000002</v>
      </c>
      <c r="G274" s="38">
        <v>231.35000000000002</v>
      </c>
      <c r="H274" s="38">
        <v>247.25</v>
      </c>
      <c r="I274" s="38">
        <v>251.59999999999997</v>
      </c>
      <c r="J274" s="38">
        <v>255.2</v>
      </c>
      <c r="K274" s="31">
        <v>248</v>
      </c>
      <c r="L274" s="31">
        <v>240.05</v>
      </c>
      <c r="M274" s="31">
        <v>6.0064799999999998</v>
      </c>
      <c r="N274" s="1"/>
      <c r="O274" s="1"/>
    </row>
    <row r="275" spans="1:15" ht="12.75" customHeight="1">
      <c r="A275" s="33">
        <v>265</v>
      </c>
      <c r="B275" s="58" t="s">
        <v>437</v>
      </c>
      <c r="C275" s="31">
        <v>643.85</v>
      </c>
      <c r="D275" s="38">
        <v>645.98333333333323</v>
      </c>
      <c r="E275" s="38">
        <v>639.96666666666647</v>
      </c>
      <c r="F275" s="38">
        <v>636.08333333333326</v>
      </c>
      <c r="G275" s="38">
        <v>630.06666666666649</v>
      </c>
      <c r="H275" s="38">
        <v>649.86666666666645</v>
      </c>
      <c r="I275" s="38">
        <v>655.8833333333331</v>
      </c>
      <c r="J275" s="38">
        <v>659.76666666666642</v>
      </c>
      <c r="K275" s="31">
        <v>652</v>
      </c>
      <c r="L275" s="31">
        <v>642.1</v>
      </c>
      <c r="M275" s="31">
        <v>1.0695600000000001</v>
      </c>
      <c r="N275" s="1"/>
      <c r="O275" s="1"/>
    </row>
    <row r="276" spans="1:15" ht="12.75" customHeight="1">
      <c r="A276" s="33">
        <v>266</v>
      </c>
      <c r="B276" s="58" t="s">
        <v>442</v>
      </c>
      <c r="C276" s="31">
        <v>1434.9</v>
      </c>
      <c r="D276" s="38">
        <v>1428.5999999999997</v>
      </c>
      <c r="E276" s="38">
        <v>1386.3999999999994</v>
      </c>
      <c r="F276" s="38">
        <v>1337.8999999999996</v>
      </c>
      <c r="G276" s="38">
        <v>1295.6999999999994</v>
      </c>
      <c r="H276" s="38">
        <v>1477.0999999999995</v>
      </c>
      <c r="I276" s="38">
        <v>1519.2999999999997</v>
      </c>
      <c r="J276" s="38">
        <v>1567.7999999999995</v>
      </c>
      <c r="K276" s="31">
        <v>1470.8</v>
      </c>
      <c r="L276" s="31">
        <v>1380.1</v>
      </c>
      <c r="M276" s="31">
        <v>3.0219</v>
      </c>
      <c r="N276" s="1"/>
      <c r="O276" s="1"/>
    </row>
    <row r="277" spans="1:15" ht="12.75" customHeight="1">
      <c r="A277" s="33">
        <v>267</v>
      </c>
      <c r="B277" s="58" t="s">
        <v>870</v>
      </c>
      <c r="C277" s="31">
        <v>564.95000000000005</v>
      </c>
      <c r="D277" s="38">
        <v>562.30000000000007</v>
      </c>
      <c r="E277" s="38">
        <v>555.90000000000009</v>
      </c>
      <c r="F277" s="38">
        <v>546.85</v>
      </c>
      <c r="G277" s="38">
        <v>540.45000000000005</v>
      </c>
      <c r="H277" s="38">
        <v>571.35000000000014</v>
      </c>
      <c r="I277" s="38">
        <v>577.75</v>
      </c>
      <c r="J277" s="38">
        <v>586.80000000000018</v>
      </c>
      <c r="K277" s="31">
        <v>568.70000000000005</v>
      </c>
      <c r="L277" s="31">
        <v>553.25</v>
      </c>
      <c r="M277" s="31">
        <v>2.2546599999999999</v>
      </c>
      <c r="N277" s="1"/>
      <c r="O277" s="1"/>
    </row>
    <row r="278" spans="1:15" ht="12.75" customHeight="1">
      <c r="A278" s="33">
        <v>268</v>
      </c>
      <c r="B278" s="58" t="s">
        <v>443</v>
      </c>
      <c r="C278" s="31">
        <v>174.05</v>
      </c>
      <c r="D278" s="38">
        <v>172.51666666666665</v>
      </c>
      <c r="E278" s="38">
        <v>169.5333333333333</v>
      </c>
      <c r="F278" s="38">
        <v>165.01666666666665</v>
      </c>
      <c r="G278" s="38">
        <v>162.0333333333333</v>
      </c>
      <c r="H278" s="38">
        <v>177.0333333333333</v>
      </c>
      <c r="I278" s="38">
        <v>180.01666666666665</v>
      </c>
      <c r="J278" s="38">
        <v>184.5333333333333</v>
      </c>
      <c r="K278" s="31">
        <v>175.5</v>
      </c>
      <c r="L278" s="31">
        <v>168</v>
      </c>
      <c r="M278" s="31">
        <v>47.683320000000002</v>
      </c>
      <c r="N278" s="1"/>
      <c r="O278" s="1"/>
    </row>
    <row r="279" spans="1:15" ht="12.75" customHeight="1">
      <c r="A279" s="33">
        <v>269</v>
      </c>
      <c r="B279" s="58" t="s">
        <v>444</v>
      </c>
      <c r="C279" s="31">
        <v>322.8</v>
      </c>
      <c r="D279" s="38">
        <v>321.73333333333335</v>
      </c>
      <c r="E279" s="38">
        <v>318.06666666666672</v>
      </c>
      <c r="F279" s="38">
        <v>313.33333333333337</v>
      </c>
      <c r="G279" s="38">
        <v>309.66666666666674</v>
      </c>
      <c r="H279" s="38">
        <v>326.4666666666667</v>
      </c>
      <c r="I279" s="38">
        <v>330.13333333333333</v>
      </c>
      <c r="J279" s="38">
        <v>334.86666666666667</v>
      </c>
      <c r="K279" s="31">
        <v>325.39999999999998</v>
      </c>
      <c r="L279" s="31">
        <v>317</v>
      </c>
      <c r="M279" s="31">
        <v>7.2205899999999996</v>
      </c>
      <c r="N279" s="1"/>
      <c r="O279" s="1"/>
    </row>
    <row r="280" spans="1:15" ht="12.75" customHeight="1">
      <c r="A280" s="33">
        <v>270</v>
      </c>
      <c r="B280" s="58" t="s">
        <v>445</v>
      </c>
      <c r="C280" s="31">
        <v>129.19999999999999</v>
      </c>
      <c r="D280" s="38">
        <v>129.43333333333331</v>
      </c>
      <c r="E280" s="38">
        <v>127.76666666666662</v>
      </c>
      <c r="F280" s="38">
        <v>126.33333333333331</v>
      </c>
      <c r="G280" s="38">
        <v>124.66666666666663</v>
      </c>
      <c r="H280" s="38">
        <v>130.86666666666662</v>
      </c>
      <c r="I280" s="38">
        <v>132.5333333333333</v>
      </c>
      <c r="J280" s="38">
        <v>133.96666666666661</v>
      </c>
      <c r="K280" s="31">
        <v>131.1</v>
      </c>
      <c r="L280" s="31">
        <v>128</v>
      </c>
      <c r="M280" s="31">
        <v>16.12875</v>
      </c>
      <c r="N280" s="1"/>
      <c r="O280" s="1"/>
    </row>
    <row r="281" spans="1:15" ht="12.75" customHeight="1">
      <c r="A281" s="33">
        <v>271</v>
      </c>
      <c r="B281" s="58" t="s">
        <v>446</v>
      </c>
      <c r="C281" s="31">
        <v>621.04999999999995</v>
      </c>
      <c r="D281" s="38">
        <v>615.58333333333337</v>
      </c>
      <c r="E281" s="38">
        <v>606.31666666666672</v>
      </c>
      <c r="F281" s="38">
        <v>591.58333333333337</v>
      </c>
      <c r="G281" s="38">
        <v>582.31666666666672</v>
      </c>
      <c r="H281" s="38">
        <v>630.31666666666672</v>
      </c>
      <c r="I281" s="38">
        <v>639.58333333333337</v>
      </c>
      <c r="J281" s="38">
        <v>654.31666666666672</v>
      </c>
      <c r="K281" s="31">
        <v>624.85</v>
      </c>
      <c r="L281" s="31">
        <v>600.85</v>
      </c>
      <c r="M281" s="31">
        <v>6.2753899999999998</v>
      </c>
      <c r="N281" s="1"/>
      <c r="O281" s="1"/>
    </row>
    <row r="282" spans="1:15" ht="12.75" customHeight="1">
      <c r="A282" s="33">
        <v>272</v>
      </c>
      <c r="B282" s="58" t="s">
        <v>438</v>
      </c>
      <c r="C282" s="31">
        <v>2568.75</v>
      </c>
      <c r="D282" s="38">
        <v>2586.25</v>
      </c>
      <c r="E282" s="38">
        <v>2532.5</v>
      </c>
      <c r="F282" s="38">
        <v>2496.25</v>
      </c>
      <c r="G282" s="38">
        <v>2442.5</v>
      </c>
      <c r="H282" s="38">
        <v>2622.5</v>
      </c>
      <c r="I282" s="38">
        <v>2676.25</v>
      </c>
      <c r="J282" s="38">
        <v>2712.5</v>
      </c>
      <c r="K282" s="31">
        <v>2640</v>
      </c>
      <c r="L282" s="31">
        <v>2550</v>
      </c>
      <c r="M282" s="31">
        <v>4.25969</v>
      </c>
      <c r="N282" s="1"/>
      <c r="O282" s="1"/>
    </row>
    <row r="283" spans="1:15" ht="12.75" customHeight="1">
      <c r="A283" s="33">
        <v>273</v>
      </c>
      <c r="B283" s="58" t="s">
        <v>884</v>
      </c>
      <c r="C283" s="31">
        <v>2588.9</v>
      </c>
      <c r="D283" s="38">
        <v>2603.4500000000003</v>
      </c>
      <c r="E283" s="38">
        <v>2563.0000000000005</v>
      </c>
      <c r="F283" s="38">
        <v>2537.1000000000004</v>
      </c>
      <c r="G283" s="38">
        <v>2496.6500000000005</v>
      </c>
      <c r="H283" s="38">
        <v>2629.3500000000004</v>
      </c>
      <c r="I283" s="38">
        <v>2669.8</v>
      </c>
      <c r="J283" s="38">
        <v>2695.7000000000003</v>
      </c>
      <c r="K283" s="31">
        <v>2643.9</v>
      </c>
      <c r="L283" s="31">
        <v>2577.5500000000002</v>
      </c>
      <c r="M283" s="31">
        <v>4.2959999999999998E-2</v>
      </c>
      <c r="N283" s="1"/>
      <c r="O283" s="1"/>
    </row>
    <row r="284" spans="1:15" ht="12.75" customHeight="1">
      <c r="A284" s="33">
        <v>274</v>
      </c>
      <c r="B284" s="58" t="s">
        <v>890</v>
      </c>
      <c r="C284" s="31">
        <v>591.25</v>
      </c>
      <c r="D284" s="38">
        <v>596</v>
      </c>
      <c r="E284" s="38">
        <v>583.29999999999995</v>
      </c>
      <c r="F284" s="38">
        <v>575.34999999999991</v>
      </c>
      <c r="G284" s="38">
        <v>562.64999999999986</v>
      </c>
      <c r="H284" s="38">
        <v>603.95000000000005</v>
      </c>
      <c r="I284" s="38">
        <v>616.65000000000009</v>
      </c>
      <c r="J284" s="38">
        <v>624.60000000000014</v>
      </c>
      <c r="K284" s="31">
        <v>608.70000000000005</v>
      </c>
      <c r="L284" s="31">
        <v>588.04999999999995</v>
      </c>
      <c r="M284" s="31">
        <v>0.17000999999999999</v>
      </c>
      <c r="N284" s="1"/>
      <c r="O284" s="1"/>
    </row>
    <row r="285" spans="1:15" ht="12.75" customHeight="1">
      <c r="A285" s="33">
        <v>275</v>
      </c>
      <c r="B285" s="58" t="s">
        <v>885</v>
      </c>
      <c r="C285" s="31">
        <v>379.6</v>
      </c>
      <c r="D285" s="38">
        <v>381.09999999999997</v>
      </c>
      <c r="E285" s="38">
        <v>375.49999999999994</v>
      </c>
      <c r="F285" s="38">
        <v>371.4</v>
      </c>
      <c r="G285" s="38">
        <v>365.79999999999995</v>
      </c>
      <c r="H285" s="38">
        <v>385.19999999999993</v>
      </c>
      <c r="I285" s="38">
        <v>390.79999999999995</v>
      </c>
      <c r="J285" s="38">
        <v>394.89999999999992</v>
      </c>
      <c r="K285" s="31">
        <v>386.7</v>
      </c>
      <c r="L285" s="31">
        <v>377</v>
      </c>
      <c r="M285" s="31">
        <v>1.49014</v>
      </c>
      <c r="N285" s="1"/>
      <c r="O285" s="1"/>
    </row>
    <row r="286" spans="1:15" ht="12.75" customHeight="1">
      <c r="A286" s="33">
        <v>276</v>
      </c>
      <c r="B286" s="58" t="s">
        <v>439</v>
      </c>
      <c r="C286" s="31">
        <v>242.3</v>
      </c>
      <c r="D286" s="38">
        <v>243.2166666666667</v>
      </c>
      <c r="E286" s="38">
        <v>240.78333333333339</v>
      </c>
      <c r="F286" s="38">
        <v>239.26666666666668</v>
      </c>
      <c r="G286" s="38">
        <v>236.83333333333337</v>
      </c>
      <c r="H286" s="38">
        <v>244.73333333333341</v>
      </c>
      <c r="I286" s="38">
        <v>247.16666666666669</v>
      </c>
      <c r="J286" s="38">
        <v>248.68333333333342</v>
      </c>
      <c r="K286" s="31">
        <v>245.65</v>
      </c>
      <c r="L286" s="31">
        <v>241.7</v>
      </c>
      <c r="M286" s="31">
        <v>1.71929</v>
      </c>
      <c r="N286" s="1"/>
      <c r="O286" s="1"/>
    </row>
    <row r="287" spans="1:15" ht="12.75" customHeight="1">
      <c r="A287" s="33">
        <v>277</v>
      </c>
      <c r="B287" s="58" t="s">
        <v>162</v>
      </c>
      <c r="C287" s="31">
        <v>1970.2</v>
      </c>
      <c r="D287" s="38">
        <v>1969.5166666666664</v>
      </c>
      <c r="E287" s="38">
        <v>1951.2833333333328</v>
      </c>
      <c r="F287" s="38">
        <v>1932.3666666666663</v>
      </c>
      <c r="G287" s="38">
        <v>1914.1333333333328</v>
      </c>
      <c r="H287" s="38">
        <v>1988.4333333333329</v>
      </c>
      <c r="I287" s="38">
        <v>2006.6666666666665</v>
      </c>
      <c r="J287" s="38">
        <v>2025.583333333333</v>
      </c>
      <c r="K287" s="31">
        <v>1987.75</v>
      </c>
      <c r="L287" s="31">
        <v>1950.6</v>
      </c>
      <c r="M287" s="31">
        <v>38.497500000000002</v>
      </c>
      <c r="N287" s="1"/>
      <c r="O287" s="1"/>
    </row>
    <row r="288" spans="1:15" ht="12.75" customHeight="1">
      <c r="A288" s="33">
        <v>278</v>
      </c>
      <c r="B288" s="58" t="s">
        <v>440</v>
      </c>
      <c r="C288" s="31">
        <v>1000.9</v>
      </c>
      <c r="D288" s="38">
        <v>1014.7999999999998</v>
      </c>
      <c r="E288" s="38">
        <v>979.64999999999964</v>
      </c>
      <c r="F288" s="38">
        <v>958.39999999999975</v>
      </c>
      <c r="G288" s="38">
        <v>923.24999999999955</v>
      </c>
      <c r="H288" s="38">
        <v>1036.0499999999997</v>
      </c>
      <c r="I288" s="38">
        <v>1071.2</v>
      </c>
      <c r="J288" s="38">
        <v>1092.4499999999998</v>
      </c>
      <c r="K288" s="31">
        <v>1049.95</v>
      </c>
      <c r="L288" s="31">
        <v>993.55</v>
      </c>
      <c r="M288" s="31">
        <v>33.000619999999998</v>
      </c>
      <c r="N288" s="1"/>
      <c r="O288" s="1"/>
    </row>
    <row r="289" spans="1:15" ht="12.75" customHeight="1">
      <c r="A289" s="33">
        <v>279</v>
      </c>
      <c r="B289" s="58" t="s">
        <v>441</v>
      </c>
      <c r="C289" s="31">
        <v>370</v>
      </c>
      <c r="D289" s="38">
        <v>370.2</v>
      </c>
      <c r="E289" s="38">
        <v>365.5</v>
      </c>
      <c r="F289" s="38">
        <v>361</v>
      </c>
      <c r="G289" s="38">
        <v>356.3</v>
      </c>
      <c r="H289" s="38">
        <v>374.7</v>
      </c>
      <c r="I289" s="38">
        <v>379.39999999999992</v>
      </c>
      <c r="J289" s="38">
        <v>383.9</v>
      </c>
      <c r="K289" s="31">
        <v>374.9</v>
      </c>
      <c r="L289" s="31">
        <v>365.7</v>
      </c>
      <c r="M289" s="31">
        <v>7.4112299999999998</v>
      </c>
      <c r="N289" s="1"/>
      <c r="O289" s="1"/>
    </row>
    <row r="290" spans="1:15" ht="12.75" customHeight="1">
      <c r="A290" s="33">
        <v>280</v>
      </c>
      <c r="B290" s="58" t="s">
        <v>447</v>
      </c>
      <c r="C290" s="31">
        <v>1882.95</v>
      </c>
      <c r="D290" s="38">
        <v>1894.4666666666665</v>
      </c>
      <c r="E290" s="38">
        <v>1848.9333333333329</v>
      </c>
      <c r="F290" s="38">
        <v>1814.9166666666665</v>
      </c>
      <c r="G290" s="38">
        <v>1769.383333333333</v>
      </c>
      <c r="H290" s="38">
        <v>1928.4833333333329</v>
      </c>
      <c r="I290" s="38">
        <v>1974.0166666666662</v>
      </c>
      <c r="J290" s="38">
        <v>2008.0333333333328</v>
      </c>
      <c r="K290" s="31">
        <v>1940</v>
      </c>
      <c r="L290" s="31">
        <v>1860.45</v>
      </c>
      <c r="M290" s="31">
        <v>0.26993</v>
      </c>
      <c r="N290" s="1"/>
      <c r="O290" s="1"/>
    </row>
    <row r="291" spans="1:15" ht="12.75" customHeight="1">
      <c r="A291" s="33">
        <v>281</v>
      </c>
      <c r="B291" s="58" t="s">
        <v>886</v>
      </c>
      <c r="C291" s="31">
        <v>2185.9</v>
      </c>
      <c r="D291" s="38">
        <v>2190.0500000000002</v>
      </c>
      <c r="E291" s="38">
        <v>2165.9000000000005</v>
      </c>
      <c r="F291" s="38">
        <v>2145.9000000000005</v>
      </c>
      <c r="G291" s="38">
        <v>2121.7500000000009</v>
      </c>
      <c r="H291" s="38">
        <v>2210.0500000000002</v>
      </c>
      <c r="I291" s="38">
        <v>2234.1999999999998</v>
      </c>
      <c r="J291" s="38">
        <v>2254.1999999999998</v>
      </c>
      <c r="K291" s="31">
        <v>2214.1999999999998</v>
      </c>
      <c r="L291" s="31">
        <v>2170.0500000000002</v>
      </c>
      <c r="M291" s="31">
        <v>0.10051</v>
      </c>
      <c r="N291" s="1"/>
      <c r="O291" s="1"/>
    </row>
    <row r="292" spans="1:15" ht="12.75" customHeight="1">
      <c r="A292" s="33">
        <v>282</v>
      </c>
      <c r="B292" s="58" t="s">
        <v>163</v>
      </c>
      <c r="C292" s="31">
        <v>129.44999999999999</v>
      </c>
      <c r="D292" s="38">
        <v>129.28333333333333</v>
      </c>
      <c r="E292" s="38">
        <v>127.56666666666666</v>
      </c>
      <c r="F292" s="38">
        <v>125.68333333333334</v>
      </c>
      <c r="G292" s="38">
        <v>123.96666666666667</v>
      </c>
      <c r="H292" s="38">
        <v>131.16666666666666</v>
      </c>
      <c r="I292" s="38">
        <v>132.8833333333333</v>
      </c>
      <c r="J292" s="38">
        <v>134.76666666666665</v>
      </c>
      <c r="K292" s="31">
        <v>131</v>
      </c>
      <c r="L292" s="31">
        <v>127.4</v>
      </c>
      <c r="M292" s="31">
        <v>141.75269</v>
      </c>
      <c r="N292" s="1"/>
      <c r="O292" s="1"/>
    </row>
    <row r="293" spans="1:15" ht="12.75" customHeight="1">
      <c r="A293" s="33">
        <v>283</v>
      </c>
      <c r="B293" s="58" t="s">
        <v>169</v>
      </c>
      <c r="C293" s="31">
        <v>4042.05</v>
      </c>
      <c r="D293" s="38">
        <v>4043.5499999999997</v>
      </c>
      <c r="E293" s="38">
        <v>3978.3999999999996</v>
      </c>
      <c r="F293" s="38">
        <v>3914.75</v>
      </c>
      <c r="G293" s="38">
        <v>3849.6</v>
      </c>
      <c r="H293" s="38">
        <v>4107.1999999999989</v>
      </c>
      <c r="I293" s="38">
        <v>4172.3500000000004</v>
      </c>
      <c r="J293" s="38">
        <v>4235.9999999999991</v>
      </c>
      <c r="K293" s="31">
        <v>4108.7</v>
      </c>
      <c r="L293" s="31">
        <v>3979.9</v>
      </c>
      <c r="M293" s="31">
        <v>2.7926799999999998</v>
      </c>
      <c r="N293" s="1"/>
      <c r="O293" s="1"/>
    </row>
    <row r="294" spans="1:15" ht="12.75" customHeight="1">
      <c r="A294" s="33">
        <v>284</v>
      </c>
      <c r="B294" s="58" t="s">
        <v>448</v>
      </c>
      <c r="C294" s="31">
        <v>13907.1</v>
      </c>
      <c r="D294" s="38">
        <v>13825.866666666667</v>
      </c>
      <c r="E294" s="38">
        <v>13661.233333333334</v>
      </c>
      <c r="F294" s="38">
        <v>13415.366666666667</v>
      </c>
      <c r="G294" s="38">
        <v>13250.733333333334</v>
      </c>
      <c r="H294" s="38">
        <v>14071.733333333334</v>
      </c>
      <c r="I294" s="38">
        <v>14236.366666666669</v>
      </c>
      <c r="J294" s="38">
        <v>14482.233333333334</v>
      </c>
      <c r="K294" s="31">
        <v>13990.5</v>
      </c>
      <c r="L294" s="31">
        <v>13580</v>
      </c>
      <c r="M294" s="31">
        <v>7.3169999999999999E-2</v>
      </c>
      <c r="N294" s="1"/>
      <c r="O294" s="1"/>
    </row>
    <row r="295" spans="1:15" ht="12.75" customHeight="1">
      <c r="A295" s="33">
        <v>285</v>
      </c>
      <c r="B295" s="58" t="s">
        <v>167</v>
      </c>
      <c r="C295" s="31">
        <v>2586.25</v>
      </c>
      <c r="D295" s="38">
        <v>2567.4500000000003</v>
      </c>
      <c r="E295" s="38">
        <v>2539.9000000000005</v>
      </c>
      <c r="F295" s="38">
        <v>2493.5500000000002</v>
      </c>
      <c r="G295" s="38">
        <v>2466.0000000000005</v>
      </c>
      <c r="H295" s="38">
        <v>2613.8000000000006</v>
      </c>
      <c r="I295" s="38">
        <v>2641.3500000000008</v>
      </c>
      <c r="J295" s="38">
        <v>2687.7000000000007</v>
      </c>
      <c r="K295" s="31">
        <v>2595</v>
      </c>
      <c r="L295" s="31">
        <v>2521.1</v>
      </c>
      <c r="M295" s="31">
        <v>46.104170000000003</v>
      </c>
      <c r="N295" s="1"/>
      <c r="O295" s="1"/>
    </row>
    <row r="296" spans="1:15" ht="12.75" customHeight="1">
      <c r="A296" s="33">
        <v>286</v>
      </c>
      <c r="B296" s="58" t="s">
        <v>449</v>
      </c>
      <c r="C296" s="31">
        <v>381.05</v>
      </c>
      <c r="D296" s="38">
        <v>383.25</v>
      </c>
      <c r="E296" s="38">
        <v>377.8</v>
      </c>
      <c r="F296" s="38">
        <v>374.55</v>
      </c>
      <c r="G296" s="38">
        <v>369.1</v>
      </c>
      <c r="H296" s="38">
        <v>386.5</v>
      </c>
      <c r="I296" s="38">
        <v>391.95000000000005</v>
      </c>
      <c r="J296" s="38">
        <v>395.2</v>
      </c>
      <c r="K296" s="31">
        <v>388.7</v>
      </c>
      <c r="L296" s="31">
        <v>380</v>
      </c>
      <c r="M296" s="31">
        <v>4.9916400000000003</v>
      </c>
      <c r="N296" s="1"/>
      <c r="O296" s="1"/>
    </row>
    <row r="297" spans="1:15" ht="12.75" customHeight="1">
      <c r="A297" s="33">
        <v>287</v>
      </c>
      <c r="B297" s="58" t="s">
        <v>165</v>
      </c>
      <c r="C297" s="31">
        <v>348.75</v>
      </c>
      <c r="D297" s="38">
        <v>350.7</v>
      </c>
      <c r="E297" s="38">
        <v>346.04999999999995</v>
      </c>
      <c r="F297" s="38">
        <v>343.34999999999997</v>
      </c>
      <c r="G297" s="38">
        <v>338.69999999999993</v>
      </c>
      <c r="H297" s="38">
        <v>353.4</v>
      </c>
      <c r="I297" s="38">
        <v>358.04999999999995</v>
      </c>
      <c r="J297" s="38">
        <v>360.75</v>
      </c>
      <c r="K297" s="31">
        <v>355.35</v>
      </c>
      <c r="L297" s="31">
        <v>348</v>
      </c>
      <c r="M297" s="31">
        <v>14.25521</v>
      </c>
      <c r="N297" s="1"/>
      <c r="O297" s="1"/>
    </row>
    <row r="298" spans="1:15" ht="12.75" customHeight="1">
      <c r="A298" s="33">
        <v>288</v>
      </c>
      <c r="B298" s="58" t="s">
        <v>450</v>
      </c>
      <c r="C298" s="31">
        <v>252.95</v>
      </c>
      <c r="D298" s="38">
        <v>253.58333333333334</v>
      </c>
      <c r="E298" s="38">
        <v>251.31666666666669</v>
      </c>
      <c r="F298" s="38">
        <v>249.68333333333334</v>
      </c>
      <c r="G298" s="38">
        <v>247.41666666666669</v>
      </c>
      <c r="H298" s="38">
        <v>255.2166666666667</v>
      </c>
      <c r="I298" s="38">
        <v>257.48333333333335</v>
      </c>
      <c r="J298" s="38">
        <v>259.11666666666667</v>
      </c>
      <c r="K298" s="31">
        <v>255.85</v>
      </c>
      <c r="L298" s="31">
        <v>251.95</v>
      </c>
      <c r="M298" s="31">
        <v>2.94428</v>
      </c>
      <c r="N298" s="1"/>
      <c r="O298" s="1"/>
    </row>
    <row r="299" spans="1:15" ht="12.75" customHeight="1">
      <c r="A299" s="33">
        <v>289</v>
      </c>
      <c r="B299" s="58" t="s">
        <v>451</v>
      </c>
      <c r="C299" s="31">
        <v>91.65</v>
      </c>
      <c r="D299" s="38">
        <v>91.783333333333346</v>
      </c>
      <c r="E299" s="38">
        <v>91.316666666666691</v>
      </c>
      <c r="F299" s="38">
        <v>90.983333333333348</v>
      </c>
      <c r="G299" s="38">
        <v>90.516666666666694</v>
      </c>
      <c r="H299" s="38">
        <v>92.116666666666688</v>
      </c>
      <c r="I299" s="38">
        <v>92.583333333333357</v>
      </c>
      <c r="J299" s="38">
        <v>92.916666666666686</v>
      </c>
      <c r="K299" s="31">
        <v>92.25</v>
      </c>
      <c r="L299" s="31">
        <v>91.45</v>
      </c>
      <c r="M299" s="31">
        <v>14.64221</v>
      </c>
      <c r="N299" s="1"/>
      <c r="O299" s="1"/>
    </row>
    <row r="300" spans="1:15" ht="12.75" customHeight="1">
      <c r="A300" s="33">
        <v>290</v>
      </c>
      <c r="B300" s="58" t="s">
        <v>166</v>
      </c>
      <c r="C300" s="31">
        <v>385.85</v>
      </c>
      <c r="D300" s="38">
        <v>386.40000000000003</v>
      </c>
      <c r="E300" s="38">
        <v>383.50000000000006</v>
      </c>
      <c r="F300" s="38">
        <v>381.15000000000003</v>
      </c>
      <c r="G300" s="38">
        <v>378.25000000000006</v>
      </c>
      <c r="H300" s="38">
        <v>388.75000000000006</v>
      </c>
      <c r="I300" s="38">
        <v>391.65000000000003</v>
      </c>
      <c r="J300" s="38">
        <v>394.00000000000006</v>
      </c>
      <c r="K300" s="31">
        <v>389.3</v>
      </c>
      <c r="L300" s="31">
        <v>384.05</v>
      </c>
      <c r="M300" s="31">
        <v>10.72845</v>
      </c>
      <c r="N300" s="1"/>
      <c r="O300" s="1"/>
    </row>
    <row r="301" spans="1:15" ht="12.75" customHeight="1">
      <c r="A301" s="33">
        <v>291</v>
      </c>
      <c r="B301" s="58" t="s">
        <v>285</v>
      </c>
      <c r="C301" s="31">
        <v>635.75</v>
      </c>
      <c r="D301" s="38">
        <v>634.05000000000007</v>
      </c>
      <c r="E301" s="38">
        <v>625.20000000000016</v>
      </c>
      <c r="F301" s="38">
        <v>614.65000000000009</v>
      </c>
      <c r="G301" s="38">
        <v>605.80000000000018</v>
      </c>
      <c r="H301" s="38">
        <v>644.60000000000014</v>
      </c>
      <c r="I301" s="38">
        <v>653.45000000000005</v>
      </c>
      <c r="J301" s="38">
        <v>664.00000000000011</v>
      </c>
      <c r="K301" s="31">
        <v>642.9</v>
      </c>
      <c r="L301" s="31">
        <v>623.5</v>
      </c>
      <c r="M301" s="31">
        <v>20.19022</v>
      </c>
      <c r="N301" s="1"/>
      <c r="O301" s="1"/>
    </row>
    <row r="302" spans="1:15" ht="12.75" customHeight="1">
      <c r="A302" s="33">
        <v>292</v>
      </c>
      <c r="B302" s="58" t="s">
        <v>286</v>
      </c>
      <c r="C302" s="31">
        <v>4576</v>
      </c>
      <c r="D302" s="38">
        <v>4589.166666666667</v>
      </c>
      <c r="E302" s="38">
        <v>4537.3333333333339</v>
      </c>
      <c r="F302" s="38">
        <v>4498.666666666667</v>
      </c>
      <c r="G302" s="38">
        <v>4446.8333333333339</v>
      </c>
      <c r="H302" s="38">
        <v>4627.8333333333339</v>
      </c>
      <c r="I302" s="38">
        <v>4679.6666666666679</v>
      </c>
      <c r="J302" s="38">
        <v>4718.3333333333339</v>
      </c>
      <c r="K302" s="31">
        <v>4641</v>
      </c>
      <c r="L302" s="31">
        <v>4550.5</v>
      </c>
      <c r="M302" s="31">
        <v>0.38318999999999998</v>
      </c>
      <c r="N302" s="1"/>
      <c r="O302" s="1"/>
    </row>
    <row r="303" spans="1:15" ht="12.75" customHeight="1">
      <c r="A303" s="33">
        <v>293</v>
      </c>
      <c r="B303" s="58" t="s">
        <v>168</v>
      </c>
      <c r="C303" s="31">
        <v>4922.75</v>
      </c>
      <c r="D303" s="38">
        <v>4932.583333333333</v>
      </c>
      <c r="E303" s="38">
        <v>4845.1666666666661</v>
      </c>
      <c r="F303" s="38">
        <v>4767.583333333333</v>
      </c>
      <c r="G303" s="38">
        <v>4680.1666666666661</v>
      </c>
      <c r="H303" s="38">
        <v>5010.1666666666661</v>
      </c>
      <c r="I303" s="38">
        <v>5097.5833333333321</v>
      </c>
      <c r="J303" s="38">
        <v>5175.1666666666661</v>
      </c>
      <c r="K303" s="31">
        <v>5020</v>
      </c>
      <c r="L303" s="31">
        <v>4855</v>
      </c>
      <c r="M303" s="31">
        <v>8.5913500000000003</v>
      </c>
      <c r="N303" s="1"/>
      <c r="O303" s="1"/>
    </row>
    <row r="304" spans="1:15" ht="12.75" customHeight="1">
      <c r="A304" s="33">
        <v>294</v>
      </c>
      <c r="B304" s="58" t="s">
        <v>170</v>
      </c>
      <c r="C304" s="31">
        <v>936.7</v>
      </c>
      <c r="D304" s="38">
        <v>939.13333333333333</v>
      </c>
      <c r="E304" s="38">
        <v>930.81666666666661</v>
      </c>
      <c r="F304" s="38">
        <v>924.93333333333328</v>
      </c>
      <c r="G304" s="38">
        <v>916.61666666666656</v>
      </c>
      <c r="H304" s="38">
        <v>945.01666666666665</v>
      </c>
      <c r="I304" s="38">
        <v>953.33333333333348</v>
      </c>
      <c r="J304" s="38">
        <v>959.2166666666667</v>
      </c>
      <c r="K304" s="31">
        <v>947.45</v>
      </c>
      <c r="L304" s="31">
        <v>933.25</v>
      </c>
      <c r="M304" s="31">
        <v>4.1787400000000003</v>
      </c>
      <c r="N304" s="1"/>
      <c r="O304" s="1"/>
    </row>
    <row r="305" spans="1:15" ht="12.75" customHeight="1">
      <c r="A305" s="33">
        <v>295</v>
      </c>
      <c r="B305" s="58" t="s">
        <v>452</v>
      </c>
      <c r="C305" s="31">
        <v>1470.55</v>
      </c>
      <c r="D305" s="38">
        <v>1470.9333333333334</v>
      </c>
      <c r="E305" s="38">
        <v>1456.8666666666668</v>
      </c>
      <c r="F305" s="38">
        <v>1443.1833333333334</v>
      </c>
      <c r="G305" s="38">
        <v>1429.1166666666668</v>
      </c>
      <c r="H305" s="38">
        <v>1484.6166666666668</v>
      </c>
      <c r="I305" s="38">
        <v>1498.6833333333334</v>
      </c>
      <c r="J305" s="38">
        <v>1512.3666666666668</v>
      </c>
      <c r="K305" s="31">
        <v>1485</v>
      </c>
      <c r="L305" s="31">
        <v>1457.25</v>
      </c>
      <c r="M305" s="31">
        <v>0.20795</v>
      </c>
      <c r="N305" s="1"/>
      <c r="O305" s="1"/>
    </row>
    <row r="306" spans="1:15" ht="12.75" customHeight="1">
      <c r="A306" s="33">
        <v>296</v>
      </c>
      <c r="B306" s="58" t="s">
        <v>455</v>
      </c>
      <c r="C306" s="31">
        <v>706.15</v>
      </c>
      <c r="D306" s="38">
        <v>702.01666666666677</v>
      </c>
      <c r="E306" s="38">
        <v>684.13333333333355</v>
      </c>
      <c r="F306" s="38">
        <v>662.11666666666679</v>
      </c>
      <c r="G306" s="38">
        <v>644.23333333333358</v>
      </c>
      <c r="H306" s="38">
        <v>724.03333333333353</v>
      </c>
      <c r="I306" s="38">
        <v>741.91666666666674</v>
      </c>
      <c r="J306" s="38">
        <v>763.93333333333351</v>
      </c>
      <c r="K306" s="31">
        <v>719.9</v>
      </c>
      <c r="L306" s="31">
        <v>680</v>
      </c>
      <c r="M306" s="31">
        <v>9.6192600000000006</v>
      </c>
      <c r="N306" s="1"/>
      <c r="O306" s="1"/>
    </row>
    <row r="307" spans="1:15" ht="12.75" customHeight="1">
      <c r="A307" s="33">
        <v>297</v>
      </c>
      <c r="B307" s="58" t="s">
        <v>180</v>
      </c>
      <c r="C307" s="31">
        <v>1065.25</v>
      </c>
      <c r="D307" s="38">
        <v>1064.9666666666667</v>
      </c>
      <c r="E307" s="38">
        <v>1058.2833333333333</v>
      </c>
      <c r="F307" s="38">
        <v>1051.3166666666666</v>
      </c>
      <c r="G307" s="38">
        <v>1044.6333333333332</v>
      </c>
      <c r="H307" s="38">
        <v>1071.9333333333334</v>
      </c>
      <c r="I307" s="38">
        <v>1078.6166666666668</v>
      </c>
      <c r="J307" s="38">
        <v>1085.5833333333335</v>
      </c>
      <c r="K307" s="31">
        <v>1071.6500000000001</v>
      </c>
      <c r="L307" s="31">
        <v>1058</v>
      </c>
      <c r="M307" s="31">
        <v>1.55979</v>
      </c>
      <c r="N307" s="1"/>
      <c r="O307" s="1"/>
    </row>
    <row r="308" spans="1:15" ht="12.75" customHeight="1">
      <c r="A308" s="33">
        <v>298</v>
      </c>
      <c r="B308" s="58" t="s">
        <v>172</v>
      </c>
      <c r="C308" s="31">
        <v>312.55</v>
      </c>
      <c r="D308" s="38">
        <v>315.13333333333338</v>
      </c>
      <c r="E308" s="38">
        <v>309.41666666666674</v>
      </c>
      <c r="F308" s="38">
        <v>306.28333333333336</v>
      </c>
      <c r="G308" s="38">
        <v>300.56666666666672</v>
      </c>
      <c r="H308" s="38">
        <v>318.26666666666677</v>
      </c>
      <c r="I308" s="38">
        <v>323.98333333333335</v>
      </c>
      <c r="J308" s="38">
        <v>327.11666666666679</v>
      </c>
      <c r="K308" s="31">
        <v>320.85000000000002</v>
      </c>
      <c r="L308" s="31">
        <v>312</v>
      </c>
      <c r="M308" s="31">
        <v>33.601140000000001</v>
      </c>
      <c r="N308" s="1"/>
      <c r="O308" s="1"/>
    </row>
    <row r="309" spans="1:15" ht="12.75" customHeight="1">
      <c r="A309" s="33">
        <v>299</v>
      </c>
      <c r="B309" s="58" t="s">
        <v>171</v>
      </c>
      <c r="C309" s="31">
        <v>1523.5</v>
      </c>
      <c r="D309" s="38">
        <v>1531.6499999999999</v>
      </c>
      <c r="E309" s="38">
        <v>1510.6999999999998</v>
      </c>
      <c r="F309" s="38">
        <v>1497.8999999999999</v>
      </c>
      <c r="G309" s="38">
        <v>1476.9499999999998</v>
      </c>
      <c r="H309" s="38">
        <v>1544.4499999999998</v>
      </c>
      <c r="I309" s="38">
        <v>1565.4</v>
      </c>
      <c r="J309" s="38">
        <v>1578.1999999999998</v>
      </c>
      <c r="K309" s="31">
        <v>1552.6</v>
      </c>
      <c r="L309" s="31">
        <v>1518.85</v>
      </c>
      <c r="M309" s="31">
        <v>16.687830000000002</v>
      </c>
      <c r="N309" s="1"/>
      <c r="O309" s="1"/>
    </row>
    <row r="310" spans="1:15" ht="12.75" customHeight="1">
      <c r="A310" s="33">
        <v>300</v>
      </c>
      <c r="B310" s="58" t="s">
        <v>456</v>
      </c>
      <c r="C310" s="31">
        <v>361.05</v>
      </c>
      <c r="D310" s="38">
        <v>356.2</v>
      </c>
      <c r="E310" s="38">
        <v>349.4</v>
      </c>
      <c r="F310" s="38">
        <v>337.75</v>
      </c>
      <c r="G310" s="38">
        <v>330.95</v>
      </c>
      <c r="H310" s="38">
        <v>367.84999999999997</v>
      </c>
      <c r="I310" s="38">
        <v>374.65000000000003</v>
      </c>
      <c r="J310" s="38">
        <v>386.29999999999995</v>
      </c>
      <c r="K310" s="31">
        <v>363</v>
      </c>
      <c r="L310" s="31">
        <v>344.55</v>
      </c>
      <c r="M310" s="31">
        <v>4.6788499999999997</v>
      </c>
      <c r="N310" s="1"/>
      <c r="O310" s="1"/>
    </row>
    <row r="311" spans="1:15" ht="12.75" customHeight="1">
      <c r="A311" s="33">
        <v>301</v>
      </c>
      <c r="B311" s="58" t="s">
        <v>457</v>
      </c>
      <c r="C311" s="31">
        <v>482.5</v>
      </c>
      <c r="D311" s="38">
        <v>483.66666666666669</v>
      </c>
      <c r="E311" s="38">
        <v>479.18333333333339</v>
      </c>
      <c r="F311" s="38">
        <v>475.86666666666673</v>
      </c>
      <c r="G311" s="38">
        <v>471.38333333333344</v>
      </c>
      <c r="H311" s="38">
        <v>486.98333333333335</v>
      </c>
      <c r="I311" s="38">
        <v>491.46666666666658</v>
      </c>
      <c r="J311" s="38">
        <v>494.7833333333333</v>
      </c>
      <c r="K311" s="31">
        <v>488.15</v>
      </c>
      <c r="L311" s="31">
        <v>480.35</v>
      </c>
      <c r="M311" s="31">
        <v>0.48046</v>
      </c>
      <c r="N311" s="1"/>
      <c r="O311" s="1"/>
    </row>
    <row r="312" spans="1:15" ht="12.75" customHeight="1">
      <c r="A312" s="33">
        <v>302</v>
      </c>
      <c r="B312" s="58" t="s">
        <v>458</v>
      </c>
      <c r="C312" s="31">
        <v>409</v>
      </c>
      <c r="D312" s="38">
        <v>406.86666666666662</v>
      </c>
      <c r="E312" s="38">
        <v>401.63333333333321</v>
      </c>
      <c r="F312" s="38">
        <v>394.26666666666659</v>
      </c>
      <c r="G312" s="38">
        <v>389.03333333333319</v>
      </c>
      <c r="H312" s="38">
        <v>414.23333333333323</v>
      </c>
      <c r="I312" s="38">
        <v>419.4666666666667</v>
      </c>
      <c r="J312" s="38">
        <v>426.83333333333326</v>
      </c>
      <c r="K312" s="31">
        <v>412.1</v>
      </c>
      <c r="L312" s="31">
        <v>399.5</v>
      </c>
      <c r="M312" s="31">
        <v>2.0549300000000001</v>
      </c>
      <c r="N312" s="1"/>
      <c r="O312" s="1"/>
    </row>
    <row r="313" spans="1:15" ht="12.75" customHeight="1">
      <c r="A313" s="33">
        <v>303</v>
      </c>
      <c r="B313" s="58" t="s">
        <v>173</v>
      </c>
      <c r="C313" s="31">
        <v>129.05000000000001</v>
      </c>
      <c r="D313" s="38">
        <v>128.11666666666667</v>
      </c>
      <c r="E313" s="38">
        <v>126.73333333333335</v>
      </c>
      <c r="F313" s="38">
        <v>124.41666666666667</v>
      </c>
      <c r="G313" s="38">
        <v>123.03333333333335</v>
      </c>
      <c r="H313" s="38">
        <v>130.43333333333334</v>
      </c>
      <c r="I313" s="38">
        <v>131.81666666666666</v>
      </c>
      <c r="J313" s="38">
        <v>134.13333333333335</v>
      </c>
      <c r="K313" s="31">
        <v>129.5</v>
      </c>
      <c r="L313" s="31">
        <v>125.8</v>
      </c>
      <c r="M313" s="31">
        <v>59.148960000000002</v>
      </c>
      <c r="N313" s="1"/>
      <c r="O313" s="1"/>
    </row>
    <row r="314" spans="1:15" ht="12.75" customHeight="1">
      <c r="A314" s="33">
        <v>304</v>
      </c>
      <c r="B314" s="58" t="s">
        <v>459</v>
      </c>
      <c r="C314" s="31">
        <v>86.65</v>
      </c>
      <c r="D314" s="38">
        <v>86.366666666666674</v>
      </c>
      <c r="E314" s="38">
        <v>85.433333333333351</v>
      </c>
      <c r="F314" s="38">
        <v>84.216666666666683</v>
      </c>
      <c r="G314" s="38">
        <v>83.28333333333336</v>
      </c>
      <c r="H314" s="38">
        <v>87.583333333333343</v>
      </c>
      <c r="I314" s="38">
        <v>88.51666666666668</v>
      </c>
      <c r="J314" s="38">
        <v>89.733333333333334</v>
      </c>
      <c r="K314" s="31">
        <v>87.3</v>
      </c>
      <c r="L314" s="31">
        <v>85.15</v>
      </c>
      <c r="M314" s="31">
        <v>44.395969999999998</v>
      </c>
      <c r="N314" s="1"/>
      <c r="O314" s="1"/>
    </row>
    <row r="315" spans="1:15" ht="12.75" customHeight="1">
      <c r="A315" s="33">
        <v>305</v>
      </c>
      <c r="B315" s="58" t="s">
        <v>1080</v>
      </c>
      <c r="C315" s="31">
        <v>1899.45</v>
      </c>
      <c r="D315" s="38">
        <v>1903.6666666666667</v>
      </c>
      <c r="E315" s="38">
        <v>1882.3333333333335</v>
      </c>
      <c r="F315" s="38">
        <v>1865.2166666666667</v>
      </c>
      <c r="G315" s="38">
        <v>1843.8833333333334</v>
      </c>
      <c r="H315" s="38">
        <v>1920.7833333333335</v>
      </c>
      <c r="I315" s="38">
        <v>1942.116666666667</v>
      </c>
      <c r="J315" s="38">
        <v>1959.2333333333336</v>
      </c>
      <c r="K315" s="31">
        <v>1925</v>
      </c>
      <c r="L315" s="31">
        <v>1886.55</v>
      </c>
      <c r="M315" s="31">
        <v>2.4241299999999999</v>
      </c>
      <c r="N315" s="1"/>
      <c r="O315" s="1"/>
    </row>
    <row r="316" spans="1:15" ht="12.75" customHeight="1">
      <c r="A316" s="33">
        <v>306</v>
      </c>
      <c r="B316" s="58" t="s">
        <v>174</v>
      </c>
      <c r="C316" s="31">
        <v>538.65</v>
      </c>
      <c r="D316" s="38">
        <v>538.7166666666667</v>
      </c>
      <c r="E316" s="38">
        <v>534.93333333333339</v>
      </c>
      <c r="F316" s="38">
        <v>531.2166666666667</v>
      </c>
      <c r="G316" s="38">
        <v>527.43333333333339</v>
      </c>
      <c r="H316" s="38">
        <v>542.43333333333339</v>
      </c>
      <c r="I316" s="38">
        <v>546.2166666666667</v>
      </c>
      <c r="J316" s="38">
        <v>549.93333333333339</v>
      </c>
      <c r="K316" s="31">
        <v>542.5</v>
      </c>
      <c r="L316" s="31">
        <v>535</v>
      </c>
      <c r="M316" s="31">
        <v>10.19421</v>
      </c>
      <c r="N316" s="1"/>
      <c r="O316" s="1"/>
    </row>
    <row r="317" spans="1:15" ht="12.75" customHeight="1">
      <c r="A317" s="33">
        <v>307</v>
      </c>
      <c r="B317" s="58" t="s">
        <v>175</v>
      </c>
      <c r="C317" s="31">
        <v>9770.0499999999993</v>
      </c>
      <c r="D317" s="38">
        <v>9772.6833333333325</v>
      </c>
      <c r="E317" s="38">
        <v>9700.366666666665</v>
      </c>
      <c r="F317" s="38">
        <v>9630.6833333333325</v>
      </c>
      <c r="G317" s="38">
        <v>9558.366666666665</v>
      </c>
      <c r="H317" s="38">
        <v>9842.366666666665</v>
      </c>
      <c r="I317" s="38">
        <v>9914.6833333333343</v>
      </c>
      <c r="J317" s="38">
        <v>9984.366666666665</v>
      </c>
      <c r="K317" s="31">
        <v>9845</v>
      </c>
      <c r="L317" s="31">
        <v>9703</v>
      </c>
      <c r="M317" s="31">
        <v>3.2848299999999999</v>
      </c>
      <c r="N317" s="1"/>
      <c r="O317" s="1"/>
    </row>
    <row r="318" spans="1:15" ht="12.75" customHeight="1">
      <c r="A318" s="33">
        <v>308</v>
      </c>
      <c r="B318" s="58" t="s">
        <v>460</v>
      </c>
      <c r="C318" s="31">
        <v>2154.3000000000002</v>
      </c>
      <c r="D318" s="38">
        <v>2161.4500000000003</v>
      </c>
      <c r="E318" s="38">
        <v>2132.9000000000005</v>
      </c>
      <c r="F318" s="38">
        <v>2111.5000000000005</v>
      </c>
      <c r="G318" s="38">
        <v>2082.9500000000007</v>
      </c>
      <c r="H318" s="38">
        <v>2182.8500000000004</v>
      </c>
      <c r="I318" s="38">
        <v>2211.4000000000005</v>
      </c>
      <c r="J318" s="38">
        <v>2232.8000000000002</v>
      </c>
      <c r="K318" s="31">
        <v>2190</v>
      </c>
      <c r="L318" s="31">
        <v>2140.0500000000002</v>
      </c>
      <c r="M318" s="31">
        <v>2.2158000000000002</v>
      </c>
      <c r="N318" s="1"/>
      <c r="O318" s="1"/>
    </row>
    <row r="319" spans="1:15" ht="12.75" customHeight="1">
      <c r="A319" s="33">
        <v>309</v>
      </c>
      <c r="B319" s="58" t="s">
        <v>179</v>
      </c>
      <c r="C319" s="31">
        <v>802.15</v>
      </c>
      <c r="D319" s="38">
        <v>804.81666666666661</v>
      </c>
      <c r="E319" s="38">
        <v>793.88333333333321</v>
      </c>
      <c r="F319" s="38">
        <v>785.61666666666656</v>
      </c>
      <c r="G319" s="38">
        <v>774.68333333333317</v>
      </c>
      <c r="H319" s="38">
        <v>813.08333333333326</v>
      </c>
      <c r="I319" s="38">
        <v>824.01666666666665</v>
      </c>
      <c r="J319" s="38">
        <v>832.2833333333333</v>
      </c>
      <c r="K319" s="31">
        <v>815.75</v>
      </c>
      <c r="L319" s="31">
        <v>796.55</v>
      </c>
      <c r="M319" s="31">
        <v>4.5438099999999997</v>
      </c>
      <c r="N319" s="1"/>
      <c r="O319" s="1"/>
    </row>
    <row r="320" spans="1:15" ht="12.75" customHeight="1">
      <c r="A320" s="33">
        <v>310</v>
      </c>
      <c r="B320" s="58" t="s">
        <v>287</v>
      </c>
      <c r="C320" s="31">
        <v>602.75</v>
      </c>
      <c r="D320" s="38">
        <v>604.83333333333337</v>
      </c>
      <c r="E320" s="38">
        <v>597.91666666666674</v>
      </c>
      <c r="F320" s="38">
        <v>593.08333333333337</v>
      </c>
      <c r="G320" s="38">
        <v>586.16666666666674</v>
      </c>
      <c r="H320" s="38">
        <v>609.66666666666674</v>
      </c>
      <c r="I320" s="38">
        <v>616.58333333333348</v>
      </c>
      <c r="J320" s="38">
        <v>621.41666666666674</v>
      </c>
      <c r="K320" s="31">
        <v>611.75</v>
      </c>
      <c r="L320" s="31">
        <v>600</v>
      </c>
      <c r="M320" s="31">
        <v>8.1457899999999999</v>
      </c>
      <c r="N320" s="1"/>
      <c r="O320" s="1"/>
    </row>
    <row r="321" spans="1:15" ht="12.75" customHeight="1">
      <c r="A321" s="33">
        <v>311</v>
      </c>
      <c r="B321" s="58" t="s">
        <v>461</v>
      </c>
      <c r="C321" s="31">
        <v>1864.6</v>
      </c>
      <c r="D321" s="38">
        <v>1868.5666666666668</v>
      </c>
      <c r="E321" s="38">
        <v>1827.4333333333336</v>
      </c>
      <c r="F321" s="38">
        <v>1790.2666666666669</v>
      </c>
      <c r="G321" s="38">
        <v>1749.1333333333337</v>
      </c>
      <c r="H321" s="38">
        <v>1905.7333333333336</v>
      </c>
      <c r="I321" s="38">
        <v>1946.8666666666668</v>
      </c>
      <c r="J321" s="38">
        <v>1984.0333333333335</v>
      </c>
      <c r="K321" s="31">
        <v>1909.7</v>
      </c>
      <c r="L321" s="31">
        <v>1831.4</v>
      </c>
      <c r="M321" s="31">
        <v>31.873570000000001</v>
      </c>
      <c r="N321" s="1"/>
      <c r="O321" s="1"/>
    </row>
    <row r="322" spans="1:15" ht="12.75" customHeight="1">
      <c r="A322" s="33">
        <v>312</v>
      </c>
      <c r="B322" s="58" t="s">
        <v>462</v>
      </c>
      <c r="C322" s="31">
        <v>941.25</v>
      </c>
      <c r="D322" s="38">
        <v>942.08333333333337</v>
      </c>
      <c r="E322" s="38">
        <v>909.16666666666674</v>
      </c>
      <c r="F322" s="38">
        <v>877.08333333333337</v>
      </c>
      <c r="G322" s="38">
        <v>844.16666666666674</v>
      </c>
      <c r="H322" s="38">
        <v>974.16666666666674</v>
      </c>
      <c r="I322" s="38">
        <v>1007.0833333333335</v>
      </c>
      <c r="J322" s="38">
        <v>1039.1666666666667</v>
      </c>
      <c r="K322" s="31">
        <v>975</v>
      </c>
      <c r="L322" s="31">
        <v>910</v>
      </c>
      <c r="M322" s="31">
        <v>4.22471</v>
      </c>
      <c r="N322" s="1"/>
      <c r="O322" s="1"/>
    </row>
    <row r="323" spans="1:15" ht="12.75" customHeight="1">
      <c r="A323" s="33">
        <v>313</v>
      </c>
      <c r="B323" s="58" t="s">
        <v>888</v>
      </c>
      <c r="C323" s="31">
        <v>963.85</v>
      </c>
      <c r="D323" s="38">
        <v>967.94999999999993</v>
      </c>
      <c r="E323" s="38">
        <v>955.89999999999986</v>
      </c>
      <c r="F323" s="38">
        <v>947.94999999999993</v>
      </c>
      <c r="G323" s="38">
        <v>935.89999999999986</v>
      </c>
      <c r="H323" s="38">
        <v>975.89999999999986</v>
      </c>
      <c r="I323" s="38">
        <v>987.94999999999982</v>
      </c>
      <c r="J323" s="38">
        <v>995.89999999999986</v>
      </c>
      <c r="K323" s="31">
        <v>980</v>
      </c>
      <c r="L323" s="31">
        <v>960</v>
      </c>
      <c r="M323" s="31">
        <v>0.57891000000000004</v>
      </c>
      <c r="N323" s="1"/>
      <c r="O323" s="1"/>
    </row>
    <row r="324" spans="1:15" ht="12.75" customHeight="1">
      <c r="A324" s="33">
        <v>314</v>
      </c>
      <c r="B324" s="58" t="s">
        <v>463</v>
      </c>
      <c r="C324" s="31">
        <v>1086.45</v>
      </c>
      <c r="D324" s="38">
        <v>1078.1333333333332</v>
      </c>
      <c r="E324" s="38">
        <v>1065.2666666666664</v>
      </c>
      <c r="F324" s="38">
        <v>1044.0833333333333</v>
      </c>
      <c r="G324" s="38">
        <v>1031.2166666666665</v>
      </c>
      <c r="H324" s="38">
        <v>1099.3166666666664</v>
      </c>
      <c r="I324" s="38">
        <v>1112.1833333333332</v>
      </c>
      <c r="J324" s="38">
        <v>1133.3666666666663</v>
      </c>
      <c r="K324" s="31">
        <v>1091</v>
      </c>
      <c r="L324" s="31">
        <v>1056.95</v>
      </c>
      <c r="M324" s="31">
        <v>1.54037</v>
      </c>
      <c r="N324" s="1"/>
      <c r="O324" s="1"/>
    </row>
    <row r="325" spans="1:15" ht="12.75" customHeight="1">
      <c r="A325" s="33">
        <v>315</v>
      </c>
      <c r="B325" s="58" t="s">
        <v>178</v>
      </c>
      <c r="C325" s="31">
        <v>1390.4</v>
      </c>
      <c r="D325" s="38">
        <v>1404.95</v>
      </c>
      <c r="E325" s="38">
        <v>1371.15</v>
      </c>
      <c r="F325" s="38">
        <v>1351.9</v>
      </c>
      <c r="G325" s="38">
        <v>1318.1000000000001</v>
      </c>
      <c r="H325" s="38">
        <v>1424.2</v>
      </c>
      <c r="I325" s="38">
        <v>1457.9999999999998</v>
      </c>
      <c r="J325" s="38">
        <v>1477.25</v>
      </c>
      <c r="K325" s="31">
        <v>1438.75</v>
      </c>
      <c r="L325" s="31">
        <v>1385.7</v>
      </c>
      <c r="M325" s="31">
        <v>3.0749</v>
      </c>
      <c r="N325" s="1"/>
      <c r="O325" s="1"/>
    </row>
    <row r="326" spans="1:15" ht="12.75" customHeight="1">
      <c r="A326" s="33">
        <v>316</v>
      </c>
      <c r="B326" s="58" t="s">
        <v>453</v>
      </c>
      <c r="C326" s="31">
        <v>34.15</v>
      </c>
      <c r="D326" s="38">
        <v>33.783333333333331</v>
      </c>
      <c r="E326" s="38">
        <v>33.166666666666664</v>
      </c>
      <c r="F326" s="38">
        <v>32.18333333333333</v>
      </c>
      <c r="G326" s="38">
        <v>31.566666666666663</v>
      </c>
      <c r="H326" s="38">
        <v>34.766666666666666</v>
      </c>
      <c r="I326" s="38">
        <v>35.38333333333334</v>
      </c>
      <c r="J326" s="38">
        <v>36.366666666666667</v>
      </c>
      <c r="K326" s="31">
        <v>34.4</v>
      </c>
      <c r="L326" s="31">
        <v>32.799999999999997</v>
      </c>
      <c r="M326" s="31">
        <v>25.773520000000001</v>
      </c>
      <c r="N326" s="1"/>
      <c r="O326" s="1"/>
    </row>
    <row r="327" spans="1:15" ht="12.75" customHeight="1">
      <c r="A327" s="33">
        <v>317</v>
      </c>
      <c r="B327" s="58" t="s">
        <v>288</v>
      </c>
      <c r="C327" s="31">
        <v>57.9</v>
      </c>
      <c r="D327" s="38">
        <v>58.04999999999999</v>
      </c>
      <c r="E327" s="38">
        <v>57.649999999999977</v>
      </c>
      <c r="F327" s="38">
        <v>57.399999999999984</v>
      </c>
      <c r="G327" s="38">
        <v>56.999999999999972</v>
      </c>
      <c r="H327" s="38">
        <v>58.299999999999983</v>
      </c>
      <c r="I327" s="38">
        <v>58.7</v>
      </c>
      <c r="J327" s="38">
        <v>58.949999999999989</v>
      </c>
      <c r="K327" s="31">
        <v>58.45</v>
      </c>
      <c r="L327" s="31">
        <v>57.8</v>
      </c>
      <c r="M327" s="31">
        <v>62.27111</v>
      </c>
      <c r="N327" s="1"/>
      <c r="O327" s="1"/>
    </row>
    <row r="328" spans="1:15" ht="12.75" customHeight="1">
      <c r="A328" s="33">
        <v>318</v>
      </c>
      <c r="B328" s="58" t="s">
        <v>464</v>
      </c>
      <c r="C328" s="31">
        <v>744.55</v>
      </c>
      <c r="D328" s="38">
        <v>742.76666666666677</v>
      </c>
      <c r="E328" s="38">
        <v>739.78333333333353</v>
      </c>
      <c r="F328" s="38">
        <v>735.01666666666677</v>
      </c>
      <c r="G328" s="38">
        <v>732.03333333333353</v>
      </c>
      <c r="H328" s="38">
        <v>747.53333333333353</v>
      </c>
      <c r="I328" s="38">
        <v>750.51666666666688</v>
      </c>
      <c r="J328" s="38">
        <v>755.28333333333353</v>
      </c>
      <c r="K328" s="31">
        <v>745.75</v>
      </c>
      <c r="L328" s="31">
        <v>738</v>
      </c>
      <c r="M328" s="31">
        <v>0.66444999999999999</v>
      </c>
      <c r="N328" s="1"/>
      <c r="O328" s="1"/>
    </row>
    <row r="329" spans="1:15" ht="12.75" customHeight="1">
      <c r="A329" s="33">
        <v>319</v>
      </c>
      <c r="B329" s="58" t="s">
        <v>182</v>
      </c>
      <c r="C329" s="31">
        <v>2330.85</v>
      </c>
      <c r="D329" s="38">
        <v>2264.3166666666671</v>
      </c>
      <c r="E329" s="38">
        <v>2178.6333333333341</v>
      </c>
      <c r="F329" s="38">
        <v>2026.416666666667</v>
      </c>
      <c r="G329" s="38">
        <v>1940.733333333334</v>
      </c>
      <c r="H329" s="38">
        <v>2416.5333333333342</v>
      </c>
      <c r="I329" s="38">
        <v>2502.2166666666676</v>
      </c>
      <c r="J329" s="38">
        <v>2654.4333333333343</v>
      </c>
      <c r="K329" s="31">
        <v>2350</v>
      </c>
      <c r="L329" s="31">
        <v>2112.1</v>
      </c>
      <c r="M329" s="31">
        <v>33.63261</v>
      </c>
      <c r="N329" s="1"/>
      <c r="O329" s="1"/>
    </row>
    <row r="330" spans="1:15" ht="12.75" customHeight="1">
      <c r="A330" s="33">
        <v>320</v>
      </c>
      <c r="B330" s="58" t="s">
        <v>183</v>
      </c>
      <c r="C330" s="31">
        <v>102089.25</v>
      </c>
      <c r="D330" s="38">
        <v>101979.84999999999</v>
      </c>
      <c r="E330" s="38">
        <v>101659.39999999998</v>
      </c>
      <c r="F330" s="38">
        <v>101229.54999999999</v>
      </c>
      <c r="G330" s="38">
        <v>100909.09999999998</v>
      </c>
      <c r="H330" s="38">
        <v>102409.69999999998</v>
      </c>
      <c r="I330" s="38">
        <v>102730.15</v>
      </c>
      <c r="J330" s="38">
        <v>103159.99999999999</v>
      </c>
      <c r="K330" s="31">
        <v>102300.3</v>
      </c>
      <c r="L330" s="31">
        <v>101550</v>
      </c>
      <c r="M330" s="31">
        <v>2.112E-2</v>
      </c>
      <c r="N330" s="1"/>
      <c r="O330" s="1"/>
    </row>
    <row r="331" spans="1:15" ht="12.75" customHeight="1">
      <c r="A331" s="33">
        <v>321</v>
      </c>
      <c r="B331" s="58" t="s">
        <v>454</v>
      </c>
      <c r="C331" s="31">
        <v>2113.9499999999998</v>
      </c>
      <c r="D331" s="38">
        <v>2125.2666666666669</v>
      </c>
      <c r="E331" s="38">
        <v>2096.7333333333336</v>
      </c>
      <c r="F331" s="38">
        <v>2079.5166666666669</v>
      </c>
      <c r="G331" s="38">
        <v>2050.9833333333336</v>
      </c>
      <c r="H331" s="38">
        <v>2142.4833333333336</v>
      </c>
      <c r="I331" s="38">
        <v>2171.0166666666673</v>
      </c>
      <c r="J331" s="38">
        <v>2188.2333333333336</v>
      </c>
      <c r="K331" s="31">
        <v>2153.8000000000002</v>
      </c>
      <c r="L331" s="31">
        <v>2108.0500000000002</v>
      </c>
      <c r="M331" s="31">
        <v>1.46319</v>
      </c>
      <c r="N331" s="1"/>
      <c r="O331" s="1"/>
    </row>
    <row r="332" spans="1:15" ht="12.75" customHeight="1">
      <c r="A332" s="33">
        <v>322</v>
      </c>
      <c r="B332" s="58" t="s">
        <v>177</v>
      </c>
      <c r="C332" s="31">
        <v>1621.45</v>
      </c>
      <c r="D332" s="38">
        <v>1625.8000000000002</v>
      </c>
      <c r="E332" s="38">
        <v>1591.7000000000003</v>
      </c>
      <c r="F332" s="38">
        <v>1561.95</v>
      </c>
      <c r="G332" s="38">
        <v>1527.8500000000001</v>
      </c>
      <c r="H332" s="38">
        <v>1655.5500000000004</v>
      </c>
      <c r="I332" s="38">
        <v>1689.6500000000003</v>
      </c>
      <c r="J332" s="38">
        <v>1719.4000000000005</v>
      </c>
      <c r="K332" s="31">
        <v>1659.9</v>
      </c>
      <c r="L332" s="31">
        <v>1596.05</v>
      </c>
      <c r="M332" s="31">
        <v>7.8170299999999999</v>
      </c>
      <c r="N332" s="1"/>
      <c r="O332" s="1"/>
    </row>
    <row r="333" spans="1:15" ht="12.75" customHeight="1">
      <c r="A333" s="33">
        <v>323</v>
      </c>
      <c r="B333" s="58" t="s">
        <v>184</v>
      </c>
      <c r="C333" s="31">
        <v>1286.75</v>
      </c>
      <c r="D333" s="38">
        <v>1290.0999999999999</v>
      </c>
      <c r="E333" s="38">
        <v>1278.9999999999998</v>
      </c>
      <c r="F333" s="38">
        <v>1271.2499999999998</v>
      </c>
      <c r="G333" s="38">
        <v>1260.1499999999996</v>
      </c>
      <c r="H333" s="38">
        <v>1297.8499999999999</v>
      </c>
      <c r="I333" s="38">
        <v>1308.9500000000003</v>
      </c>
      <c r="J333" s="38">
        <v>1316.7</v>
      </c>
      <c r="K333" s="31">
        <v>1301.2</v>
      </c>
      <c r="L333" s="31">
        <v>1282.3499999999999</v>
      </c>
      <c r="M333" s="31">
        <v>1.7756000000000001</v>
      </c>
      <c r="N333" s="1"/>
      <c r="O333" s="1"/>
    </row>
    <row r="334" spans="1:15" ht="12.75" customHeight="1">
      <c r="A334" s="33">
        <v>324</v>
      </c>
      <c r="B334" s="58" t="s">
        <v>471</v>
      </c>
      <c r="C334" s="31">
        <v>1030.05</v>
      </c>
      <c r="D334" s="38">
        <v>1029.4666666666665</v>
      </c>
      <c r="E334" s="38">
        <v>1021.883333333333</v>
      </c>
      <c r="F334" s="38">
        <v>1013.7166666666665</v>
      </c>
      <c r="G334" s="38">
        <v>1006.133333333333</v>
      </c>
      <c r="H334" s="38">
        <v>1037.633333333333</v>
      </c>
      <c r="I334" s="38">
        <v>1045.2166666666665</v>
      </c>
      <c r="J334" s="38">
        <v>1053.383333333333</v>
      </c>
      <c r="K334" s="31">
        <v>1037.05</v>
      </c>
      <c r="L334" s="31">
        <v>1021.3</v>
      </c>
      <c r="M334" s="31">
        <v>0.93783000000000005</v>
      </c>
      <c r="N334" s="1"/>
      <c r="O334" s="1"/>
    </row>
    <row r="335" spans="1:15" ht="12.75" customHeight="1">
      <c r="A335" s="33">
        <v>325</v>
      </c>
      <c r="B335" s="58" t="s">
        <v>465</v>
      </c>
      <c r="C335" s="31">
        <v>768.5</v>
      </c>
      <c r="D335" s="38">
        <v>766.16666666666663</v>
      </c>
      <c r="E335" s="38">
        <v>752.33333333333326</v>
      </c>
      <c r="F335" s="38">
        <v>736.16666666666663</v>
      </c>
      <c r="G335" s="38">
        <v>722.33333333333326</v>
      </c>
      <c r="H335" s="38">
        <v>782.33333333333326</v>
      </c>
      <c r="I335" s="38">
        <v>796.16666666666652</v>
      </c>
      <c r="J335" s="38">
        <v>812.33333333333326</v>
      </c>
      <c r="K335" s="31">
        <v>780</v>
      </c>
      <c r="L335" s="31">
        <v>750</v>
      </c>
      <c r="M335" s="31">
        <v>11.329969999999999</v>
      </c>
      <c r="N335" s="1"/>
      <c r="O335" s="1"/>
    </row>
    <row r="336" spans="1:15" ht="12.75" customHeight="1">
      <c r="A336" s="33">
        <v>326</v>
      </c>
      <c r="B336" s="58" t="s">
        <v>185</v>
      </c>
      <c r="C336" s="31">
        <v>92.05</v>
      </c>
      <c r="D336" s="38">
        <v>92.233333333333334</v>
      </c>
      <c r="E336" s="38">
        <v>91.016666666666666</v>
      </c>
      <c r="F336" s="38">
        <v>89.983333333333334</v>
      </c>
      <c r="G336" s="38">
        <v>88.766666666666666</v>
      </c>
      <c r="H336" s="38">
        <v>93.266666666666666</v>
      </c>
      <c r="I336" s="38">
        <v>94.483333333333334</v>
      </c>
      <c r="J336" s="38">
        <v>95.516666666666666</v>
      </c>
      <c r="K336" s="31">
        <v>93.45</v>
      </c>
      <c r="L336" s="31">
        <v>91.2</v>
      </c>
      <c r="M336" s="31">
        <v>79.267899999999997</v>
      </c>
      <c r="N336" s="1"/>
      <c r="O336" s="1"/>
    </row>
    <row r="337" spans="1:15" ht="12.75" customHeight="1">
      <c r="A337" s="33">
        <v>327</v>
      </c>
      <c r="B337" s="58" t="s">
        <v>187</v>
      </c>
      <c r="C337" s="31">
        <v>4386.6499999999996</v>
      </c>
      <c r="D337" s="38">
        <v>4410.1166666666659</v>
      </c>
      <c r="E337" s="38">
        <v>4346.5833333333321</v>
      </c>
      <c r="F337" s="38">
        <v>4306.5166666666664</v>
      </c>
      <c r="G337" s="38">
        <v>4242.9833333333327</v>
      </c>
      <c r="H337" s="38">
        <v>4450.1833333333316</v>
      </c>
      <c r="I337" s="38">
        <v>4513.7166666666662</v>
      </c>
      <c r="J337" s="38">
        <v>4553.783333333331</v>
      </c>
      <c r="K337" s="31">
        <v>4473.6499999999996</v>
      </c>
      <c r="L337" s="31">
        <v>4370.05</v>
      </c>
      <c r="M337" s="31">
        <v>0.52083000000000002</v>
      </c>
      <c r="N337" s="1"/>
      <c r="O337" s="1"/>
    </row>
    <row r="338" spans="1:15" ht="12.75" customHeight="1">
      <c r="A338" s="33">
        <v>328</v>
      </c>
      <c r="B338" s="58" t="s">
        <v>472</v>
      </c>
      <c r="C338" s="31">
        <v>653.9</v>
      </c>
      <c r="D338" s="38">
        <v>655.69999999999993</v>
      </c>
      <c r="E338" s="38">
        <v>649.19999999999982</v>
      </c>
      <c r="F338" s="38">
        <v>644.49999999999989</v>
      </c>
      <c r="G338" s="38">
        <v>637.99999999999977</v>
      </c>
      <c r="H338" s="38">
        <v>660.39999999999986</v>
      </c>
      <c r="I338" s="38">
        <v>666.90000000000009</v>
      </c>
      <c r="J338" s="38">
        <v>671.59999999999991</v>
      </c>
      <c r="K338" s="31">
        <v>662.2</v>
      </c>
      <c r="L338" s="31">
        <v>651</v>
      </c>
      <c r="M338" s="31">
        <v>1.45936</v>
      </c>
      <c r="N338" s="1"/>
      <c r="O338" s="1"/>
    </row>
    <row r="339" spans="1:15" ht="12.75" customHeight="1">
      <c r="A339" s="33">
        <v>329</v>
      </c>
      <c r="B339" s="58" t="s">
        <v>466</v>
      </c>
      <c r="C339" s="31">
        <v>41.4</v>
      </c>
      <c r="D339" s="38">
        <v>41.550000000000004</v>
      </c>
      <c r="E339" s="38">
        <v>41.100000000000009</v>
      </c>
      <c r="F339" s="38">
        <v>40.800000000000004</v>
      </c>
      <c r="G339" s="38">
        <v>40.350000000000009</v>
      </c>
      <c r="H339" s="38">
        <v>41.850000000000009</v>
      </c>
      <c r="I339" s="38">
        <v>42.300000000000011</v>
      </c>
      <c r="J339" s="38">
        <v>42.600000000000009</v>
      </c>
      <c r="K339" s="31">
        <v>42</v>
      </c>
      <c r="L339" s="31">
        <v>41.25</v>
      </c>
      <c r="M339" s="31">
        <v>54.596449999999997</v>
      </c>
      <c r="N339" s="1"/>
      <c r="O339" s="1"/>
    </row>
    <row r="340" spans="1:15" ht="12.75" customHeight="1">
      <c r="A340" s="33">
        <v>330</v>
      </c>
      <c r="B340" s="58" t="s">
        <v>467</v>
      </c>
      <c r="C340" s="31">
        <v>140.15</v>
      </c>
      <c r="D340" s="38">
        <v>139.79999999999998</v>
      </c>
      <c r="E340" s="38">
        <v>138.44999999999996</v>
      </c>
      <c r="F340" s="38">
        <v>136.74999999999997</v>
      </c>
      <c r="G340" s="38">
        <v>135.39999999999995</v>
      </c>
      <c r="H340" s="38">
        <v>141.49999999999997</v>
      </c>
      <c r="I340" s="38">
        <v>142.85</v>
      </c>
      <c r="J340" s="38">
        <v>144.54999999999998</v>
      </c>
      <c r="K340" s="31">
        <v>141.15</v>
      </c>
      <c r="L340" s="31">
        <v>138.1</v>
      </c>
      <c r="M340" s="31">
        <v>22.963370000000001</v>
      </c>
      <c r="N340" s="1"/>
      <c r="O340" s="1"/>
    </row>
    <row r="341" spans="1:15" ht="12.75" customHeight="1">
      <c r="A341" s="33">
        <v>331</v>
      </c>
      <c r="B341" s="58" t="s">
        <v>188</v>
      </c>
      <c r="C341" s="31">
        <v>22982.55</v>
      </c>
      <c r="D341" s="38">
        <v>23042.433333333334</v>
      </c>
      <c r="E341" s="38">
        <v>22852.916666666668</v>
      </c>
      <c r="F341" s="38">
        <v>22723.283333333333</v>
      </c>
      <c r="G341" s="38">
        <v>22533.766666666666</v>
      </c>
      <c r="H341" s="38">
        <v>23172.066666666669</v>
      </c>
      <c r="I341" s="38">
        <v>23361.583333333332</v>
      </c>
      <c r="J341" s="38">
        <v>23491.216666666671</v>
      </c>
      <c r="K341" s="31">
        <v>23231.95</v>
      </c>
      <c r="L341" s="31">
        <v>22912.799999999999</v>
      </c>
      <c r="M341" s="31">
        <v>0.36842999999999998</v>
      </c>
      <c r="N341" s="1"/>
      <c r="O341" s="1"/>
    </row>
    <row r="342" spans="1:15" ht="12.75" customHeight="1">
      <c r="A342" s="33">
        <v>332</v>
      </c>
      <c r="B342" s="58" t="s">
        <v>473</v>
      </c>
      <c r="C342" s="31">
        <v>58.8</v>
      </c>
      <c r="D342" s="38">
        <v>58.949999999999996</v>
      </c>
      <c r="E342" s="38">
        <v>58.249999999999993</v>
      </c>
      <c r="F342" s="38">
        <v>57.699999999999996</v>
      </c>
      <c r="G342" s="38">
        <v>56.999999999999993</v>
      </c>
      <c r="H342" s="38">
        <v>59.499999999999993</v>
      </c>
      <c r="I342" s="38">
        <v>60.199999999999996</v>
      </c>
      <c r="J342" s="38">
        <v>60.749999999999993</v>
      </c>
      <c r="K342" s="31">
        <v>59.65</v>
      </c>
      <c r="L342" s="31">
        <v>58.4</v>
      </c>
      <c r="M342" s="31">
        <v>16.210850000000001</v>
      </c>
      <c r="N342" s="1"/>
      <c r="O342" s="1"/>
    </row>
    <row r="343" spans="1:15" ht="12.75" customHeight="1">
      <c r="A343" s="33">
        <v>333</v>
      </c>
      <c r="B343" s="58" t="s">
        <v>468</v>
      </c>
      <c r="C343" s="31">
        <v>47</v>
      </c>
      <c r="D343" s="38">
        <v>47.466666666666669</v>
      </c>
      <c r="E343" s="38">
        <v>46.38333333333334</v>
      </c>
      <c r="F343" s="38">
        <v>45.766666666666673</v>
      </c>
      <c r="G343" s="38">
        <v>44.683333333333344</v>
      </c>
      <c r="H343" s="38">
        <v>48.083333333333336</v>
      </c>
      <c r="I343" s="38">
        <v>49.166666666666664</v>
      </c>
      <c r="J343" s="38">
        <v>49.783333333333331</v>
      </c>
      <c r="K343" s="31">
        <v>48.55</v>
      </c>
      <c r="L343" s="31">
        <v>46.85</v>
      </c>
      <c r="M343" s="31">
        <v>296.52918</v>
      </c>
      <c r="N343" s="1"/>
      <c r="O343" s="1"/>
    </row>
    <row r="344" spans="1:15" ht="12.75" customHeight="1">
      <c r="A344" s="33">
        <v>334</v>
      </c>
      <c r="B344" s="58" t="s">
        <v>289</v>
      </c>
      <c r="C344" s="31">
        <v>312.3</v>
      </c>
      <c r="D344" s="38">
        <v>311.66666666666669</v>
      </c>
      <c r="E344" s="38">
        <v>307.63333333333338</v>
      </c>
      <c r="F344" s="38">
        <v>302.9666666666667</v>
      </c>
      <c r="G344" s="38">
        <v>298.93333333333339</v>
      </c>
      <c r="H344" s="38">
        <v>316.33333333333337</v>
      </c>
      <c r="I344" s="38">
        <v>320.36666666666667</v>
      </c>
      <c r="J344" s="38">
        <v>325.03333333333336</v>
      </c>
      <c r="K344" s="31">
        <v>315.7</v>
      </c>
      <c r="L344" s="31">
        <v>307</v>
      </c>
      <c r="M344" s="31">
        <v>11.324920000000001</v>
      </c>
      <c r="N344" s="1"/>
      <c r="O344" s="1"/>
    </row>
    <row r="345" spans="1:15" ht="12.75" customHeight="1">
      <c r="A345" s="33">
        <v>335</v>
      </c>
      <c r="B345" s="58" t="s">
        <v>469</v>
      </c>
      <c r="C345" s="31">
        <v>117.75</v>
      </c>
      <c r="D345" s="38">
        <v>117.98333333333333</v>
      </c>
      <c r="E345" s="38">
        <v>116.76666666666667</v>
      </c>
      <c r="F345" s="38">
        <v>115.78333333333333</v>
      </c>
      <c r="G345" s="38">
        <v>114.56666666666666</v>
      </c>
      <c r="H345" s="38">
        <v>118.96666666666667</v>
      </c>
      <c r="I345" s="38">
        <v>120.18333333333334</v>
      </c>
      <c r="J345" s="38">
        <v>121.16666666666667</v>
      </c>
      <c r="K345" s="31">
        <v>119.2</v>
      </c>
      <c r="L345" s="31">
        <v>117</v>
      </c>
      <c r="M345" s="31">
        <v>19.079709999999999</v>
      </c>
      <c r="N345" s="1"/>
      <c r="O345" s="1"/>
    </row>
    <row r="346" spans="1:15" ht="12.75" customHeight="1">
      <c r="A346" s="33">
        <v>336</v>
      </c>
      <c r="B346" s="58" t="s">
        <v>189</v>
      </c>
      <c r="C346" s="31">
        <v>111</v>
      </c>
      <c r="D346" s="38">
        <v>110.98333333333333</v>
      </c>
      <c r="E346" s="38">
        <v>110.26666666666667</v>
      </c>
      <c r="F346" s="38">
        <v>109.53333333333333</v>
      </c>
      <c r="G346" s="38">
        <v>108.81666666666666</v>
      </c>
      <c r="H346" s="38">
        <v>111.71666666666667</v>
      </c>
      <c r="I346" s="38">
        <v>112.43333333333334</v>
      </c>
      <c r="J346" s="38">
        <v>113.16666666666667</v>
      </c>
      <c r="K346" s="31">
        <v>111.7</v>
      </c>
      <c r="L346" s="31">
        <v>110.25</v>
      </c>
      <c r="M346" s="31">
        <v>43.931220000000003</v>
      </c>
      <c r="N346" s="1"/>
      <c r="O346" s="1"/>
    </row>
    <row r="347" spans="1:15" ht="12.75" customHeight="1">
      <c r="A347" s="33">
        <v>337</v>
      </c>
      <c r="B347" s="58" t="s">
        <v>889</v>
      </c>
      <c r="C347" s="31">
        <v>44.8</v>
      </c>
      <c r="D347" s="38">
        <v>44.933333333333337</v>
      </c>
      <c r="E347" s="38">
        <v>44.266666666666673</v>
      </c>
      <c r="F347" s="38">
        <v>43.733333333333334</v>
      </c>
      <c r="G347" s="38">
        <v>43.06666666666667</v>
      </c>
      <c r="H347" s="38">
        <v>45.466666666666676</v>
      </c>
      <c r="I347" s="38">
        <v>46.133333333333333</v>
      </c>
      <c r="J347" s="38">
        <v>46.666666666666679</v>
      </c>
      <c r="K347" s="31">
        <v>45.6</v>
      </c>
      <c r="L347" s="31">
        <v>44.4</v>
      </c>
      <c r="M347" s="31">
        <v>29.79749</v>
      </c>
      <c r="N347" s="1"/>
      <c r="O347" s="1"/>
    </row>
    <row r="348" spans="1:15" ht="12.75" customHeight="1">
      <c r="A348" s="33">
        <v>338</v>
      </c>
      <c r="B348" s="58" t="s">
        <v>470</v>
      </c>
      <c r="C348" s="31">
        <v>212.4</v>
      </c>
      <c r="D348" s="38">
        <v>212.2166666666667</v>
      </c>
      <c r="E348" s="38">
        <v>211.23333333333341</v>
      </c>
      <c r="F348" s="38">
        <v>210.06666666666672</v>
      </c>
      <c r="G348" s="38">
        <v>209.08333333333343</v>
      </c>
      <c r="H348" s="38">
        <v>213.38333333333338</v>
      </c>
      <c r="I348" s="38">
        <v>214.36666666666667</v>
      </c>
      <c r="J348" s="38">
        <v>215.53333333333336</v>
      </c>
      <c r="K348" s="31">
        <v>213.2</v>
      </c>
      <c r="L348" s="31">
        <v>211.05</v>
      </c>
      <c r="M348" s="31">
        <v>3.3428499999999999</v>
      </c>
      <c r="N348" s="1"/>
      <c r="O348" s="1"/>
    </row>
    <row r="349" spans="1:15" ht="12.75" customHeight="1">
      <c r="A349" s="33">
        <v>339</v>
      </c>
      <c r="B349" s="58" t="s">
        <v>191</v>
      </c>
      <c r="C349" s="31">
        <v>195.1</v>
      </c>
      <c r="D349" s="38">
        <v>194.51666666666665</v>
      </c>
      <c r="E349" s="38">
        <v>192.68333333333331</v>
      </c>
      <c r="F349" s="38">
        <v>190.26666666666665</v>
      </c>
      <c r="G349" s="38">
        <v>188.43333333333331</v>
      </c>
      <c r="H349" s="38">
        <v>196.93333333333331</v>
      </c>
      <c r="I349" s="38">
        <v>198.76666666666668</v>
      </c>
      <c r="J349" s="38">
        <v>201.18333333333331</v>
      </c>
      <c r="K349" s="31">
        <v>196.35</v>
      </c>
      <c r="L349" s="31">
        <v>192.1</v>
      </c>
      <c r="M349" s="31">
        <v>110.3125</v>
      </c>
      <c r="N349" s="1"/>
      <c r="O349" s="1"/>
    </row>
    <row r="350" spans="1:15" ht="12.75" customHeight="1">
      <c r="A350" s="33">
        <v>340</v>
      </c>
      <c r="B350" s="58" t="s">
        <v>474</v>
      </c>
      <c r="C350" s="31">
        <v>352.2</v>
      </c>
      <c r="D350" s="38">
        <v>353.91666666666669</v>
      </c>
      <c r="E350" s="38">
        <v>349.83333333333337</v>
      </c>
      <c r="F350" s="38">
        <v>347.4666666666667</v>
      </c>
      <c r="G350" s="38">
        <v>343.38333333333338</v>
      </c>
      <c r="H350" s="38">
        <v>356.28333333333336</v>
      </c>
      <c r="I350" s="38">
        <v>360.36666666666673</v>
      </c>
      <c r="J350" s="38">
        <v>362.73333333333335</v>
      </c>
      <c r="K350" s="31">
        <v>358</v>
      </c>
      <c r="L350" s="31">
        <v>351.55</v>
      </c>
      <c r="M350" s="31">
        <v>0.70138999999999996</v>
      </c>
      <c r="N350" s="1"/>
      <c r="O350" s="1"/>
    </row>
    <row r="351" spans="1:15" ht="12.75" customHeight="1">
      <c r="A351" s="33">
        <v>341</v>
      </c>
      <c r="B351" s="58" t="s">
        <v>192</v>
      </c>
      <c r="C351" s="31">
        <v>1056.25</v>
      </c>
      <c r="D351" s="38">
        <v>1051</v>
      </c>
      <c r="E351" s="38">
        <v>1035</v>
      </c>
      <c r="F351" s="38">
        <v>1013.75</v>
      </c>
      <c r="G351" s="38">
        <v>997.75</v>
      </c>
      <c r="H351" s="38">
        <v>1072.25</v>
      </c>
      <c r="I351" s="38">
        <v>1088.25</v>
      </c>
      <c r="J351" s="38">
        <v>1109.5</v>
      </c>
      <c r="K351" s="31">
        <v>1067</v>
      </c>
      <c r="L351" s="31">
        <v>1029.75</v>
      </c>
      <c r="M351" s="31">
        <v>10.91714</v>
      </c>
      <c r="N351" s="1"/>
      <c r="O351" s="1"/>
    </row>
    <row r="352" spans="1:15" ht="12.75" customHeight="1">
      <c r="A352" s="33">
        <v>342</v>
      </c>
      <c r="B352" s="58" t="s">
        <v>194</v>
      </c>
      <c r="C352" s="31">
        <v>170.55</v>
      </c>
      <c r="D352" s="38">
        <v>169.35</v>
      </c>
      <c r="E352" s="38">
        <v>167.7</v>
      </c>
      <c r="F352" s="38">
        <v>164.85</v>
      </c>
      <c r="G352" s="38">
        <v>163.19999999999999</v>
      </c>
      <c r="H352" s="38">
        <v>172.2</v>
      </c>
      <c r="I352" s="38">
        <v>173.85000000000002</v>
      </c>
      <c r="J352" s="38">
        <v>176.7</v>
      </c>
      <c r="K352" s="31">
        <v>171</v>
      </c>
      <c r="L352" s="31">
        <v>166.5</v>
      </c>
      <c r="M352" s="31">
        <v>78.428629999999998</v>
      </c>
      <c r="N352" s="1"/>
      <c r="O352" s="1"/>
    </row>
    <row r="353" spans="1:15" ht="12.75" customHeight="1">
      <c r="A353" s="33">
        <v>343</v>
      </c>
      <c r="B353" s="58" t="s">
        <v>290</v>
      </c>
      <c r="C353" s="31">
        <v>258.05</v>
      </c>
      <c r="D353" s="38">
        <v>257.36666666666662</v>
      </c>
      <c r="E353" s="38">
        <v>256.23333333333323</v>
      </c>
      <c r="F353" s="38">
        <v>254.41666666666663</v>
      </c>
      <c r="G353" s="38">
        <v>253.28333333333325</v>
      </c>
      <c r="H353" s="38">
        <v>259.18333333333322</v>
      </c>
      <c r="I353" s="38">
        <v>260.31666666666655</v>
      </c>
      <c r="J353" s="38">
        <v>262.13333333333321</v>
      </c>
      <c r="K353" s="31">
        <v>258.5</v>
      </c>
      <c r="L353" s="31">
        <v>255.55</v>
      </c>
      <c r="M353" s="31">
        <v>4.7385099999999998</v>
      </c>
      <c r="N353" s="1"/>
      <c r="O353" s="1"/>
    </row>
    <row r="354" spans="1:15" ht="12.75" customHeight="1">
      <c r="A354" s="33">
        <v>344</v>
      </c>
      <c r="B354" s="58" t="s">
        <v>475</v>
      </c>
      <c r="C354" s="31">
        <v>1275.1500000000001</v>
      </c>
      <c r="D354" s="38">
        <v>1281.3833333333334</v>
      </c>
      <c r="E354" s="38">
        <v>1263.7666666666669</v>
      </c>
      <c r="F354" s="38">
        <v>1252.3833333333334</v>
      </c>
      <c r="G354" s="38">
        <v>1234.7666666666669</v>
      </c>
      <c r="H354" s="38">
        <v>1292.7666666666669</v>
      </c>
      <c r="I354" s="38">
        <v>1310.3833333333332</v>
      </c>
      <c r="J354" s="38">
        <v>1321.7666666666669</v>
      </c>
      <c r="K354" s="31">
        <v>1299</v>
      </c>
      <c r="L354" s="31">
        <v>1270</v>
      </c>
      <c r="M354" s="31">
        <v>7.4364400000000002</v>
      </c>
      <c r="N354" s="1"/>
      <c r="O354" s="1"/>
    </row>
    <row r="355" spans="1:15" ht="12.75" customHeight="1">
      <c r="A355" s="33">
        <v>345</v>
      </c>
      <c r="B355" s="58" t="s">
        <v>291</v>
      </c>
      <c r="C355" s="31">
        <v>844.3</v>
      </c>
      <c r="D355" s="38">
        <v>841.86666666666667</v>
      </c>
      <c r="E355" s="38">
        <v>830.93333333333339</v>
      </c>
      <c r="F355" s="38">
        <v>817.56666666666672</v>
      </c>
      <c r="G355" s="38">
        <v>806.63333333333344</v>
      </c>
      <c r="H355" s="38">
        <v>855.23333333333335</v>
      </c>
      <c r="I355" s="38">
        <v>866.16666666666652</v>
      </c>
      <c r="J355" s="38">
        <v>879.5333333333333</v>
      </c>
      <c r="K355" s="31">
        <v>852.8</v>
      </c>
      <c r="L355" s="31">
        <v>828.5</v>
      </c>
      <c r="M355" s="31">
        <v>24.747140000000002</v>
      </c>
      <c r="N355" s="1"/>
      <c r="O355" s="1"/>
    </row>
    <row r="356" spans="1:15" ht="12.75" customHeight="1">
      <c r="A356" s="33">
        <v>346</v>
      </c>
      <c r="B356" s="58" t="s">
        <v>193</v>
      </c>
      <c r="C356" s="31">
        <v>3856.55</v>
      </c>
      <c r="D356" s="38">
        <v>3868.5666666666671</v>
      </c>
      <c r="E356" s="38">
        <v>3814.983333333334</v>
      </c>
      <c r="F356" s="38">
        <v>3773.416666666667</v>
      </c>
      <c r="G356" s="38">
        <v>3719.8333333333339</v>
      </c>
      <c r="H356" s="38">
        <v>3910.1333333333341</v>
      </c>
      <c r="I356" s="38">
        <v>3963.7166666666672</v>
      </c>
      <c r="J356" s="38">
        <v>4005.2833333333342</v>
      </c>
      <c r="K356" s="31">
        <v>3922.15</v>
      </c>
      <c r="L356" s="31">
        <v>3827</v>
      </c>
      <c r="M356" s="31">
        <v>0.32657000000000003</v>
      </c>
      <c r="N356" s="1"/>
      <c r="O356" s="1"/>
    </row>
    <row r="357" spans="1:15" ht="12.75" customHeight="1">
      <c r="A357" s="33">
        <v>347</v>
      </c>
      <c r="B357" s="58" t="s">
        <v>476</v>
      </c>
      <c r="C357" s="31">
        <v>235.6</v>
      </c>
      <c r="D357" s="38">
        <v>236.26666666666665</v>
      </c>
      <c r="E357" s="38">
        <v>234.33333333333331</v>
      </c>
      <c r="F357" s="38">
        <v>233.06666666666666</v>
      </c>
      <c r="G357" s="38">
        <v>231.13333333333333</v>
      </c>
      <c r="H357" s="38">
        <v>237.5333333333333</v>
      </c>
      <c r="I357" s="38">
        <v>239.46666666666664</v>
      </c>
      <c r="J357" s="38">
        <v>240.73333333333329</v>
      </c>
      <c r="K357" s="31">
        <v>238.2</v>
      </c>
      <c r="L357" s="31">
        <v>235</v>
      </c>
      <c r="M357" s="31">
        <v>1.7266600000000001</v>
      </c>
      <c r="N357" s="1"/>
      <c r="O357" s="1"/>
    </row>
    <row r="358" spans="1:15" ht="12.75" customHeight="1">
      <c r="A358" s="33">
        <v>348</v>
      </c>
      <c r="B358" s="58" t="s">
        <v>195</v>
      </c>
      <c r="C358" s="31">
        <v>36669.199999999997</v>
      </c>
      <c r="D358" s="38">
        <v>36671.4</v>
      </c>
      <c r="E358" s="38">
        <v>36447.800000000003</v>
      </c>
      <c r="F358" s="38">
        <v>36226.400000000001</v>
      </c>
      <c r="G358" s="38">
        <v>36002.800000000003</v>
      </c>
      <c r="H358" s="38">
        <v>36892.800000000003</v>
      </c>
      <c r="I358" s="38">
        <v>37116.399999999994</v>
      </c>
      <c r="J358" s="38">
        <v>37337.800000000003</v>
      </c>
      <c r="K358" s="31">
        <v>36895</v>
      </c>
      <c r="L358" s="31">
        <v>36450</v>
      </c>
      <c r="M358" s="31">
        <v>7.8270000000000006E-2</v>
      </c>
      <c r="N358" s="1"/>
      <c r="O358" s="1"/>
    </row>
    <row r="359" spans="1:15" ht="12.75" customHeight="1">
      <c r="A359" s="33">
        <v>349</v>
      </c>
      <c r="B359" s="58" t="s">
        <v>293</v>
      </c>
      <c r="C359" s="31">
        <v>1330.5</v>
      </c>
      <c r="D359" s="38">
        <v>1327.2333333333333</v>
      </c>
      <c r="E359" s="38">
        <v>1314.5666666666666</v>
      </c>
      <c r="F359" s="38">
        <v>1298.6333333333332</v>
      </c>
      <c r="G359" s="38">
        <v>1285.9666666666665</v>
      </c>
      <c r="H359" s="38">
        <v>1343.1666666666667</v>
      </c>
      <c r="I359" s="38">
        <v>1355.8333333333333</v>
      </c>
      <c r="J359" s="38">
        <v>1371.7666666666669</v>
      </c>
      <c r="K359" s="31">
        <v>1339.9</v>
      </c>
      <c r="L359" s="31">
        <v>1311.3</v>
      </c>
      <c r="M359" s="31">
        <v>2.4098700000000002</v>
      </c>
      <c r="N359" s="1"/>
      <c r="O359" s="1"/>
    </row>
    <row r="360" spans="1:15" ht="12.75" customHeight="1">
      <c r="A360" s="33">
        <v>350</v>
      </c>
      <c r="B360" s="58" t="s">
        <v>292</v>
      </c>
      <c r="C360" s="31">
        <v>754.3</v>
      </c>
      <c r="D360" s="38">
        <v>757.56666666666661</v>
      </c>
      <c r="E360" s="38">
        <v>745.68333333333317</v>
      </c>
      <c r="F360" s="38">
        <v>737.06666666666661</v>
      </c>
      <c r="G360" s="38">
        <v>725.18333333333317</v>
      </c>
      <c r="H360" s="38">
        <v>766.18333333333317</v>
      </c>
      <c r="I360" s="38">
        <v>778.06666666666661</v>
      </c>
      <c r="J360" s="38">
        <v>786.68333333333317</v>
      </c>
      <c r="K360" s="31">
        <v>769.45</v>
      </c>
      <c r="L360" s="31">
        <v>748.95</v>
      </c>
      <c r="M360" s="31">
        <v>9.1357300000000006</v>
      </c>
      <c r="N360" s="1"/>
      <c r="O360" s="1"/>
    </row>
    <row r="361" spans="1:15" ht="12.75" customHeight="1">
      <c r="A361" s="33">
        <v>351</v>
      </c>
      <c r="B361" s="58" t="s">
        <v>477</v>
      </c>
      <c r="C361" s="31">
        <v>157.19999999999999</v>
      </c>
      <c r="D361" s="38">
        <v>158.11666666666665</v>
      </c>
      <c r="E361" s="38">
        <v>155.7833333333333</v>
      </c>
      <c r="F361" s="38">
        <v>154.36666666666665</v>
      </c>
      <c r="G361" s="38">
        <v>152.0333333333333</v>
      </c>
      <c r="H361" s="38">
        <v>159.5333333333333</v>
      </c>
      <c r="I361" s="38">
        <v>161.86666666666662</v>
      </c>
      <c r="J361" s="38">
        <v>163.2833333333333</v>
      </c>
      <c r="K361" s="31">
        <v>160.44999999999999</v>
      </c>
      <c r="L361" s="31">
        <v>156.69999999999999</v>
      </c>
      <c r="M361" s="31">
        <v>13.321199999999999</v>
      </c>
      <c r="N361" s="1"/>
      <c r="O361" s="1"/>
    </row>
    <row r="362" spans="1:15" ht="12.75" customHeight="1">
      <c r="A362" s="33">
        <v>352</v>
      </c>
      <c r="B362" s="58" t="s">
        <v>197</v>
      </c>
      <c r="C362" s="31">
        <v>4749.6000000000004</v>
      </c>
      <c r="D362" s="38">
        <v>4805.2</v>
      </c>
      <c r="E362" s="38">
        <v>4660.3999999999996</v>
      </c>
      <c r="F362" s="38">
        <v>4571.2</v>
      </c>
      <c r="G362" s="38">
        <v>4426.3999999999996</v>
      </c>
      <c r="H362" s="38">
        <v>4894.3999999999996</v>
      </c>
      <c r="I362" s="38">
        <v>5039.2000000000007</v>
      </c>
      <c r="J362" s="38">
        <v>5128.3999999999996</v>
      </c>
      <c r="K362" s="31">
        <v>4950</v>
      </c>
      <c r="L362" s="31">
        <v>4716</v>
      </c>
      <c r="M362" s="31">
        <v>12.77966</v>
      </c>
      <c r="N362" s="1"/>
      <c r="O362" s="1"/>
    </row>
    <row r="363" spans="1:15" ht="12.75" customHeight="1">
      <c r="A363" s="33">
        <v>353</v>
      </c>
      <c r="B363" s="58" t="s">
        <v>198</v>
      </c>
      <c r="C363" s="31">
        <v>223.55</v>
      </c>
      <c r="D363" s="38">
        <v>224.01666666666668</v>
      </c>
      <c r="E363" s="38">
        <v>222.38333333333335</v>
      </c>
      <c r="F363" s="38">
        <v>221.21666666666667</v>
      </c>
      <c r="G363" s="38">
        <v>219.58333333333334</v>
      </c>
      <c r="H363" s="38">
        <v>225.18333333333337</v>
      </c>
      <c r="I363" s="38">
        <v>226.81666666666669</v>
      </c>
      <c r="J363" s="38">
        <v>227.98333333333338</v>
      </c>
      <c r="K363" s="31">
        <v>225.65</v>
      </c>
      <c r="L363" s="31">
        <v>222.85</v>
      </c>
      <c r="M363" s="31">
        <v>10.3757</v>
      </c>
      <c r="N363" s="1"/>
      <c r="O363" s="1"/>
    </row>
    <row r="364" spans="1:15" ht="12.75" customHeight="1">
      <c r="A364" s="33">
        <v>354</v>
      </c>
      <c r="B364" s="58" t="s">
        <v>480</v>
      </c>
      <c r="C364" s="31">
        <v>3887.65</v>
      </c>
      <c r="D364" s="38">
        <v>3879.2166666666672</v>
      </c>
      <c r="E364" s="38">
        <v>3860.4833333333345</v>
      </c>
      <c r="F364" s="38">
        <v>3833.3166666666675</v>
      </c>
      <c r="G364" s="38">
        <v>3814.5833333333348</v>
      </c>
      <c r="H364" s="38">
        <v>3906.3833333333341</v>
      </c>
      <c r="I364" s="38">
        <v>3925.1166666666668</v>
      </c>
      <c r="J364" s="38">
        <v>3952.2833333333338</v>
      </c>
      <c r="K364" s="31">
        <v>3897.95</v>
      </c>
      <c r="L364" s="31">
        <v>3852.05</v>
      </c>
      <c r="M364" s="31">
        <v>0.10403999999999999</v>
      </c>
      <c r="N364" s="1"/>
      <c r="O364" s="1"/>
    </row>
    <row r="365" spans="1:15" ht="12.75" customHeight="1">
      <c r="A365" s="33">
        <v>355</v>
      </c>
      <c r="B365" s="58" t="s">
        <v>481</v>
      </c>
      <c r="C365" s="31">
        <v>1641.75</v>
      </c>
      <c r="D365" s="38">
        <v>1648.0833333333333</v>
      </c>
      <c r="E365" s="38">
        <v>1616.1666666666665</v>
      </c>
      <c r="F365" s="38">
        <v>1590.5833333333333</v>
      </c>
      <c r="G365" s="38">
        <v>1558.6666666666665</v>
      </c>
      <c r="H365" s="38">
        <v>1673.6666666666665</v>
      </c>
      <c r="I365" s="38">
        <v>1705.583333333333</v>
      </c>
      <c r="J365" s="38">
        <v>1731.1666666666665</v>
      </c>
      <c r="K365" s="31">
        <v>1680</v>
      </c>
      <c r="L365" s="31">
        <v>1622.5</v>
      </c>
      <c r="M365" s="31">
        <v>2.26837</v>
      </c>
      <c r="N365" s="1"/>
      <c r="O365" s="1"/>
    </row>
    <row r="366" spans="1:15" ht="12.75" customHeight="1">
      <c r="A366" s="33">
        <v>356</v>
      </c>
      <c r="B366" s="58" t="s">
        <v>201</v>
      </c>
      <c r="C366" s="31">
        <v>3675</v>
      </c>
      <c r="D366" s="38">
        <v>3669.25</v>
      </c>
      <c r="E366" s="38">
        <v>3640.75</v>
      </c>
      <c r="F366" s="38">
        <v>3606.5</v>
      </c>
      <c r="G366" s="38">
        <v>3578</v>
      </c>
      <c r="H366" s="38">
        <v>3703.5</v>
      </c>
      <c r="I366" s="38">
        <v>3732</v>
      </c>
      <c r="J366" s="38">
        <v>3766.25</v>
      </c>
      <c r="K366" s="31">
        <v>3697.75</v>
      </c>
      <c r="L366" s="31">
        <v>3635</v>
      </c>
      <c r="M366" s="31">
        <v>1.4126300000000001</v>
      </c>
      <c r="N366" s="1"/>
      <c r="O366" s="1"/>
    </row>
    <row r="367" spans="1:15" ht="12.75" customHeight="1">
      <c r="A367" s="33">
        <v>357</v>
      </c>
      <c r="B367" s="58" t="s">
        <v>200</v>
      </c>
      <c r="C367" s="31">
        <v>2662.8</v>
      </c>
      <c r="D367" s="38">
        <v>2666.8166666666671</v>
      </c>
      <c r="E367" s="38">
        <v>2648.6333333333341</v>
      </c>
      <c r="F367" s="38">
        <v>2634.4666666666672</v>
      </c>
      <c r="G367" s="38">
        <v>2616.2833333333342</v>
      </c>
      <c r="H367" s="38">
        <v>2680.983333333334</v>
      </c>
      <c r="I367" s="38">
        <v>2699.1666666666674</v>
      </c>
      <c r="J367" s="38">
        <v>2713.3333333333339</v>
      </c>
      <c r="K367" s="31">
        <v>2685</v>
      </c>
      <c r="L367" s="31">
        <v>2652.65</v>
      </c>
      <c r="M367" s="31">
        <v>2.11117</v>
      </c>
      <c r="N367" s="1"/>
      <c r="O367" s="1"/>
    </row>
    <row r="368" spans="1:15" ht="12.75" customHeight="1">
      <c r="A368" s="33">
        <v>358</v>
      </c>
      <c r="B368" s="58" t="s">
        <v>196</v>
      </c>
      <c r="C368" s="31">
        <v>995.05</v>
      </c>
      <c r="D368" s="38">
        <v>990.19999999999993</v>
      </c>
      <c r="E368" s="38">
        <v>977.44999999999982</v>
      </c>
      <c r="F368" s="38">
        <v>959.84999999999991</v>
      </c>
      <c r="G368" s="38">
        <v>947.0999999999998</v>
      </c>
      <c r="H368" s="38">
        <v>1007.7999999999998</v>
      </c>
      <c r="I368" s="38">
        <v>1020.5500000000001</v>
      </c>
      <c r="J368" s="38">
        <v>1038.1499999999999</v>
      </c>
      <c r="K368" s="31">
        <v>1002.95</v>
      </c>
      <c r="L368" s="31">
        <v>972.6</v>
      </c>
      <c r="M368" s="31">
        <v>23.352209999999999</v>
      </c>
      <c r="N368" s="1"/>
      <c r="O368" s="1"/>
    </row>
    <row r="369" spans="1:15" ht="12.75" customHeight="1">
      <c r="A369" s="33">
        <v>359</v>
      </c>
      <c r="B369" s="58" t="s">
        <v>482</v>
      </c>
      <c r="C369" s="31">
        <v>104.4</v>
      </c>
      <c r="D369" s="38">
        <v>102.86666666666667</v>
      </c>
      <c r="E369" s="38">
        <v>100.18333333333335</v>
      </c>
      <c r="F369" s="38">
        <v>95.966666666666683</v>
      </c>
      <c r="G369" s="38">
        <v>93.28333333333336</v>
      </c>
      <c r="H369" s="38">
        <v>107.08333333333334</v>
      </c>
      <c r="I369" s="38">
        <v>109.76666666666668</v>
      </c>
      <c r="J369" s="38">
        <v>113.98333333333333</v>
      </c>
      <c r="K369" s="31">
        <v>105.55</v>
      </c>
      <c r="L369" s="31">
        <v>98.65</v>
      </c>
      <c r="M369" s="31">
        <v>157.94964999999999</v>
      </c>
      <c r="N369" s="1"/>
      <c r="O369" s="1"/>
    </row>
    <row r="370" spans="1:15" ht="12.75" customHeight="1">
      <c r="A370" s="33">
        <v>360</v>
      </c>
      <c r="B370" s="58" t="s">
        <v>478</v>
      </c>
      <c r="C370" s="31">
        <v>650.20000000000005</v>
      </c>
      <c r="D370" s="38">
        <v>647.35</v>
      </c>
      <c r="E370" s="38">
        <v>642.35</v>
      </c>
      <c r="F370" s="38">
        <v>634.5</v>
      </c>
      <c r="G370" s="38">
        <v>629.5</v>
      </c>
      <c r="H370" s="38">
        <v>655.20000000000005</v>
      </c>
      <c r="I370" s="38">
        <v>660.2</v>
      </c>
      <c r="J370" s="38">
        <v>668.05000000000007</v>
      </c>
      <c r="K370" s="31">
        <v>652.35</v>
      </c>
      <c r="L370" s="31">
        <v>639.5</v>
      </c>
      <c r="M370" s="31">
        <v>3.7512500000000002</v>
      </c>
      <c r="N370" s="1"/>
      <c r="O370" s="1"/>
    </row>
    <row r="371" spans="1:15" ht="12.75" customHeight="1">
      <c r="A371" s="33">
        <v>361</v>
      </c>
      <c r="B371" s="58" t="s">
        <v>479</v>
      </c>
      <c r="C371" s="31">
        <v>350.65</v>
      </c>
      <c r="D371" s="38">
        <v>351.86666666666662</v>
      </c>
      <c r="E371" s="38">
        <v>347.78333333333325</v>
      </c>
      <c r="F371" s="38">
        <v>344.91666666666663</v>
      </c>
      <c r="G371" s="38">
        <v>340.83333333333326</v>
      </c>
      <c r="H371" s="38">
        <v>354.73333333333323</v>
      </c>
      <c r="I371" s="38">
        <v>358.81666666666661</v>
      </c>
      <c r="J371" s="38">
        <v>361.68333333333322</v>
      </c>
      <c r="K371" s="31">
        <v>355.95</v>
      </c>
      <c r="L371" s="31">
        <v>349</v>
      </c>
      <c r="M371" s="31">
        <v>4.5725499999999997</v>
      </c>
      <c r="N371" s="1"/>
      <c r="O371" s="1"/>
    </row>
    <row r="372" spans="1:15" ht="12.75" customHeight="1">
      <c r="A372" s="33">
        <v>362</v>
      </c>
      <c r="B372" s="58" t="s">
        <v>483</v>
      </c>
      <c r="C372" s="31">
        <v>1128.55</v>
      </c>
      <c r="D372" s="38">
        <v>1120.8166666666666</v>
      </c>
      <c r="E372" s="38">
        <v>1107.7333333333331</v>
      </c>
      <c r="F372" s="38">
        <v>1086.9166666666665</v>
      </c>
      <c r="G372" s="38">
        <v>1073.833333333333</v>
      </c>
      <c r="H372" s="38">
        <v>1141.6333333333332</v>
      </c>
      <c r="I372" s="38">
        <v>1154.7166666666667</v>
      </c>
      <c r="J372" s="38">
        <v>1175.5333333333333</v>
      </c>
      <c r="K372" s="31">
        <v>1133.9000000000001</v>
      </c>
      <c r="L372" s="31">
        <v>1100</v>
      </c>
      <c r="M372" s="31">
        <v>0.45850000000000002</v>
      </c>
      <c r="N372" s="1"/>
      <c r="O372" s="1"/>
    </row>
    <row r="373" spans="1:15" ht="12.75" customHeight="1">
      <c r="A373" s="33">
        <v>363</v>
      </c>
      <c r="B373" s="58" t="s">
        <v>203</v>
      </c>
      <c r="C373" s="31">
        <v>4586.8</v>
      </c>
      <c r="D373" s="38">
        <v>4591.2833333333328</v>
      </c>
      <c r="E373" s="38">
        <v>4489.5666666666657</v>
      </c>
      <c r="F373" s="38">
        <v>4392.333333333333</v>
      </c>
      <c r="G373" s="38">
        <v>4290.6166666666659</v>
      </c>
      <c r="H373" s="38">
        <v>4688.5166666666655</v>
      </c>
      <c r="I373" s="38">
        <v>4790.2333333333327</v>
      </c>
      <c r="J373" s="38">
        <v>4887.4666666666653</v>
      </c>
      <c r="K373" s="31">
        <v>4693</v>
      </c>
      <c r="L373" s="31">
        <v>4494.05</v>
      </c>
      <c r="M373" s="31">
        <v>30.345960000000002</v>
      </c>
      <c r="N373" s="1"/>
      <c r="O373" s="1"/>
    </row>
    <row r="374" spans="1:15" ht="12.75" customHeight="1">
      <c r="A374" s="33">
        <v>364</v>
      </c>
      <c r="B374" s="58" t="s">
        <v>484</v>
      </c>
      <c r="C374" s="31">
        <v>1286</v>
      </c>
      <c r="D374" s="38">
        <v>1289.7666666666667</v>
      </c>
      <c r="E374" s="38">
        <v>1278.8333333333333</v>
      </c>
      <c r="F374" s="38">
        <v>1271.6666666666665</v>
      </c>
      <c r="G374" s="38">
        <v>1260.7333333333331</v>
      </c>
      <c r="H374" s="38">
        <v>1296.9333333333334</v>
      </c>
      <c r="I374" s="38">
        <v>1307.8666666666668</v>
      </c>
      <c r="J374" s="38">
        <v>1315.0333333333335</v>
      </c>
      <c r="K374" s="31">
        <v>1300.7</v>
      </c>
      <c r="L374" s="31">
        <v>1282.5999999999999</v>
      </c>
      <c r="M374" s="31">
        <v>0.66195000000000004</v>
      </c>
      <c r="N374" s="1"/>
      <c r="O374" s="1"/>
    </row>
    <row r="375" spans="1:15" ht="12.75" customHeight="1">
      <c r="A375" s="33">
        <v>365</v>
      </c>
      <c r="B375" s="58" t="s">
        <v>294</v>
      </c>
      <c r="C375" s="31">
        <v>375.25</v>
      </c>
      <c r="D375" s="38">
        <v>375.0333333333333</v>
      </c>
      <c r="E375" s="38">
        <v>371.36666666666662</v>
      </c>
      <c r="F375" s="38">
        <v>367.48333333333329</v>
      </c>
      <c r="G375" s="38">
        <v>363.81666666666661</v>
      </c>
      <c r="H375" s="38">
        <v>378.91666666666663</v>
      </c>
      <c r="I375" s="38">
        <v>382.58333333333337</v>
      </c>
      <c r="J375" s="38">
        <v>386.46666666666664</v>
      </c>
      <c r="K375" s="31">
        <v>378.7</v>
      </c>
      <c r="L375" s="31">
        <v>371.15</v>
      </c>
      <c r="M375" s="31">
        <v>21.89593</v>
      </c>
      <c r="N375" s="1"/>
      <c r="O375" s="1"/>
    </row>
    <row r="376" spans="1:15" ht="12.75" customHeight="1">
      <c r="A376" s="33">
        <v>366</v>
      </c>
      <c r="B376" s="58" t="s">
        <v>199</v>
      </c>
      <c r="C376" s="31">
        <v>227</v>
      </c>
      <c r="D376" s="38">
        <v>226.73333333333335</v>
      </c>
      <c r="E376" s="38">
        <v>225.1166666666667</v>
      </c>
      <c r="F376" s="38">
        <v>223.23333333333335</v>
      </c>
      <c r="G376" s="38">
        <v>221.6166666666667</v>
      </c>
      <c r="H376" s="38">
        <v>228.6166666666667</v>
      </c>
      <c r="I376" s="38">
        <v>230.23333333333338</v>
      </c>
      <c r="J376" s="38">
        <v>232.1166666666667</v>
      </c>
      <c r="K376" s="31">
        <v>228.35</v>
      </c>
      <c r="L376" s="31">
        <v>224.85</v>
      </c>
      <c r="M376" s="31">
        <v>56.452359999999999</v>
      </c>
      <c r="N376" s="1"/>
      <c r="O376" s="1"/>
    </row>
    <row r="377" spans="1:15" ht="12.75" customHeight="1">
      <c r="A377" s="33">
        <v>367</v>
      </c>
      <c r="B377" s="58" t="s">
        <v>204</v>
      </c>
      <c r="C377" s="31">
        <v>244.1</v>
      </c>
      <c r="D377" s="38">
        <v>244.19999999999996</v>
      </c>
      <c r="E377" s="38">
        <v>242.09999999999991</v>
      </c>
      <c r="F377" s="38">
        <v>240.09999999999994</v>
      </c>
      <c r="G377" s="38">
        <v>237.99999999999989</v>
      </c>
      <c r="H377" s="38">
        <v>246.19999999999993</v>
      </c>
      <c r="I377" s="38">
        <v>248.3</v>
      </c>
      <c r="J377" s="38">
        <v>250.29999999999995</v>
      </c>
      <c r="K377" s="31">
        <v>246.3</v>
      </c>
      <c r="L377" s="31">
        <v>242.2</v>
      </c>
      <c r="M377" s="31">
        <v>138.49807000000001</v>
      </c>
      <c r="N377" s="1"/>
      <c r="O377" s="1"/>
    </row>
    <row r="378" spans="1:15" ht="12.75" customHeight="1">
      <c r="A378" s="33">
        <v>368</v>
      </c>
      <c r="B378" s="58" t="s">
        <v>485</v>
      </c>
      <c r="C378" s="31">
        <v>417</v>
      </c>
      <c r="D378" s="38">
        <v>415.93333333333339</v>
      </c>
      <c r="E378" s="38">
        <v>413.1666666666668</v>
      </c>
      <c r="F378" s="38">
        <v>409.33333333333343</v>
      </c>
      <c r="G378" s="38">
        <v>406.56666666666683</v>
      </c>
      <c r="H378" s="38">
        <v>419.76666666666677</v>
      </c>
      <c r="I378" s="38">
        <v>422.53333333333342</v>
      </c>
      <c r="J378" s="38">
        <v>426.36666666666673</v>
      </c>
      <c r="K378" s="31">
        <v>418.7</v>
      </c>
      <c r="L378" s="31">
        <v>412.1</v>
      </c>
      <c r="M378" s="31">
        <v>6.3396299999999997</v>
      </c>
      <c r="N378" s="1"/>
      <c r="O378" s="1"/>
    </row>
    <row r="379" spans="1:15" ht="12.75" customHeight="1">
      <c r="A379" s="33">
        <v>369</v>
      </c>
      <c r="B379" s="58" t="s">
        <v>295</v>
      </c>
      <c r="C379" s="31">
        <v>542.4</v>
      </c>
      <c r="D379" s="38">
        <v>544.19999999999993</v>
      </c>
      <c r="E379" s="38">
        <v>535.29999999999984</v>
      </c>
      <c r="F379" s="38">
        <v>528.19999999999993</v>
      </c>
      <c r="G379" s="38">
        <v>519.29999999999984</v>
      </c>
      <c r="H379" s="38">
        <v>551.29999999999984</v>
      </c>
      <c r="I379" s="38">
        <v>560.19999999999993</v>
      </c>
      <c r="J379" s="38">
        <v>567.29999999999984</v>
      </c>
      <c r="K379" s="31">
        <v>553.1</v>
      </c>
      <c r="L379" s="31">
        <v>537.1</v>
      </c>
      <c r="M379" s="31">
        <v>5.1714900000000004</v>
      </c>
      <c r="N379" s="1"/>
      <c r="O379" s="1"/>
    </row>
    <row r="380" spans="1:15" ht="12.75" customHeight="1">
      <c r="A380" s="33">
        <v>370</v>
      </c>
      <c r="B380" s="58" t="s">
        <v>486</v>
      </c>
      <c r="C380" s="31">
        <v>631.65</v>
      </c>
      <c r="D380" s="38">
        <v>631.2166666666667</v>
      </c>
      <c r="E380" s="38">
        <v>625.43333333333339</v>
      </c>
      <c r="F380" s="38">
        <v>619.2166666666667</v>
      </c>
      <c r="G380" s="38">
        <v>613.43333333333339</v>
      </c>
      <c r="H380" s="38">
        <v>637.43333333333339</v>
      </c>
      <c r="I380" s="38">
        <v>643.2166666666667</v>
      </c>
      <c r="J380" s="38">
        <v>649.43333333333339</v>
      </c>
      <c r="K380" s="31">
        <v>637</v>
      </c>
      <c r="L380" s="31">
        <v>625</v>
      </c>
      <c r="M380" s="31">
        <v>5.2410399999999999</v>
      </c>
      <c r="N380" s="1"/>
      <c r="O380" s="1"/>
    </row>
    <row r="381" spans="1:15" ht="12.75" customHeight="1">
      <c r="A381" s="33">
        <v>371</v>
      </c>
      <c r="B381" s="58" t="s">
        <v>487</v>
      </c>
      <c r="C381" s="31">
        <v>122.15</v>
      </c>
      <c r="D381" s="38">
        <v>121.68333333333334</v>
      </c>
      <c r="E381" s="38">
        <v>120.41666666666667</v>
      </c>
      <c r="F381" s="38">
        <v>118.68333333333334</v>
      </c>
      <c r="G381" s="38">
        <v>117.41666666666667</v>
      </c>
      <c r="H381" s="38">
        <v>123.41666666666667</v>
      </c>
      <c r="I381" s="38">
        <v>124.68333333333332</v>
      </c>
      <c r="J381" s="38">
        <v>126.41666666666667</v>
      </c>
      <c r="K381" s="31">
        <v>122.95</v>
      </c>
      <c r="L381" s="31">
        <v>119.95</v>
      </c>
      <c r="M381" s="31">
        <v>2.3511899999999999</v>
      </c>
      <c r="N381" s="1"/>
      <c r="O381" s="1"/>
    </row>
    <row r="382" spans="1:15" ht="12.75" customHeight="1">
      <c r="A382" s="33">
        <v>372</v>
      </c>
      <c r="B382" s="58" t="s">
        <v>296</v>
      </c>
      <c r="C382" s="31">
        <v>15725.45</v>
      </c>
      <c r="D382" s="38">
        <v>15783.15</v>
      </c>
      <c r="E382" s="38">
        <v>15567.349999999999</v>
      </c>
      <c r="F382" s="38">
        <v>15409.249999999998</v>
      </c>
      <c r="G382" s="38">
        <v>15193.449999999997</v>
      </c>
      <c r="H382" s="38">
        <v>15941.25</v>
      </c>
      <c r="I382" s="38">
        <v>16157.05</v>
      </c>
      <c r="J382" s="38">
        <v>16315.150000000001</v>
      </c>
      <c r="K382" s="31">
        <v>15998.95</v>
      </c>
      <c r="L382" s="31">
        <v>15625.05</v>
      </c>
      <c r="M382" s="31">
        <v>4.0219999999999999E-2</v>
      </c>
      <c r="N382" s="1"/>
      <c r="O382" s="1"/>
    </row>
    <row r="383" spans="1:15" ht="12.75" customHeight="1">
      <c r="A383" s="33">
        <v>373</v>
      </c>
      <c r="B383" s="58" t="s">
        <v>202</v>
      </c>
      <c r="C383" s="31">
        <v>62.6</v>
      </c>
      <c r="D383" s="38">
        <v>63.066666666666663</v>
      </c>
      <c r="E383" s="38">
        <v>61.833333333333329</v>
      </c>
      <c r="F383" s="38">
        <v>61.066666666666663</v>
      </c>
      <c r="G383" s="38">
        <v>59.833333333333329</v>
      </c>
      <c r="H383" s="38">
        <v>63.833333333333329</v>
      </c>
      <c r="I383" s="38">
        <v>65.066666666666663</v>
      </c>
      <c r="J383" s="38">
        <v>65.833333333333329</v>
      </c>
      <c r="K383" s="31">
        <v>64.3</v>
      </c>
      <c r="L383" s="31">
        <v>62.3</v>
      </c>
      <c r="M383" s="31">
        <v>562.13660000000004</v>
      </c>
      <c r="N383" s="1"/>
      <c r="O383" s="1"/>
    </row>
    <row r="384" spans="1:15" ht="12.75" customHeight="1">
      <c r="A384" s="33">
        <v>374</v>
      </c>
      <c r="B384" s="58" t="s">
        <v>206</v>
      </c>
      <c r="C384" s="31">
        <v>1504.1</v>
      </c>
      <c r="D384" s="38">
        <v>1488.5333333333335</v>
      </c>
      <c r="E384" s="38">
        <v>1460.0666666666671</v>
      </c>
      <c r="F384" s="38">
        <v>1416.0333333333335</v>
      </c>
      <c r="G384" s="38">
        <v>1387.5666666666671</v>
      </c>
      <c r="H384" s="38">
        <v>1532.5666666666671</v>
      </c>
      <c r="I384" s="38">
        <v>1561.0333333333338</v>
      </c>
      <c r="J384" s="38">
        <v>1605.0666666666671</v>
      </c>
      <c r="K384" s="31">
        <v>1517</v>
      </c>
      <c r="L384" s="31">
        <v>1444.5</v>
      </c>
      <c r="M384" s="31">
        <v>21.07123</v>
      </c>
      <c r="N384" s="1"/>
      <c r="O384" s="1"/>
    </row>
    <row r="385" spans="1:15" ht="12.75" customHeight="1">
      <c r="A385" s="33">
        <v>375</v>
      </c>
      <c r="B385" s="58" t="s">
        <v>488</v>
      </c>
      <c r="C385" s="31">
        <v>431.05</v>
      </c>
      <c r="D385" s="38">
        <v>433.06666666666666</v>
      </c>
      <c r="E385" s="38">
        <v>427.98333333333335</v>
      </c>
      <c r="F385" s="38">
        <v>424.91666666666669</v>
      </c>
      <c r="G385" s="38">
        <v>419.83333333333337</v>
      </c>
      <c r="H385" s="38">
        <v>436.13333333333333</v>
      </c>
      <c r="I385" s="38">
        <v>441.2166666666667</v>
      </c>
      <c r="J385" s="38">
        <v>444.2833333333333</v>
      </c>
      <c r="K385" s="31">
        <v>438.15</v>
      </c>
      <c r="L385" s="31">
        <v>430</v>
      </c>
      <c r="M385" s="31">
        <v>1.0231300000000001</v>
      </c>
      <c r="N385" s="1"/>
      <c r="O385" s="1"/>
    </row>
    <row r="386" spans="1:15" ht="12.75" customHeight="1">
      <c r="A386" s="33">
        <v>376</v>
      </c>
      <c r="B386" s="58" t="s">
        <v>491</v>
      </c>
      <c r="C386" s="31">
        <v>1400.3</v>
      </c>
      <c r="D386" s="38">
        <v>1378.4333333333334</v>
      </c>
      <c r="E386" s="38">
        <v>1347.8666666666668</v>
      </c>
      <c r="F386" s="38">
        <v>1295.4333333333334</v>
      </c>
      <c r="G386" s="38">
        <v>1264.8666666666668</v>
      </c>
      <c r="H386" s="38">
        <v>1430.8666666666668</v>
      </c>
      <c r="I386" s="38">
        <v>1461.4333333333334</v>
      </c>
      <c r="J386" s="38">
        <v>1513.8666666666668</v>
      </c>
      <c r="K386" s="31">
        <v>1409</v>
      </c>
      <c r="L386" s="31">
        <v>1326</v>
      </c>
      <c r="M386" s="31">
        <v>5.9397399999999996</v>
      </c>
      <c r="N386" s="1"/>
      <c r="O386" s="1"/>
    </row>
    <row r="387" spans="1:15" ht="12.75" customHeight="1">
      <c r="A387" s="33">
        <v>377</v>
      </c>
      <c r="B387" s="58" t="s">
        <v>492</v>
      </c>
      <c r="C387" s="31">
        <v>136.65</v>
      </c>
      <c r="D387" s="38">
        <v>135.25</v>
      </c>
      <c r="E387" s="38">
        <v>131.5</v>
      </c>
      <c r="F387" s="38">
        <v>126.35</v>
      </c>
      <c r="G387" s="38">
        <v>122.6</v>
      </c>
      <c r="H387" s="38">
        <v>140.4</v>
      </c>
      <c r="I387" s="38">
        <v>144.15</v>
      </c>
      <c r="J387" s="38">
        <v>149.30000000000001</v>
      </c>
      <c r="K387" s="31">
        <v>139</v>
      </c>
      <c r="L387" s="31">
        <v>130.1</v>
      </c>
      <c r="M387" s="31">
        <v>1030.3270500000001</v>
      </c>
      <c r="N387" s="1"/>
      <c r="O387" s="1"/>
    </row>
    <row r="388" spans="1:15" ht="12.75" customHeight="1">
      <c r="A388" s="33">
        <v>378</v>
      </c>
      <c r="B388" s="58" t="s">
        <v>207</v>
      </c>
      <c r="C388" s="31">
        <v>165</v>
      </c>
      <c r="D388" s="38">
        <v>165.63333333333333</v>
      </c>
      <c r="E388" s="38">
        <v>164.06666666666666</v>
      </c>
      <c r="F388" s="38">
        <v>163.13333333333333</v>
      </c>
      <c r="G388" s="38">
        <v>161.56666666666666</v>
      </c>
      <c r="H388" s="38">
        <v>166.56666666666666</v>
      </c>
      <c r="I388" s="38">
        <v>168.13333333333333</v>
      </c>
      <c r="J388" s="38">
        <v>169.06666666666666</v>
      </c>
      <c r="K388" s="31">
        <v>167.2</v>
      </c>
      <c r="L388" s="31">
        <v>164.7</v>
      </c>
      <c r="M388" s="31">
        <v>9.2481399999999994</v>
      </c>
      <c r="N388" s="1"/>
      <c r="O388" s="1"/>
    </row>
    <row r="389" spans="1:15" ht="12.75" customHeight="1">
      <c r="A389" s="33">
        <v>379</v>
      </c>
      <c r="B389" s="58" t="s">
        <v>493</v>
      </c>
      <c r="C389" s="31">
        <v>1105.7</v>
      </c>
      <c r="D389" s="38">
        <v>1108.75</v>
      </c>
      <c r="E389" s="38">
        <v>1078.5</v>
      </c>
      <c r="F389" s="38">
        <v>1051.3</v>
      </c>
      <c r="G389" s="38">
        <v>1021.05</v>
      </c>
      <c r="H389" s="38">
        <v>1135.95</v>
      </c>
      <c r="I389" s="38">
        <v>1166.2</v>
      </c>
      <c r="J389" s="38">
        <v>1193.4000000000001</v>
      </c>
      <c r="K389" s="31">
        <v>1139</v>
      </c>
      <c r="L389" s="31">
        <v>1081.55</v>
      </c>
      <c r="M389" s="31">
        <v>7.2225400000000004</v>
      </c>
      <c r="N389" s="1"/>
      <c r="O389" s="1"/>
    </row>
    <row r="390" spans="1:15" ht="12.75" customHeight="1">
      <c r="A390" s="33">
        <v>380</v>
      </c>
      <c r="B390" s="58" t="s">
        <v>494</v>
      </c>
      <c r="C390" s="31">
        <v>514.54999999999995</v>
      </c>
      <c r="D390" s="38">
        <v>513.58333333333337</v>
      </c>
      <c r="E390" s="38">
        <v>510.16666666666674</v>
      </c>
      <c r="F390" s="38">
        <v>505.78333333333336</v>
      </c>
      <c r="G390" s="38">
        <v>502.36666666666673</v>
      </c>
      <c r="H390" s="38">
        <v>517.9666666666667</v>
      </c>
      <c r="I390" s="38">
        <v>521.38333333333344</v>
      </c>
      <c r="J390" s="38">
        <v>525.76666666666677</v>
      </c>
      <c r="K390" s="31">
        <v>517</v>
      </c>
      <c r="L390" s="31">
        <v>509.2</v>
      </c>
      <c r="M390" s="31">
        <v>9.6530500000000004</v>
      </c>
      <c r="N390" s="1"/>
      <c r="O390" s="1"/>
    </row>
    <row r="391" spans="1:15" ht="12.75" customHeight="1">
      <c r="A391" s="33">
        <v>381</v>
      </c>
      <c r="B391" s="58" t="s">
        <v>495</v>
      </c>
      <c r="C391" s="31">
        <v>217.95</v>
      </c>
      <c r="D391" s="38">
        <v>219.33333333333334</v>
      </c>
      <c r="E391" s="38">
        <v>215.66666666666669</v>
      </c>
      <c r="F391" s="38">
        <v>213.38333333333335</v>
      </c>
      <c r="G391" s="38">
        <v>209.7166666666667</v>
      </c>
      <c r="H391" s="38">
        <v>221.61666666666667</v>
      </c>
      <c r="I391" s="38">
        <v>225.28333333333336</v>
      </c>
      <c r="J391" s="38">
        <v>227.56666666666666</v>
      </c>
      <c r="K391" s="31">
        <v>223</v>
      </c>
      <c r="L391" s="31">
        <v>217.05</v>
      </c>
      <c r="M391" s="31">
        <v>14.62157</v>
      </c>
      <c r="N391" s="1"/>
      <c r="O391" s="1"/>
    </row>
    <row r="392" spans="1:15" ht="12.75" customHeight="1">
      <c r="A392" s="33">
        <v>382</v>
      </c>
      <c r="B392" s="58" t="s">
        <v>496</v>
      </c>
      <c r="C392" s="31">
        <v>113.45</v>
      </c>
      <c r="D392" s="38">
        <v>113.51666666666667</v>
      </c>
      <c r="E392" s="38">
        <v>112.63333333333333</v>
      </c>
      <c r="F392" s="38">
        <v>111.81666666666666</v>
      </c>
      <c r="G392" s="38">
        <v>110.93333333333332</v>
      </c>
      <c r="H392" s="38">
        <v>114.33333333333333</v>
      </c>
      <c r="I392" s="38">
        <v>115.21666666666668</v>
      </c>
      <c r="J392" s="38">
        <v>116.03333333333333</v>
      </c>
      <c r="K392" s="31">
        <v>114.4</v>
      </c>
      <c r="L392" s="31">
        <v>112.7</v>
      </c>
      <c r="M392" s="31">
        <v>16.003979999999999</v>
      </c>
      <c r="N392" s="1"/>
      <c r="O392" s="1"/>
    </row>
    <row r="393" spans="1:15" ht="12.75" customHeight="1">
      <c r="A393" s="33">
        <v>383</v>
      </c>
      <c r="B393" s="58" t="s">
        <v>497</v>
      </c>
      <c r="C393" s="31">
        <v>2608.35</v>
      </c>
      <c r="D393" s="38">
        <v>2592.2166666666667</v>
      </c>
      <c r="E393" s="38">
        <v>2574.4333333333334</v>
      </c>
      <c r="F393" s="38">
        <v>2540.5166666666669</v>
      </c>
      <c r="G393" s="38">
        <v>2522.7333333333336</v>
      </c>
      <c r="H393" s="38">
        <v>2626.1333333333332</v>
      </c>
      <c r="I393" s="38">
        <v>2643.916666666667</v>
      </c>
      <c r="J393" s="38">
        <v>2677.833333333333</v>
      </c>
      <c r="K393" s="31">
        <v>2610</v>
      </c>
      <c r="L393" s="31">
        <v>2558.3000000000002</v>
      </c>
      <c r="M393" s="31">
        <v>0.12096</v>
      </c>
      <c r="N393" s="1"/>
      <c r="O393" s="1"/>
    </row>
    <row r="394" spans="1:15" ht="12.75" customHeight="1">
      <c r="A394" s="33">
        <v>384</v>
      </c>
      <c r="B394" s="58" t="s">
        <v>498</v>
      </c>
      <c r="C394" s="31">
        <v>39.9</v>
      </c>
      <c r="D394" s="38">
        <v>40.266666666666666</v>
      </c>
      <c r="E394" s="38">
        <v>39.43333333333333</v>
      </c>
      <c r="F394" s="38">
        <v>38.966666666666661</v>
      </c>
      <c r="G394" s="38">
        <v>38.133333333333326</v>
      </c>
      <c r="H394" s="38">
        <v>40.733333333333334</v>
      </c>
      <c r="I394" s="38">
        <v>41.566666666666677</v>
      </c>
      <c r="J394" s="38">
        <v>42.033333333333339</v>
      </c>
      <c r="K394" s="31">
        <v>41.1</v>
      </c>
      <c r="L394" s="31">
        <v>39.799999999999997</v>
      </c>
      <c r="M394" s="31">
        <v>14.763450000000001</v>
      </c>
      <c r="N394" s="1"/>
      <c r="O394" s="1"/>
    </row>
    <row r="395" spans="1:15" ht="12.75" customHeight="1">
      <c r="A395" s="33">
        <v>385</v>
      </c>
      <c r="B395" s="58" t="s">
        <v>499</v>
      </c>
      <c r="C395" s="31">
        <v>1800.7</v>
      </c>
      <c r="D395" s="38">
        <v>1806.55</v>
      </c>
      <c r="E395" s="38">
        <v>1789.1499999999999</v>
      </c>
      <c r="F395" s="38">
        <v>1777.6</v>
      </c>
      <c r="G395" s="38">
        <v>1760.1999999999998</v>
      </c>
      <c r="H395" s="38">
        <v>1818.1</v>
      </c>
      <c r="I395" s="38">
        <v>1835.5</v>
      </c>
      <c r="J395" s="38">
        <v>1847.05</v>
      </c>
      <c r="K395" s="31">
        <v>1823.95</v>
      </c>
      <c r="L395" s="31">
        <v>1795</v>
      </c>
      <c r="M395" s="31">
        <v>0.81154999999999999</v>
      </c>
      <c r="N395" s="1"/>
      <c r="O395" s="1"/>
    </row>
    <row r="396" spans="1:15" ht="12.75" customHeight="1">
      <c r="A396" s="33">
        <v>386</v>
      </c>
      <c r="B396" s="58" t="s">
        <v>209</v>
      </c>
      <c r="C396" s="31">
        <v>221.6</v>
      </c>
      <c r="D396" s="38">
        <v>220.5</v>
      </c>
      <c r="E396" s="38">
        <v>217.1</v>
      </c>
      <c r="F396" s="38">
        <v>212.6</v>
      </c>
      <c r="G396" s="38">
        <v>209.2</v>
      </c>
      <c r="H396" s="38">
        <v>225</v>
      </c>
      <c r="I396" s="38">
        <v>228.39999999999998</v>
      </c>
      <c r="J396" s="38">
        <v>232.9</v>
      </c>
      <c r="K396" s="31">
        <v>223.9</v>
      </c>
      <c r="L396" s="31">
        <v>216</v>
      </c>
      <c r="M396" s="31">
        <v>145.43407999999999</v>
      </c>
      <c r="N396" s="1"/>
      <c r="O396" s="1"/>
    </row>
    <row r="397" spans="1:15" ht="12.75" customHeight="1">
      <c r="A397" s="33">
        <v>387</v>
      </c>
      <c r="B397" s="58" t="s">
        <v>210</v>
      </c>
      <c r="C397" s="31">
        <v>161.85</v>
      </c>
      <c r="D397" s="38">
        <v>161.68333333333331</v>
      </c>
      <c r="E397" s="38">
        <v>160.56666666666661</v>
      </c>
      <c r="F397" s="38">
        <v>159.2833333333333</v>
      </c>
      <c r="G397" s="38">
        <v>158.1666666666666</v>
      </c>
      <c r="H397" s="38">
        <v>162.96666666666661</v>
      </c>
      <c r="I397" s="38">
        <v>164.08333333333334</v>
      </c>
      <c r="J397" s="38">
        <v>165.36666666666662</v>
      </c>
      <c r="K397" s="31">
        <v>162.80000000000001</v>
      </c>
      <c r="L397" s="31">
        <v>160.4</v>
      </c>
      <c r="M397" s="31">
        <v>60.78651</v>
      </c>
      <c r="N397" s="1"/>
      <c r="O397" s="1"/>
    </row>
    <row r="398" spans="1:15" ht="12.75" customHeight="1">
      <c r="A398" s="33">
        <v>388</v>
      </c>
      <c r="B398" s="58" t="s">
        <v>500</v>
      </c>
      <c r="C398" s="31">
        <v>180.8</v>
      </c>
      <c r="D398" s="38">
        <v>180.46666666666667</v>
      </c>
      <c r="E398" s="38">
        <v>178.93333333333334</v>
      </c>
      <c r="F398" s="38">
        <v>177.06666666666666</v>
      </c>
      <c r="G398" s="38">
        <v>175.53333333333333</v>
      </c>
      <c r="H398" s="38">
        <v>182.33333333333334</v>
      </c>
      <c r="I398" s="38">
        <v>183.8666666666667</v>
      </c>
      <c r="J398" s="38">
        <v>185.73333333333335</v>
      </c>
      <c r="K398" s="31">
        <v>182</v>
      </c>
      <c r="L398" s="31">
        <v>178.6</v>
      </c>
      <c r="M398" s="31">
        <v>14.002420000000001</v>
      </c>
      <c r="N398" s="1"/>
      <c r="O398" s="1"/>
    </row>
    <row r="399" spans="1:15" ht="12.75" customHeight="1">
      <c r="A399" s="33">
        <v>389</v>
      </c>
      <c r="B399" s="58" t="s">
        <v>501</v>
      </c>
      <c r="C399" s="31">
        <v>921.7</v>
      </c>
      <c r="D399" s="38">
        <v>922.88333333333333</v>
      </c>
      <c r="E399" s="38">
        <v>914.81666666666661</v>
      </c>
      <c r="F399" s="38">
        <v>907.93333333333328</v>
      </c>
      <c r="G399" s="38">
        <v>899.86666666666656</v>
      </c>
      <c r="H399" s="38">
        <v>929.76666666666665</v>
      </c>
      <c r="I399" s="38">
        <v>937.83333333333348</v>
      </c>
      <c r="J399" s="38">
        <v>944.7166666666667</v>
      </c>
      <c r="K399" s="31">
        <v>930.95</v>
      </c>
      <c r="L399" s="31">
        <v>916</v>
      </c>
      <c r="M399" s="31">
        <v>0.68637000000000004</v>
      </c>
      <c r="N399" s="1"/>
      <c r="O399" s="1"/>
    </row>
    <row r="400" spans="1:15" ht="12.75" customHeight="1">
      <c r="A400" s="33">
        <v>390</v>
      </c>
      <c r="B400" s="58" t="s">
        <v>211</v>
      </c>
      <c r="C400" s="31">
        <v>2538.75</v>
      </c>
      <c r="D400" s="38">
        <v>2559.0833333333335</v>
      </c>
      <c r="E400" s="38">
        <v>2503.2666666666669</v>
      </c>
      <c r="F400" s="38">
        <v>2467.7833333333333</v>
      </c>
      <c r="G400" s="38">
        <v>2411.9666666666667</v>
      </c>
      <c r="H400" s="38">
        <v>2594.5666666666671</v>
      </c>
      <c r="I400" s="38">
        <v>2650.3833333333337</v>
      </c>
      <c r="J400" s="38">
        <v>2685.8666666666672</v>
      </c>
      <c r="K400" s="31">
        <v>2614.9</v>
      </c>
      <c r="L400" s="31">
        <v>2523.6</v>
      </c>
      <c r="M400" s="31">
        <v>151.24619000000001</v>
      </c>
      <c r="N400" s="1"/>
      <c r="O400" s="1"/>
    </row>
    <row r="401" spans="1:15" ht="12.75" customHeight="1">
      <c r="A401" s="33">
        <v>391</v>
      </c>
      <c r="B401" s="58" t="s">
        <v>502</v>
      </c>
      <c r="C401" s="31">
        <v>112.45</v>
      </c>
      <c r="D401" s="38">
        <v>112.8</v>
      </c>
      <c r="E401" s="38">
        <v>111.3</v>
      </c>
      <c r="F401" s="38">
        <v>110.15</v>
      </c>
      <c r="G401" s="38">
        <v>108.65</v>
      </c>
      <c r="H401" s="38">
        <v>113.94999999999999</v>
      </c>
      <c r="I401" s="38">
        <v>115.44999999999999</v>
      </c>
      <c r="J401" s="38">
        <v>116.59999999999998</v>
      </c>
      <c r="K401" s="31">
        <v>114.3</v>
      </c>
      <c r="L401" s="31">
        <v>111.65</v>
      </c>
      <c r="M401" s="31">
        <v>9.4384499999999996</v>
      </c>
      <c r="N401" s="1"/>
      <c r="O401" s="1"/>
    </row>
    <row r="402" spans="1:15" ht="12.75" customHeight="1">
      <c r="A402" s="33">
        <v>392</v>
      </c>
      <c r="B402" s="58" t="s">
        <v>489</v>
      </c>
      <c r="C402" s="31">
        <v>611.04999999999995</v>
      </c>
      <c r="D402" s="38">
        <v>612.0333333333333</v>
      </c>
      <c r="E402" s="38">
        <v>608.06666666666661</v>
      </c>
      <c r="F402" s="38">
        <v>605.08333333333326</v>
      </c>
      <c r="G402" s="38">
        <v>601.11666666666656</v>
      </c>
      <c r="H402" s="38">
        <v>615.01666666666665</v>
      </c>
      <c r="I402" s="38">
        <v>618.98333333333335</v>
      </c>
      <c r="J402" s="38">
        <v>621.9666666666667</v>
      </c>
      <c r="K402" s="31">
        <v>616</v>
      </c>
      <c r="L402" s="31">
        <v>609.04999999999995</v>
      </c>
      <c r="M402" s="31">
        <v>0.83543999999999996</v>
      </c>
      <c r="N402" s="1"/>
      <c r="O402" s="1"/>
    </row>
    <row r="403" spans="1:15" ht="12.75" customHeight="1">
      <c r="A403" s="33">
        <v>393</v>
      </c>
      <c r="B403" s="58" t="s">
        <v>490</v>
      </c>
      <c r="C403" s="31">
        <v>454.7</v>
      </c>
      <c r="D403" s="38">
        <v>446.86666666666662</v>
      </c>
      <c r="E403" s="38">
        <v>429.33333333333326</v>
      </c>
      <c r="F403" s="38">
        <v>403.96666666666664</v>
      </c>
      <c r="G403" s="38">
        <v>386.43333333333328</v>
      </c>
      <c r="H403" s="38">
        <v>472.23333333333323</v>
      </c>
      <c r="I403" s="38">
        <v>489.76666666666665</v>
      </c>
      <c r="J403" s="38">
        <v>515.13333333333321</v>
      </c>
      <c r="K403" s="31">
        <v>464.4</v>
      </c>
      <c r="L403" s="31">
        <v>421.5</v>
      </c>
      <c r="M403" s="31">
        <v>97.802729999999997</v>
      </c>
      <c r="N403" s="1"/>
      <c r="O403" s="1"/>
    </row>
    <row r="404" spans="1:15" ht="12.75" customHeight="1">
      <c r="A404" s="33">
        <v>394</v>
      </c>
      <c r="B404" s="58" t="s">
        <v>503</v>
      </c>
      <c r="C404" s="31">
        <v>873.35</v>
      </c>
      <c r="D404" s="38">
        <v>874.30000000000007</v>
      </c>
      <c r="E404" s="38">
        <v>869.05000000000018</v>
      </c>
      <c r="F404" s="38">
        <v>864.75000000000011</v>
      </c>
      <c r="G404" s="38">
        <v>859.50000000000023</v>
      </c>
      <c r="H404" s="38">
        <v>878.60000000000014</v>
      </c>
      <c r="I404" s="38">
        <v>883.84999999999991</v>
      </c>
      <c r="J404" s="38">
        <v>888.15000000000009</v>
      </c>
      <c r="K404" s="31">
        <v>879.55</v>
      </c>
      <c r="L404" s="31">
        <v>870</v>
      </c>
      <c r="M404" s="31">
        <v>0.29302</v>
      </c>
      <c r="N404" s="1"/>
      <c r="O404" s="1"/>
    </row>
    <row r="405" spans="1:15" ht="12.75" customHeight="1">
      <c r="A405" s="33">
        <v>395</v>
      </c>
      <c r="B405" s="58" t="s">
        <v>504</v>
      </c>
      <c r="C405" s="31">
        <v>1490.4</v>
      </c>
      <c r="D405" s="38">
        <v>1488.3666666666668</v>
      </c>
      <c r="E405" s="38">
        <v>1480.6833333333336</v>
      </c>
      <c r="F405" s="38">
        <v>1470.9666666666669</v>
      </c>
      <c r="G405" s="38">
        <v>1463.2833333333338</v>
      </c>
      <c r="H405" s="38">
        <v>1498.0833333333335</v>
      </c>
      <c r="I405" s="38">
        <v>1505.7666666666669</v>
      </c>
      <c r="J405" s="38">
        <v>1515.4833333333333</v>
      </c>
      <c r="K405" s="31">
        <v>1496.05</v>
      </c>
      <c r="L405" s="31">
        <v>1478.65</v>
      </c>
      <c r="M405" s="31">
        <v>2.8726799999999999</v>
      </c>
      <c r="N405" s="1"/>
      <c r="O405" s="1"/>
    </row>
    <row r="406" spans="1:15" ht="12.75" customHeight="1">
      <c r="A406" s="33">
        <v>396</v>
      </c>
      <c r="B406" s="58" t="s">
        <v>181</v>
      </c>
      <c r="C406" s="31">
        <v>97</v>
      </c>
      <c r="D406" s="38">
        <v>96.916666666666671</v>
      </c>
      <c r="E406" s="38">
        <v>95.63333333333334</v>
      </c>
      <c r="F406" s="38">
        <v>94.266666666666666</v>
      </c>
      <c r="G406" s="38">
        <v>92.983333333333334</v>
      </c>
      <c r="H406" s="38">
        <v>98.283333333333346</v>
      </c>
      <c r="I406" s="38">
        <v>99.566666666666677</v>
      </c>
      <c r="J406" s="38">
        <v>100.93333333333335</v>
      </c>
      <c r="K406" s="31">
        <v>98.2</v>
      </c>
      <c r="L406" s="31">
        <v>95.55</v>
      </c>
      <c r="M406" s="31">
        <v>151.36412999999999</v>
      </c>
      <c r="N406" s="1"/>
      <c r="O406" s="1"/>
    </row>
    <row r="407" spans="1:15" ht="12.75" customHeight="1">
      <c r="A407" s="33">
        <v>397</v>
      </c>
      <c r="B407" s="58" t="s">
        <v>507</v>
      </c>
      <c r="C407" s="31">
        <v>6912.85</v>
      </c>
      <c r="D407" s="38">
        <v>6931.0166666666664</v>
      </c>
      <c r="E407" s="38">
        <v>6882.0333333333328</v>
      </c>
      <c r="F407" s="38">
        <v>6851.2166666666662</v>
      </c>
      <c r="G407" s="38">
        <v>6802.2333333333327</v>
      </c>
      <c r="H407" s="38">
        <v>6961.833333333333</v>
      </c>
      <c r="I407" s="38">
        <v>7010.8166666666666</v>
      </c>
      <c r="J407" s="38">
        <v>7041.6333333333332</v>
      </c>
      <c r="K407" s="31">
        <v>6980</v>
      </c>
      <c r="L407" s="31">
        <v>6900.2</v>
      </c>
      <c r="M407" s="31">
        <v>7.2889999999999996E-2</v>
      </c>
      <c r="N407" s="1"/>
      <c r="O407" s="1"/>
    </row>
    <row r="408" spans="1:15" ht="12.75" customHeight="1">
      <c r="A408" s="33">
        <v>398</v>
      </c>
      <c r="B408" s="58" t="s">
        <v>508</v>
      </c>
      <c r="C408" s="31">
        <v>1427.8</v>
      </c>
      <c r="D408" s="38">
        <v>1429.6000000000001</v>
      </c>
      <c r="E408" s="38">
        <v>1409.2000000000003</v>
      </c>
      <c r="F408" s="38">
        <v>1390.6000000000001</v>
      </c>
      <c r="G408" s="38">
        <v>1370.2000000000003</v>
      </c>
      <c r="H408" s="38">
        <v>1448.2000000000003</v>
      </c>
      <c r="I408" s="38">
        <v>1468.6000000000004</v>
      </c>
      <c r="J408" s="38">
        <v>1487.2000000000003</v>
      </c>
      <c r="K408" s="31">
        <v>1450</v>
      </c>
      <c r="L408" s="31">
        <v>1411</v>
      </c>
      <c r="M408" s="31">
        <v>0.51726000000000005</v>
      </c>
      <c r="N408" s="1"/>
      <c r="O408" s="1"/>
    </row>
    <row r="409" spans="1:15" ht="12.75" customHeight="1">
      <c r="A409" s="33">
        <v>399</v>
      </c>
      <c r="B409" s="58" t="s">
        <v>213</v>
      </c>
      <c r="C409" s="31">
        <v>846.3</v>
      </c>
      <c r="D409" s="38">
        <v>849.16666666666663</v>
      </c>
      <c r="E409" s="38">
        <v>838.93333333333328</v>
      </c>
      <c r="F409" s="38">
        <v>831.56666666666661</v>
      </c>
      <c r="G409" s="38">
        <v>821.33333333333326</v>
      </c>
      <c r="H409" s="38">
        <v>856.5333333333333</v>
      </c>
      <c r="I409" s="38">
        <v>866.76666666666665</v>
      </c>
      <c r="J409" s="38">
        <v>874.13333333333333</v>
      </c>
      <c r="K409" s="31">
        <v>859.4</v>
      </c>
      <c r="L409" s="31">
        <v>841.8</v>
      </c>
      <c r="M409" s="31">
        <v>7.7854599999999996</v>
      </c>
      <c r="N409" s="1"/>
      <c r="O409" s="1"/>
    </row>
    <row r="410" spans="1:15" ht="12.75" customHeight="1">
      <c r="A410" s="33">
        <v>400</v>
      </c>
      <c r="B410" s="58" t="s">
        <v>214</v>
      </c>
      <c r="C410" s="31">
        <v>1290.7</v>
      </c>
      <c r="D410" s="38">
        <v>1300.4833333333333</v>
      </c>
      <c r="E410" s="38">
        <v>1278.2166666666667</v>
      </c>
      <c r="F410" s="38">
        <v>1265.7333333333333</v>
      </c>
      <c r="G410" s="38">
        <v>1243.4666666666667</v>
      </c>
      <c r="H410" s="38">
        <v>1312.9666666666667</v>
      </c>
      <c r="I410" s="38">
        <v>1335.2333333333336</v>
      </c>
      <c r="J410" s="38">
        <v>1347.7166666666667</v>
      </c>
      <c r="K410" s="31">
        <v>1322.75</v>
      </c>
      <c r="L410" s="31">
        <v>1288</v>
      </c>
      <c r="M410" s="31">
        <v>5.2424099999999996</v>
      </c>
      <c r="N410" s="1"/>
      <c r="O410" s="1"/>
    </row>
    <row r="411" spans="1:15" ht="12.75" customHeight="1">
      <c r="A411" s="33">
        <v>401</v>
      </c>
      <c r="B411" s="58" t="s">
        <v>509</v>
      </c>
      <c r="C411" s="31">
        <v>3092.45</v>
      </c>
      <c r="D411" s="38">
        <v>3085.4333333333329</v>
      </c>
      <c r="E411" s="38">
        <v>3053.516666666666</v>
      </c>
      <c r="F411" s="38">
        <v>3014.583333333333</v>
      </c>
      <c r="G411" s="38">
        <v>2982.6666666666661</v>
      </c>
      <c r="H411" s="38">
        <v>3124.3666666666659</v>
      </c>
      <c r="I411" s="38">
        <v>3156.2833333333328</v>
      </c>
      <c r="J411" s="38">
        <v>3195.2166666666658</v>
      </c>
      <c r="K411" s="31">
        <v>3117.35</v>
      </c>
      <c r="L411" s="31">
        <v>3046.5</v>
      </c>
      <c r="M411" s="31">
        <v>0.58880999999999994</v>
      </c>
      <c r="N411" s="1"/>
      <c r="O411" s="1"/>
    </row>
    <row r="412" spans="1:15" ht="12.75" customHeight="1">
      <c r="A412" s="33">
        <v>402</v>
      </c>
      <c r="B412" s="58" t="s">
        <v>510</v>
      </c>
      <c r="C412" s="31">
        <v>513.29999999999995</v>
      </c>
      <c r="D412" s="38">
        <v>517.4</v>
      </c>
      <c r="E412" s="38">
        <v>507.9</v>
      </c>
      <c r="F412" s="38">
        <v>502.5</v>
      </c>
      <c r="G412" s="38">
        <v>493</v>
      </c>
      <c r="H412" s="38">
        <v>522.79999999999995</v>
      </c>
      <c r="I412" s="38">
        <v>532.29999999999995</v>
      </c>
      <c r="J412" s="38">
        <v>537.69999999999993</v>
      </c>
      <c r="K412" s="31">
        <v>526.9</v>
      </c>
      <c r="L412" s="31">
        <v>512</v>
      </c>
      <c r="M412" s="31">
        <v>2.2201200000000001</v>
      </c>
      <c r="N412" s="1"/>
      <c r="O412" s="1"/>
    </row>
    <row r="413" spans="1:15" ht="12.75" customHeight="1">
      <c r="A413" s="33">
        <v>403</v>
      </c>
      <c r="B413" s="58" t="s">
        <v>511</v>
      </c>
      <c r="C413" s="31">
        <v>781.75</v>
      </c>
      <c r="D413" s="38">
        <v>785.08333333333337</v>
      </c>
      <c r="E413" s="38">
        <v>770.7166666666667</v>
      </c>
      <c r="F413" s="38">
        <v>759.68333333333328</v>
      </c>
      <c r="G413" s="38">
        <v>745.31666666666661</v>
      </c>
      <c r="H413" s="38">
        <v>796.11666666666679</v>
      </c>
      <c r="I413" s="38">
        <v>810.48333333333335</v>
      </c>
      <c r="J413" s="38">
        <v>821.51666666666688</v>
      </c>
      <c r="K413" s="31">
        <v>799.45</v>
      </c>
      <c r="L413" s="31">
        <v>774.05</v>
      </c>
      <c r="M413" s="31">
        <v>0.28128999999999998</v>
      </c>
      <c r="N413" s="1"/>
      <c r="O413" s="1"/>
    </row>
    <row r="414" spans="1:15" ht="12.75" customHeight="1">
      <c r="A414" s="33">
        <v>404</v>
      </c>
      <c r="B414" t="s">
        <v>216</v>
      </c>
      <c r="C414" s="31">
        <v>23088.75</v>
      </c>
      <c r="D414" s="38">
        <v>23191.266666666666</v>
      </c>
      <c r="E414" s="38">
        <v>22923.483333333334</v>
      </c>
      <c r="F414" s="38">
        <v>22758.216666666667</v>
      </c>
      <c r="G414" s="38">
        <v>22490.433333333334</v>
      </c>
      <c r="H414" s="38">
        <v>23356.533333333333</v>
      </c>
      <c r="I414" s="38">
        <v>23624.316666666666</v>
      </c>
      <c r="J414" s="38">
        <v>23789.583333333332</v>
      </c>
      <c r="K414" s="31">
        <v>23459.05</v>
      </c>
      <c r="L414" s="31">
        <v>23026</v>
      </c>
      <c r="M414" s="31">
        <v>0.37839</v>
      </c>
      <c r="N414" s="1"/>
      <c r="O414" s="1"/>
    </row>
    <row r="415" spans="1:15" ht="12.75" customHeight="1">
      <c r="A415" s="33">
        <v>405</v>
      </c>
      <c r="B415" s="58" t="s">
        <v>512</v>
      </c>
      <c r="C415" s="31">
        <v>46.7</v>
      </c>
      <c r="D415" s="38">
        <v>45.883333333333333</v>
      </c>
      <c r="E415" s="38">
        <v>44.816666666666663</v>
      </c>
      <c r="F415" s="38">
        <v>42.93333333333333</v>
      </c>
      <c r="G415" s="38">
        <v>41.86666666666666</v>
      </c>
      <c r="H415" s="38">
        <v>47.766666666666666</v>
      </c>
      <c r="I415" s="38">
        <v>48.833333333333343</v>
      </c>
      <c r="J415" s="38">
        <v>50.716666666666669</v>
      </c>
      <c r="K415" s="31">
        <v>46.95</v>
      </c>
      <c r="L415" s="31">
        <v>44</v>
      </c>
      <c r="M415" s="31">
        <v>337.57288999999997</v>
      </c>
      <c r="N415" s="1"/>
      <c r="O415" s="1"/>
    </row>
    <row r="416" spans="1:15" ht="12.75" customHeight="1">
      <c r="A416" s="33">
        <v>406</v>
      </c>
      <c r="B416" s="58" t="s">
        <v>219</v>
      </c>
      <c r="C416" s="31">
        <v>1831.5</v>
      </c>
      <c r="D416" s="38">
        <v>1824.8833333333332</v>
      </c>
      <c r="E416" s="38">
        <v>1781.6166666666663</v>
      </c>
      <c r="F416" s="38">
        <v>1731.7333333333331</v>
      </c>
      <c r="G416" s="38">
        <v>1688.4666666666662</v>
      </c>
      <c r="H416" s="38">
        <v>1874.7666666666664</v>
      </c>
      <c r="I416" s="38">
        <v>1918.0333333333333</v>
      </c>
      <c r="J416" s="38">
        <v>1967.9166666666665</v>
      </c>
      <c r="K416" s="31">
        <v>1868.15</v>
      </c>
      <c r="L416" s="31">
        <v>1775</v>
      </c>
      <c r="M416" s="31">
        <v>31.102540000000001</v>
      </c>
      <c r="N416" s="1"/>
      <c r="O416" s="1"/>
    </row>
    <row r="417" spans="1:15" ht="12.75" customHeight="1">
      <c r="A417" s="33">
        <v>407</v>
      </c>
      <c r="B417" s="58" t="s">
        <v>513</v>
      </c>
      <c r="C417" s="31">
        <v>386.65</v>
      </c>
      <c r="D417" s="38">
        <v>383.2166666666667</v>
      </c>
      <c r="E417" s="38">
        <v>377.43333333333339</v>
      </c>
      <c r="F417" s="38">
        <v>368.2166666666667</v>
      </c>
      <c r="G417" s="38">
        <v>362.43333333333339</v>
      </c>
      <c r="H417" s="38">
        <v>392.43333333333339</v>
      </c>
      <c r="I417" s="38">
        <v>398.2166666666667</v>
      </c>
      <c r="J417" s="38">
        <v>407.43333333333339</v>
      </c>
      <c r="K417" s="31">
        <v>389</v>
      </c>
      <c r="L417" s="31">
        <v>374</v>
      </c>
      <c r="M417" s="31">
        <v>4.7854599999999996</v>
      </c>
      <c r="N417" s="1"/>
      <c r="O417" s="1"/>
    </row>
    <row r="418" spans="1:15" ht="12.75" customHeight="1">
      <c r="A418" s="33">
        <v>408</v>
      </c>
      <c r="B418" s="58" t="s">
        <v>217</v>
      </c>
      <c r="C418" s="31">
        <v>3613.95</v>
      </c>
      <c r="D418" s="38">
        <v>3627.4833333333336</v>
      </c>
      <c r="E418" s="38">
        <v>3592.0166666666673</v>
      </c>
      <c r="F418" s="38">
        <v>3570.0833333333339</v>
      </c>
      <c r="G418" s="38">
        <v>3534.6166666666677</v>
      </c>
      <c r="H418" s="38">
        <v>3649.416666666667</v>
      </c>
      <c r="I418" s="38">
        <v>3684.8833333333332</v>
      </c>
      <c r="J418" s="38">
        <v>3706.8166666666666</v>
      </c>
      <c r="K418" s="31">
        <v>3662.95</v>
      </c>
      <c r="L418" s="31">
        <v>3605.55</v>
      </c>
      <c r="M418" s="31">
        <v>3.49749</v>
      </c>
      <c r="N418" s="1"/>
      <c r="O418" s="1"/>
    </row>
    <row r="419" spans="1:15" ht="12.75" customHeight="1">
      <c r="A419" s="33">
        <v>409</v>
      </c>
      <c r="B419" s="58" t="s">
        <v>505</v>
      </c>
      <c r="C419" s="31">
        <v>50.15</v>
      </c>
      <c r="D419" s="38">
        <v>49.85</v>
      </c>
      <c r="E419" s="38">
        <v>49.1</v>
      </c>
      <c r="F419" s="38">
        <v>48.05</v>
      </c>
      <c r="G419" s="38">
        <v>47.3</v>
      </c>
      <c r="H419" s="38">
        <v>50.900000000000006</v>
      </c>
      <c r="I419" s="38">
        <v>51.650000000000006</v>
      </c>
      <c r="J419" s="38">
        <v>52.70000000000001</v>
      </c>
      <c r="K419" s="31">
        <v>50.6</v>
      </c>
      <c r="L419" s="31">
        <v>48.8</v>
      </c>
      <c r="M419" s="31">
        <v>171.72907000000001</v>
      </c>
      <c r="N419" s="1"/>
      <c r="O419" s="1"/>
    </row>
    <row r="420" spans="1:15" ht="12.75" customHeight="1">
      <c r="A420" s="33">
        <v>410</v>
      </c>
      <c r="B420" s="58" t="s">
        <v>506</v>
      </c>
      <c r="C420" s="31">
        <v>5258.9</v>
      </c>
      <c r="D420" s="38">
        <v>5247.833333333333</v>
      </c>
      <c r="E420" s="38">
        <v>5221.0666666666657</v>
      </c>
      <c r="F420" s="38">
        <v>5183.2333333333327</v>
      </c>
      <c r="G420" s="38">
        <v>5156.4666666666653</v>
      </c>
      <c r="H420" s="38">
        <v>5285.6666666666661</v>
      </c>
      <c r="I420" s="38">
        <v>5312.4333333333343</v>
      </c>
      <c r="J420" s="38">
        <v>5350.2666666666664</v>
      </c>
      <c r="K420" s="31">
        <v>5274.6</v>
      </c>
      <c r="L420" s="31">
        <v>5210</v>
      </c>
      <c r="M420" s="31">
        <v>5.9409999999999998E-2</v>
      </c>
      <c r="N420" s="1"/>
      <c r="O420" s="1"/>
    </row>
    <row r="421" spans="1:15" ht="12.75" customHeight="1">
      <c r="A421" s="33">
        <v>411</v>
      </c>
      <c r="B421" s="58" t="s">
        <v>514</v>
      </c>
      <c r="C421" s="31">
        <v>559.65</v>
      </c>
      <c r="D421" s="38">
        <v>559.88333333333333</v>
      </c>
      <c r="E421" s="38">
        <v>555.76666666666665</v>
      </c>
      <c r="F421" s="38">
        <v>551.88333333333333</v>
      </c>
      <c r="G421" s="38">
        <v>547.76666666666665</v>
      </c>
      <c r="H421" s="38">
        <v>563.76666666666665</v>
      </c>
      <c r="I421" s="38">
        <v>567.88333333333321</v>
      </c>
      <c r="J421" s="38">
        <v>571.76666666666665</v>
      </c>
      <c r="K421" s="31">
        <v>564</v>
      </c>
      <c r="L421" s="31">
        <v>556</v>
      </c>
      <c r="M421" s="31">
        <v>2.2165900000000001</v>
      </c>
      <c r="N421" s="1"/>
      <c r="O421" s="1"/>
    </row>
    <row r="422" spans="1:15" ht="12.75" customHeight="1">
      <c r="A422" s="33">
        <v>412</v>
      </c>
      <c r="B422" s="58" t="s">
        <v>515</v>
      </c>
      <c r="C422" s="31">
        <v>3775.95</v>
      </c>
      <c r="D422" s="38">
        <v>3768.7833333333328</v>
      </c>
      <c r="E422" s="38">
        <v>3728.3666666666659</v>
      </c>
      <c r="F422" s="38">
        <v>3680.7833333333328</v>
      </c>
      <c r="G422" s="38">
        <v>3640.3666666666659</v>
      </c>
      <c r="H422" s="38">
        <v>3816.3666666666659</v>
      </c>
      <c r="I422" s="38">
        <v>3856.7833333333328</v>
      </c>
      <c r="J422" s="38">
        <v>3904.3666666666659</v>
      </c>
      <c r="K422" s="31">
        <v>3809.2</v>
      </c>
      <c r="L422" s="31">
        <v>3721.2</v>
      </c>
      <c r="M422" s="31">
        <v>0.52376</v>
      </c>
      <c r="N422" s="1"/>
      <c r="O422" s="1"/>
    </row>
    <row r="423" spans="1:15" ht="12.75" customHeight="1">
      <c r="A423" s="33">
        <v>413</v>
      </c>
      <c r="B423" s="58" t="s">
        <v>297</v>
      </c>
      <c r="C423" s="31">
        <v>572.1</v>
      </c>
      <c r="D423" s="38">
        <v>571.21666666666658</v>
      </c>
      <c r="E423" s="38">
        <v>561.43333333333317</v>
      </c>
      <c r="F423" s="38">
        <v>550.76666666666654</v>
      </c>
      <c r="G423" s="38">
        <v>540.98333333333312</v>
      </c>
      <c r="H423" s="38">
        <v>581.88333333333321</v>
      </c>
      <c r="I423" s="38">
        <v>591.66666666666674</v>
      </c>
      <c r="J423" s="38">
        <v>602.33333333333326</v>
      </c>
      <c r="K423" s="31">
        <v>581</v>
      </c>
      <c r="L423" s="31">
        <v>560.54999999999995</v>
      </c>
      <c r="M423" s="31">
        <v>24.13588</v>
      </c>
      <c r="N423" s="1"/>
      <c r="O423" s="1"/>
    </row>
    <row r="424" spans="1:15" ht="12.75" customHeight="1">
      <c r="A424" s="33">
        <v>414</v>
      </c>
      <c r="B424" s="58" t="s">
        <v>516</v>
      </c>
      <c r="C424" s="31">
        <v>1047</v>
      </c>
      <c r="D424" s="38">
        <v>1038.8</v>
      </c>
      <c r="E424" s="38">
        <v>1012.6999999999998</v>
      </c>
      <c r="F424" s="38">
        <v>978.39999999999986</v>
      </c>
      <c r="G424" s="38">
        <v>952.29999999999973</v>
      </c>
      <c r="H424" s="38">
        <v>1073.0999999999999</v>
      </c>
      <c r="I424" s="38">
        <v>1099.1999999999998</v>
      </c>
      <c r="J424" s="38">
        <v>1133.5</v>
      </c>
      <c r="K424" s="31">
        <v>1064.9000000000001</v>
      </c>
      <c r="L424" s="31">
        <v>1004.5</v>
      </c>
      <c r="M424" s="31">
        <v>4.1939900000000003</v>
      </c>
      <c r="N424" s="1"/>
      <c r="O424" s="1"/>
    </row>
    <row r="425" spans="1:15" ht="12.75" customHeight="1">
      <c r="A425" s="33">
        <v>415</v>
      </c>
      <c r="B425" s="58" t="s">
        <v>218</v>
      </c>
      <c r="C425" s="31">
        <v>2212.75</v>
      </c>
      <c r="D425" s="38">
        <v>2218.5833333333335</v>
      </c>
      <c r="E425" s="38">
        <v>2188.166666666667</v>
      </c>
      <c r="F425" s="38">
        <v>2163.5833333333335</v>
      </c>
      <c r="G425" s="38">
        <v>2133.166666666667</v>
      </c>
      <c r="H425" s="38">
        <v>2243.166666666667</v>
      </c>
      <c r="I425" s="38">
        <v>2273.5833333333339</v>
      </c>
      <c r="J425" s="38">
        <v>2298.166666666667</v>
      </c>
      <c r="K425" s="31">
        <v>2249</v>
      </c>
      <c r="L425" s="31">
        <v>2194</v>
      </c>
      <c r="M425" s="31">
        <v>5.0360899999999997</v>
      </c>
      <c r="N425" s="1"/>
      <c r="O425" s="1"/>
    </row>
    <row r="426" spans="1:15" ht="12.75" customHeight="1">
      <c r="A426" s="33">
        <v>416</v>
      </c>
      <c r="B426" s="58" t="s">
        <v>517</v>
      </c>
      <c r="C426" s="31">
        <v>644.6</v>
      </c>
      <c r="D426" s="38">
        <v>642.36666666666667</v>
      </c>
      <c r="E426" s="38">
        <v>637.2833333333333</v>
      </c>
      <c r="F426" s="38">
        <v>629.96666666666658</v>
      </c>
      <c r="G426" s="38">
        <v>624.88333333333321</v>
      </c>
      <c r="H426" s="38">
        <v>649.68333333333339</v>
      </c>
      <c r="I426" s="38">
        <v>654.76666666666665</v>
      </c>
      <c r="J426" s="38">
        <v>662.08333333333348</v>
      </c>
      <c r="K426" s="31">
        <v>647.45000000000005</v>
      </c>
      <c r="L426" s="31">
        <v>635.04999999999995</v>
      </c>
      <c r="M426" s="31">
        <v>7.0567900000000003</v>
      </c>
      <c r="N426" s="1"/>
      <c r="O426" s="1"/>
    </row>
    <row r="427" spans="1:15" ht="12.75" customHeight="1">
      <c r="A427" s="33">
        <v>417</v>
      </c>
      <c r="B427" s="58" t="s">
        <v>215</v>
      </c>
      <c r="C427" s="31">
        <v>615.1</v>
      </c>
      <c r="D427" s="38">
        <v>614.5333333333333</v>
      </c>
      <c r="E427" s="38">
        <v>609.56666666666661</v>
      </c>
      <c r="F427" s="38">
        <v>604.0333333333333</v>
      </c>
      <c r="G427" s="38">
        <v>599.06666666666661</v>
      </c>
      <c r="H427" s="38">
        <v>620.06666666666661</v>
      </c>
      <c r="I427" s="38">
        <v>625.0333333333333</v>
      </c>
      <c r="J427" s="38">
        <v>630.56666666666661</v>
      </c>
      <c r="K427" s="31">
        <v>619.5</v>
      </c>
      <c r="L427" s="31">
        <v>609</v>
      </c>
      <c r="M427" s="31">
        <v>210.40280999999999</v>
      </c>
      <c r="N427" s="1"/>
      <c r="O427" s="1"/>
    </row>
    <row r="428" spans="1:15" ht="12.75" customHeight="1">
      <c r="A428" s="33">
        <v>418</v>
      </c>
      <c r="B428" s="58" t="s">
        <v>212</v>
      </c>
      <c r="C428" s="31">
        <v>90.15</v>
      </c>
      <c r="D428" s="38">
        <v>90.166666666666671</v>
      </c>
      <c r="E428" s="38">
        <v>89.083333333333343</v>
      </c>
      <c r="F428" s="38">
        <v>88.016666666666666</v>
      </c>
      <c r="G428" s="38">
        <v>86.933333333333337</v>
      </c>
      <c r="H428" s="38">
        <v>91.233333333333348</v>
      </c>
      <c r="I428" s="38">
        <v>92.316666666666691</v>
      </c>
      <c r="J428" s="38">
        <v>93.383333333333354</v>
      </c>
      <c r="K428" s="31">
        <v>91.25</v>
      </c>
      <c r="L428" s="31">
        <v>89.1</v>
      </c>
      <c r="M428" s="31">
        <v>141.06971999999999</v>
      </c>
      <c r="N428" s="1"/>
      <c r="O428" s="1"/>
    </row>
    <row r="429" spans="1:15" ht="12.75" customHeight="1">
      <c r="A429" s="33">
        <v>419</v>
      </c>
      <c r="B429" s="58" t="s">
        <v>518</v>
      </c>
      <c r="C429" s="31">
        <v>365.05</v>
      </c>
      <c r="D429" s="38">
        <v>364.2</v>
      </c>
      <c r="E429" s="38">
        <v>355.45</v>
      </c>
      <c r="F429" s="38">
        <v>345.85</v>
      </c>
      <c r="G429" s="38">
        <v>337.1</v>
      </c>
      <c r="H429" s="38">
        <v>373.79999999999995</v>
      </c>
      <c r="I429" s="38">
        <v>382.54999999999995</v>
      </c>
      <c r="J429" s="38">
        <v>392.14999999999992</v>
      </c>
      <c r="K429" s="31">
        <v>372.95</v>
      </c>
      <c r="L429" s="31">
        <v>354.6</v>
      </c>
      <c r="M429" s="31">
        <v>32.791119999999999</v>
      </c>
      <c r="N429" s="1"/>
      <c r="O429" s="1"/>
    </row>
    <row r="430" spans="1:15" ht="12.75" customHeight="1">
      <c r="A430" s="33">
        <v>420</v>
      </c>
      <c r="B430" s="58" t="s">
        <v>519</v>
      </c>
      <c r="C430" s="31">
        <v>152</v>
      </c>
      <c r="D430" s="38">
        <v>152.04999999999998</v>
      </c>
      <c r="E430" s="38">
        <v>150.44999999999996</v>
      </c>
      <c r="F430" s="38">
        <v>148.89999999999998</v>
      </c>
      <c r="G430" s="38">
        <v>147.29999999999995</v>
      </c>
      <c r="H430" s="38">
        <v>153.59999999999997</v>
      </c>
      <c r="I430" s="38">
        <v>155.19999999999999</v>
      </c>
      <c r="J430" s="38">
        <v>156.74999999999997</v>
      </c>
      <c r="K430" s="31">
        <v>153.65</v>
      </c>
      <c r="L430" s="31">
        <v>150.5</v>
      </c>
      <c r="M430" s="31">
        <v>7.6369800000000003</v>
      </c>
      <c r="N430" s="1"/>
      <c r="O430" s="1"/>
    </row>
    <row r="431" spans="1:15" ht="12.75" customHeight="1">
      <c r="A431" s="33">
        <v>421</v>
      </c>
      <c r="B431" s="58" t="s">
        <v>520</v>
      </c>
      <c r="C431" s="31">
        <v>414.1</v>
      </c>
      <c r="D431" s="38">
        <v>411.9666666666667</v>
      </c>
      <c r="E431" s="38">
        <v>408.13333333333338</v>
      </c>
      <c r="F431" s="38">
        <v>402.16666666666669</v>
      </c>
      <c r="G431" s="38">
        <v>398.33333333333337</v>
      </c>
      <c r="H431" s="38">
        <v>417.93333333333339</v>
      </c>
      <c r="I431" s="38">
        <v>421.76666666666665</v>
      </c>
      <c r="J431" s="38">
        <v>427.73333333333341</v>
      </c>
      <c r="K431" s="31">
        <v>415.8</v>
      </c>
      <c r="L431" s="31">
        <v>406</v>
      </c>
      <c r="M431" s="31">
        <v>2.3498899999999998</v>
      </c>
      <c r="N431" s="1"/>
      <c r="O431" s="1"/>
    </row>
    <row r="432" spans="1:15" ht="12.75" customHeight="1">
      <c r="A432" s="33">
        <v>422</v>
      </c>
      <c r="B432" s="58" t="s">
        <v>521</v>
      </c>
      <c r="C432" s="31">
        <v>229.85</v>
      </c>
      <c r="D432" s="38">
        <v>228.41666666666666</v>
      </c>
      <c r="E432" s="38">
        <v>225.43333333333331</v>
      </c>
      <c r="F432" s="38">
        <v>221.01666666666665</v>
      </c>
      <c r="G432" s="38">
        <v>218.0333333333333</v>
      </c>
      <c r="H432" s="38">
        <v>232.83333333333331</v>
      </c>
      <c r="I432" s="38">
        <v>235.81666666666666</v>
      </c>
      <c r="J432" s="38">
        <v>240.23333333333332</v>
      </c>
      <c r="K432" s="31">
        <v>231.4</v>
      </c>
      <c r="L432" s="31">
        <v>224</v>
      </c>
      <c r="M432" s="31">
        <v>6.4456100000000003</v>
      </c>
      <c r="N432" s="1"/>
      <c r="O432" s="1"/>
    </row>
    <row r="433" spans="1:15" ht="12.75" customHeight="1">
      <c r="A433" s="33">
        <v>423</v>
      </c>
      <c r="B433" s="58" t="s">
        <v>220</v>
      </c>
      <c r="C433" s="31">
        <v>1097.1500000000001</v>
      </c>
      <c r="D433" s="38">
        <v>1097.2333333333333</v>
      </c>
      <c r="E433" s="38">
        <v>1090.2666666666667</v>
      </c>
      <c r="F433" s="38">
        <v>1083.3833333333332</v>
      </c>
      <c r="G433" s="38">
        <v>1076.4166666666665</v>
      </c>
      <c r="H433" s="38">
        <v>1104.1166666666668</v>
      </c>
      <c r="I433" s="38">
        <v>1111.0833333333335</v>
      </c>
      <c r="J433" s="38">
        <v>1117.9666666666669</v>
      </c>
      <c r="K433" s="31">
        <v>1104.2</v>
      </c>
      <c r="L433" s="31">
        <v>1090.3499999999999</v>
      </c>
      <c r="M433" s="31">
        <v>18.796099999999999</v>
      </c>
      <c r="N433" s="1"/>
      <c r="O433" s="1"/>
    </row>
    <row r="434" spans="1:15" ht="12.75" customHeight="1">
      <c r="A434" s="33">
        <v>424</v>
      </c>
      <c r="B434" s="58" t="s">
        <v>221</v>
      </c>
      <c r="C434" s="31">
        <v>526.75</v>
      </c>
      <c r="D434" s="38">
        <v>528.80000000000007</v>
      </c>
      <c r="E434" s="38">
        <v>512.15000000000009</v>
      </c>
      <c r="F434" s="38">
        <v>497.55000000000007</v>
      </c>
      <c r="G434" s="38">
        <v>480.90000000000009</v>
      </c>
      <c r="H434" s="38">
        <v>543.40000000000009</v>
      </c>
      <c r="I434" s="38">
        <v>560.04999999999995</v>
      </c>
      <c r="J434" s="38">
        <v>574.65000000000009</v>
      </c>
      <c r="K434" s="31">
        <v>545.45000000000005</v>
      </c>
      <c r="L434" s="31">
        <v>514.20000000000005</v>
      </c>
      <c r="M434" s="31">
        <v>39.697249999999997</v>
      </c>
      <c r="N434" s="1"/>
      <c r="O434" s="1"/>
    </row>
    <row r="435" spans="1:15" ht="12.75" customHeight="1">
      <c r="A435" s="33">
        <v>425</v>
      </c>
      <c r="B435" s="58" t="s">
        <v>522</v>
      </c>
      <c r="C435" s="31">
        <v>2612.15</v>
      </c>
      <c r="D435" s="38">
        <v>2598.0666666666666</v>
      </c>
      <c r="E435" s="38">
        <v>2566.1333333333332</v>
      </c>
      <c r="F435" s="38">
        <v>2520.1166666666668</v>
      </c>
      <c r="G435" s="38">
        <v>2488.1833333333334</v>
      </c>
      <c r="H435" s="38">
        <v>2644.083333333333</v>
      </c>
      <c r="I435" s="38">
        <v>2676.0166666666664</v>
      </c>
      <c r="J435" s="38">
        <v>2722.0333333333328</v>
      </c>
      <c r="K435" s="31">
        <v>2630</v>
      </c>
      <c r="L435" s="31">
        <v>2552.0500000000002</v>
      </c>
      <c r="M435" s="31">
        <v>0.26907999999999999</v>
      </c>
      <c r="N435" s="1"/>
      <c r="O435" s="1"/>
    </row>
    <row r="436" spans="1:15" ht="12.75" customHeight="1">
      <c r="A436" s="33">
        <v>426</v>
      </c>
      <c r="B436" s="58" t="s">
        <v>523</v>
      </c>
      <c r="C436" s="31">
        <v>1230.0999999999999</v>
      </c>
      <c r="D436" s="38">
        <v>1236.4666666666665</v>
      </c>
      <c r="E436" s="38">
        <v>1214.9333333333329</v>
      </c>
      <c r="F436" s="38">
        <v>1199.7666666666664</v>
      </c>
      <c r="G436" s="38">
        <v>1178.2333333333329</v>
      </c>
      <c r="H436" s="38">
        <v>1251.633333333333</v>
      </c>
      <c r="I436" s="38">
        <v>1273.1666666666663</v>
      </c>
      <c r="J436" s="38">
        <v>1288.333333333333</v>
      </c>
      <c r="K436" s="31">
        <v>1258</v>
      </c>
      <c r="L436" s="31">
        <v>1221.3</v>
      </c>
      <c r="M436" s="31">
        <v>0.74607999999999997</v>
      </c>
      <c r="N436" s="1"/>
      <c r="O436" s="1"/>
    </row>
    <row r="437" spans="1:15" ht="12.75" customHeight="1">
      <c r="A437" s="33">
        <v>427</v>
      </c>
      <c r="B437" s="58" t="s">
        <v>524</v>
      </c>
      <c r="C437" s="31">
        <v>377.05</v>
      </c>
      <c r="D437" s="38">
        <v>376.31666666666666</v>
      </c>
      <c r="E437" s="38">
        <v>365.73333333333335</v>
      </c>
      <c r="F437" s="38">
        <v>354.41666666666669</v>
      </c>
      <c r="G437" s="38">
        <v>343.83333333333337</v>
      </c>
      <c r="H437" s="38">
        <v>387.63333333333333</v>
      </c>
      <c r="I437" s="38">
        <v>398.2166666666667</v>
      </c>
      <c r="J437" s="38">
        <v>409.5333333333333</v>
      </c>
      <c r="K437" s="31">
        <v>386.9</v>
      </c>
      <c r="L437" s="31">
        <v>365</v>
      </c>
      <c r="M437" s="31">
        <v>7.2310699999999999</v>
      </c>
      <c r="N437" s="1"/>
      <c r="O437" s="1"/>
    </row>
    <row r="438" spans="1:15" ht="12.75" customHeight="1">
      <c r="A438" s="33">
        <v>428</v>
      </c>
      <c r="B438" s="58" t="s">
        <v>525</v>
      </c>
      <c r="C438" s="31">
        <v>428.7</v>
      </c>
      <c r="D438" s="38">
        <v>429.58333333333331</v>
      </c>
      <c r="E438" s="38">
        <v>424.61666666666662</v>
      </c>
      <c r="F438" s="38">
        <v>420.5333333333333</v>
      </c>
      <c r="G438" s="38">
        <v>415.56666666666661</v>
      </c>
      <c r="H438" s="38">
        <v>433.66666666666663</v>
      </c>
      <c r="I438" s="38">
        <v>438.63333333333333</v>
      </c>
      <c r="J438" s="38">
        <v>442.71666666666664</v>
      </c>
      <c r="K438" s="31">
        <v>434.55</v>
      </c>
      <c r="L438" s="31">
        <v>425.5</v>
      </c>
      <c r="M438" s="31">
        <v>1.21119</v>
      </c>
      <c r="N438" s="1"/>
      <c r="O438" s="1"/>
    </row>
    <row r="439" spans="1:15" ht="12.75" customHeight="1">
      <c r="A439" s="33">
        <v>429</v>
      </c>
      <c r="B439" s="58" t="s">
        <v>526</v>
      </c>
      <c r="C439" s="31">
        <v>3493.5</v>
      </c>
      <c r="D439" s="38">
        <v>3485</v>
      </c>
      <c r="E439" s="38">
        <v>3470</v>
      </c>
      <c r="F439" s="38">
        <v>3446.5</v>
      </c>
      <c r="G439" s="38">
        <v>3431.5</v>
      </c>
      <c r="H439" s="38">
        <v>3508.5</v>
      </c>
      <c r="I439" s="38">
        <v>3523.5</v>
      </c>
      <c r="J439" s="38">
        <v>3547</v>
      </c>
      <c r="K439" s="31">
        <v>3500</v>
      </c>
      <c r="L439" s="31">
        <v>3461.5</v>
      </c>
      <c r="M439" s="31">
        <v>0.62873000000000001</v>
      </c>
      <c r="N439" s="1"/>
      <c r="O439" s="1"/>
    </row>
    <row r="440" spans="1:15" ht="12.75" customHeight="1">
      <c r="A440" s="33">
        <v>430</v>
      </c>
      <c r="B440" s="58" t="s">
        <v>527</v>
      </c>
      <c r="C440" s="31">
        <v>483.45</v>
      </c>
      <c r="D440" s="38">
        <v>482.48333333333329</v>
      </c>
      <c r="E440" s="38">
        <v>479.56666666666661</v>
      </c>
      <c r="F440" s="38">
        <v>475.68333333333334</v>
      </c>
      <c r="G440" s="38">
        <v>472.76666666666665</v>
      </c>
      <c r="H440" s="38">
        <v>486.36666666666656</v>
      </c>
      <c r="I440" s="38">
        <v>489.28333333333319</v>
      </c>
      <c r="J440" s="38">
        <v>493.16666666666652</v>
      </c>
      <c r="K440" s="31">
        <v>485.4</v>
      </c>
      <c r="L440" s="31">
        <v>478.6</v>
      </c>
      <c r="M440" s="31">
        <v>0.99812999999999996</v>
      </c>
      <c r="N440" s="1"/>
      <c r="O440" s="1"/>
    </row>
    <row r="441" spans="1:15" ht="12.75" customHeight="1">
      <c r="A441" s="33">
        <v>431</v>
      </c>
      <c r="B441" s="58" t="s">
        <v>528</v>
      </c>
      <c r="C441" s="31">
        <v>19.600000000000001</v>
      </c>
      <c r="D441" s="38">
        <v>19.433333333333334</v>
      </c>
      <c r="E441" s="38">
        <v>19.266666666666666</v>
      </c>
      <c r="F441" s="38">
        <v>18.933333333333334</v>
      </c>
      <c r="G441" s="38">
        <v>18.766666666666666</v>
      </c>
      <c r="H441" s="38">
        <v>19.766666666666666</v>
      </c>
      <c r="I441" s="38">
        <v>19.93333333333333</v>
      </c>
      <c r="J441" s="38">
        <v>20.266666666666666</v>
      </c>
      <c r="K441" s="31">
        <v>19.600000000000001</v>
      </c>
      <c r="L441" s="31">
        <v>19.100000000000001</v>
      </c>
      <c r="M441" s="31">
        <v>862.92022999999995</v>
      </c>
      <c r="N441" s="1"/>
      <c r="O441" s="1"/>
    </row>
    <row r="442" spans="1:15" ht="12.75" customHeight="1">
      <c r="A442" s="33">
        <v>432</v>
      </c>
      <c r="B442" s="58" t="s">
        <v>529</v>
      </c>
      <c r="C442" s="31">
        <v>226.15</v>
      </c>
      <c r="D442" s="38">
        <v>227.86666666666667</v>
      </c>
      <c r="E442" s="38">
        <v>223.58333333333334</v>
      </c>
      <c r="F442" s="38">
        <v>221.01666666666668</v>
      </c>
      <c r="G442" s="38">
        <v>216.73333333333335</v>
      </c>
      <c r="H442" s="38">
        <v>230.43333333333334</v>
      </c>
      <c r="I442" s="38">
        <v>234.71666666666664</v>
      </c>
      <c r="J442" s="38">
        <v>237.28333333333333</v>
      </c>
      <c r="K442" s="31">
        <v>232.15</v>
      </c>
      <c r="L442" s="31">
        <v>225.3</v>
      </c>
      <c r="M442" s="31">
        <v>2.9961799999999998</v>
      </c>
      <c r="N442" s="1"/>
      <c r="O442" s="1"/>
    </row>
    <row r="443" spans="1:15" ht="12.75" customHeight="1">
      <c r="A443" s="33">
        <v>433</v>
      </c>
      <c r="B443" s="58" t="s">
        <v>222</v>
      </c>
      <c r="C443" s="31">
        <v>777.55</v>
      </c>
      <c r="D443" s="38">
        <v>779.0333333333333</v>
      </c>
      <c r="E443" s="38">
        <v>772.06666666666661</v>
      </c>
      <c r="F443" s="38">
        <v>766.58333333333326</v>
      </c>
      <c r="G443" s="38">
        <v>759.61666666666656</v>
      </c>
      <c r="H443" s="38">
        <v>784.51666666666665</v>
      </c>
      <c r="I443" s="38">
        <v>791.48333333333335</v>
      </c>
      <c r="J443" s="38">
        <v>796.9666666666667</v>
      </c>
      <c r="K443" s="31">
        <v>786</v>
      </c>
      <c r="L443" s="31">
        <v>773.55</v>
      </c>
      <c r="M443" s="31">
        <v>1.95503</v>
      </c>
      <c r="N443" s="1"/>
      <c r="O443" s="1"/>
    </row>
    <row r="444" spans="1:15" ht="12.75" customHeight="1">
      <c r="A444" s="33">
        <v>434</v>
      </c>
      <c r="B444" s="58" t="s">
        <v>891</v>
      </c>
      <c r="C444" s="31">
        <v>429.2</v>
      </c>
      <c r="D444" s="38">
        <v>429.83333333333331</v>
      </c>
      <c r="E444" s="38">
        <v>423.61666666666662</v>
      </c>
      <c r="F444" s="38">
        <v>418.0333333333333</v>
      </c>
      <c r="G444" s="38">
        <v>411.81666666666661</v>
      </c>
      <c r="H444" s="38">
        <v>435.41666666666663</v>
      </c>
      <c r="I444" s="38">
        <v>441.63333333333333</v>
      </c>
      <c r="J444" s="38">
        <v>447.21666666666664</v>
      </c>
      <c r="K444" s="31">
        <v>436.05</v>
      </c>
      <c r="L444" s="31">
        <v>424.25</v>
      </c>
      <c r="M444" s="31">
        <v>1.2838099999999999</v>
      </c>
      <c r="N444" s="1"/>
      <c r="O444" s="1"/>
    </row>
    <row r="445" spans="1:15" ht="12.75" customHeight="1">
      <c r="A445" s="33">
        <v>435</v>
      </c>
      <c r="B445" s="58" t="s">
        <v>534</v>
      </c>
      <c r="C445" s="31">
        <v>1266.0999999999999</v>
      </c>
      <c r="D445" s="38">
        <v>1230.4833333333333</v>
      </c>
      <c r="E445" s="38">
        <v>1173.9666666666667</v>
      </c>
      <c r="F445" s="38">
        <v>1081.8333333333333</v>
      </c>
      <c r="G445" s="38">
        <v>1025.3166666666666</v>
      </c>
      <c r="H445" s="38">
        <v>1322.6166666666668</v>
      </c>
      <c r="I445" s="38">
        <v>1379.1333333333337</v>
      </c>
      <c r="J445" s="38">
        <v>1471.2666666666669</v>
      </c>
      <c r="K445" s="31">
        <v>1287</v>
      </c>
      <c r="L445" s="31">
        <v>1138.3499999999999</v>
      </c>
      <c r="M445" s="31">
        <v>108.99937</v>
      </c>
      <c r="N445" s="1"/>
      <c r="O445" s="1"/>
    </row>
    <row r="446" spans="1:15" ht="12.75" customHeight="1">
      <c r="A446" s="33">
        <v>436</v>
      </c>
      <c r="B446" s="58" t="s">
        <v>223</v>
      </c>
      <c r="C446" s="31">
        <v>987.65</v>
      </c>
      <c r="D446" s="38">
        <v>986.75</v>
      </c>
      <c r="E446" s="38">
        <v>979.5</v>
      </c>
      <c r="F446" s="38">
        <v>971.35</v>
      </c>
      <c r="G446" s="38">
        <v>964.1</v>
      </c>
      <c r="H446" s="38">
        <v>994.9</v>
      </c>
      <c r="I446" s="38">
        <v>1002.15</v>
      </c>
      <c r="J446" s="38">
        <v>1010.3</v>
      </c>
      <c r="K446" s="31">
        <v>994</v>
      </c>
      <c r="L446" s="31">
        <v>978.6</v>
      </c>
      <c r="M446" s="31">
        <v>6.2810499999999996</v>
      </c>
      <c r="N446" s="1"/>
      <c r="O446" s="1"/>
    </row>
    <row r="447" spans="1:15" ht="12.75" customHeight="1">
      <c r="A447" s="33">
        <v>437</v>
      </c>
      <c r="B447" s="58" t="s">
        <v>224</v>
      </c>
      <c r="C447" s="31">
        <v>1590.4</v>
      </c>
      <c r="D447" s="38">
        <v>1590.0166666666667</v>
      </c>
      <c r="E447" s="38">
        <v>1572.0333333333333</v>
      </c>
      <c r="F447" s="38">
        <v>1553.6666666666667</v>
      </c>
      <c r="G447" s="38">
        <v>1535.6833333333334</v>
      </c>
      <c r="H447" s="38">
        <v>1608.3833333333332</v>
      </c>
      <c r="I447" s="38">
        <v>1626.3666666666663</v>
      </c>
      <c r="J447" s="38">
        <v>1644.7333333333331</v>
      </c>
      <c r="K447" s="31">
        <v>1608</v>
      </c>
      <c r="L447" s="31">
        <v>1571.65</v>
      </c>
      <c r="M447" s="31">
        <v>9.2083600000000008</v>
      </c>
      <c r="N447" s="1"/>
      <c r="O447" s="1"/>
    </row>
    <row r="448" spans="1:15" ht="12.75" customHeight="1">
      <c r="A448" s="33">
        <v>438</v>
      </c>
      <c r="B448" s="58" t="s">
        <v>229</v>
      </c>
      <c r="C448" s="31">
        <v>3368.3</v>
      </c>
      <c r="D448" s="38">
        <v>3387.4166666666665</v>
      </c>
      <c r="E448" s="38">
        <v>3339.9333333333329</v>
      </c>
      <c r="F448" s="38">
        <v>3311.5666666666666</v>
      </c>
      <c r="G448" s="38">
        <v>3264.083333333333</v>
      </c>
      <c r="H448" s="38">
        <v>3415.7833333333328</v>
      </c>
      <c r="I448" s="38">
        <v>3463.2666666666664</v>
      </c>
      <c r="J448" s="38">
        <v>3491.6333333333328</v>
      </c>
      <c r="K448" s="31">
        <v>3434.9</v>
      </c>
      <c r="L448" s="31">
        <v>3359.05</v>
      </c>
      <c r="M448" s="31">
        <v>37.70223</v>
      </c>
      <c r="N448" s="1"/>
      <c r="O448" s="1"/>
    </row>
    <row r="449" spans="1:15" ht="12.75" customHeight="1">
      <c r="A449" s="33">
        <v>439</v>
      </c>
      <c r="B449" s="58" t="s">
        <v>225</v>
      </c>
      <c r="C449" s="31">
        <v>852.35</v>
      </c>
      <c r="D449" s="38">
        <v>859.44999999999993</v>
      </c>
      <c r="E449" s="38">
        <v>842.49999999999989</v>
      </c>
      <c r="F449" s="38">
        <v>832.65</v>
      </c>
      <c r="G449" s="38">
        <v>815.69999999999993</v>
      </c>
      <c r="H449" s="38">
        <v>869.29999999999984</v>
      </c>
      <c r="I449" s="38">
        <v>886.24999999999989</v>
      </c>
      <c r="J449" s="38">
        <v>896.0999999999998</v>
      </c>
      <c r="K449" s="31">
        <v>876.4</v>
      </c>
      <c r="L449" s="31">
        <v>849.6</v>
      </c>
      <c r="M449" s="31">
        <v>12.305339999999999</v>
      </c>
      <c r="N449" s="1"/>
      <c r="O449" s="1"/>
    </row>
    <row r="450" spans="1:15" ht="12.75" customHeight="1">
      <c r="A450" s="33">
        <v>440</v>
      </c>
      <c r="B450" s="58" t="s">
        <v>298</v>
      </c>
      <c r="C450" s="31">
        <v>7310.85</v>
      </c>
      <c r="D450" s="38">
        <v>7353.6166666666659</v>
      </c>
      <c r="E450" s="38">
        <v>7257.2333333333318</v>
      </c>
      <c r="F450" s="38">
        <v>7203.6166666666659</v>
      </c>
      <c r="G450" s="38">
        <v>7107.2333333333318</v>
      </c>
      <c r="H450" s="38">
        <v>7407.2333333333318</v>
      </c>
      <c r="I450" s="38">
        <v>7503.616666666665</v>
      </c>
      <c r="J450" s="38">
        <v>7557.2333333333318</v>
      </c>
      <c r="K450" s="31">
        <v>7450</v>
      </c>
      <c r="L450" s="31">
        <v>7300</v>
      </c>
      <c r="M450" s="31">
        <v>1.9006400000000001</v>
      </c>
      <c r="N450" s="1"/>
      <c r="O450" s="1"/>
    </row>
    <row r="451" spans="1:15" ht="12.75" customHeight="1">
      <c r="A451" s="33">
        <v>441</v>
      </c>
      <c r="B451" s="58" t="s">
        <v>535</v>
      </c>
      <c r="C451" s="31">
        <v>2357.0500000000002</v>
      </c>
      <c r="D451" s="38">
        <v>2366.0333333333333</v>
      </c>
      <c r="E451" s="38">
        <v>2342.0166666666664</v>
      </c>
      <c r="F451" s="38">
        <v>2326.9833333333331</v>
      </c>
      <c r="G451" s="38">
        <v>2302.9666666666662</v>
      </c>
      <c r="H451" s="38">
        <v>2381.0666666666666</v>
      </c>
      <c r="I451" s="38">
        <v>2405.0833333333339</v>
      </c>
      <c r="J451" s="38">
        <v>2420.1166666666668</v>
      </c>
      <c r="K451" s="31">
        <v>2390.0500000000002</v>
      </c>
      <c r="L451" s="31">
        <v>2351</v>
      </c>
      <c r="M451" s="31">
        <v>0.30952000000000002</v>
      </c>
      <c r="N451" s="1"/>
      <c r="O451" s="1"/>
    </row>
    <row r="452" spans="1:15" ht="12.75" customHeight="1">
      <c r="A452" s="33">
        <v>442</v>
      </c>
      <c r="B452" s="58" t="s">
        <v>536</v>
      </c>
      <c r="C452" s="31">
        <v>351.2</v>
      </c>
      <c r="D452" s="38">
        <v>349.16666666666669</v>
      </c>
      <c r="E452" s="38">
        <v>344.33333333333337</v>
      </c>
      <c r="F452" s="38">
        <v>337.4666666666667</v>
      </c>
      <c r="G452" s="38">
        <v>332.63333333333338</v>
      </c>
      <c r="H452" s="38">
        <v>356.03333333333336</v>
      </c>
      <c r="I452" s="38">
        <v>360.86666666666673</v>
      </c>
      <c r="J452" s="38">
        <v>367.73333333333335</v>
      </c>
      <c r="K452" s="31">
        <v>354</v>
      </c>
      <c r="L452" s="31">
        <v>342.3</v>
      </c>
      <c r="M452" s="31">
        <v>23.403559999999999</v>
      </c>
      <c r="N452" s="1"/>
      <c r="O452" s="1"/>
    </row>
    <row r="453" spans="1:15" ht="12.75" customHeight="1">
      <c r="A453" s="33">
        <v>443</v>
      </c>
      <c r="B453" s="58" t="s">
        <v>226</v>
      </c>
      <c r="C453" s="31">
        <v>625.75</v>
      </c>
      <c r="D453" s="38">
        <v>624.81666666666672</v>
      </c>
      <c r="E453" s="38">
        <v>618.63333333333344</v>
      </c>
      <c r="F453" s="38">
        <v>611.51666666666677</v>
      </c>
      <c r="G453" s="38">
        <v>605.33333333333348</v>
      </c>
      <c r="H453" s="38">
        <v>631.93333333333339</v>
      </c>
      <c r="I453" s="38">
        <v>638.11666666666656</v>
      </c>
      <c r="J453" s="38">
        <v>645.23333333333335</v>
      </c>
      <c r="K453" s="31">
        <v>631</v>
      </c>
      <c r="L453" s="31">
        <v>617.70000000000005</v>
      </c>
      <c r="M453" s="31">
        <v>129.14609999999999</v>
      </c>
      <c r="N453" s="1"/>
      <c r="O453" s="1"/>
    </row>
    <row r="454" spans="1:15" ht="12.75" customHeight="1">
      <c r="A454" s="33">
        <v>444</v>
      </c>
      <c r="B454" s="58" t="s">
        <v>227</v>
      </c>
      <c r="C454" s="31">
        <v>217.4</v>
      </c>
      <c r="D454" s="38">
        <v>217.78333333333333</v>
      </c>
      <c r="E454" s="38">
        <v>216.36666666666667</v>
      </c>
      <c r="F454" s="38">
        <v>215.33333333333334</v>
      </c>
      <c r="G454" s="38">
        <v>213.91666666666669</v>
      </c>
      <c r="H454" s="38">
        <v>218.81666666666666</v>
      </c>
      <c r="I454" s="38">
        <v>220.23333333333335</v>
      </c>
      <c r="J454" s="38">
        <v>221.26666666666665</v>
      </c>
      <c r="K454" s="31">
        <v>219.2</v>
      </c>
      <c r="L454" s="31">
        <v>216.75</v>
      </c>
      <c r="M454" s="31">
        <v>57.153779999999998</v>
      </c>
      <c r="N454" s="1"/>
      <c r="O454" s="1"/>
    </row>
    <row r="455" spans="1:15" ht="12.75" customHeight="1">
      <c r="A455" s="33">
        <v>445</v>
      </c>
      <c r="B455" s="58" t="s">
        <v>228</v>
      </c>
      <c r="C455" s="31">
        <v>116.6</v>
      </c>
      <c r="D455" s="38">
        <v>116.68333333333334</v>
      </c>
      <c r="E455" s="38">
        <v>115.41666666666667</v>
      </c>
      <c r="F455" s="38">
        <v>114.23333333333333</v>
      </c>
      <c r="G455" s="38">
        <v>112.96666666666667</v>
      </c>
      <c r="H455" s="38">
        <v>117.86666666666667</v>
      </c>
      <c r="I455" s="38">
        <v>119.13333333333333</v>
      </c>
      <c r="J455" s="38">
        <v>120.31666666666668</v>
      </c>
      <c r="K455" s="31">
        <v>117.95</v>
      </c>
      <c r="L455" s="31">
        <v>115.5</v>
      </c>
      <c r="M455" s="31">
        <v>315.46136000000001</v>
      </c>
      <c r="N455" s="1"/>
      <c r="O455" s="1"/>
    </row>
    <row r="456" spans="1:15" ht="12.75" customHeight="1">
      <c r="A456" s="33">
        <v>446</v>
      </c>
      <c r="B456" s="58" t="s">
        <v>299</v>
      </c>
      <c r="C456" s="31">
        <v>82.6</v>
      </c>
      <c r="D456" s="38">
        <v>82.45</v>
      </c>
      <c r="E456" s="38">
        <v>81.2</v>
      </c>
      <c r="F456" s="38">
        <v>79.8</v>
      </c>
      <c r="G456" s="38">
        <v>78.55</v>
      </c>
      <c r="H456" s="38">
        <v>83.850000000000009</v>
      </c>
      <c r="I456" s="38">
        <v>85.100000000000009</v>
      </c>
      <c r="J456" s="38">
        <v>86.500000000000014</v>
      </c>
      <c r="K456" s="31">
        <v>83.7</v>
      </c>
      <c r="L456" s="31">
        <v>81.05</v>
      </c>
      <c r="M456" s="31">
        <v>89.096879999999999</v>
      </c>
      <c r="N456" s="1"/>
      <c r="O456" s="1"/>
    </row>
    <row r="457" spans="1:15" ht="12.75" customHeight="1">
      <c r="A457" s="33">
        <v>447</v>
      </c>
      <c r="B457" s="58" t="s">
        <v>530</v>
      </c>
      <c r="C457" s="31">
        <v>1499.2</v>
      </c>
      <c r="D457" s="38">
        <v>1508.0833333333333</v>
      </c>
      <c r="E457" s="38">
        <v>1486.4666666666665</v>
      </c>
      <c r="F457" s="38">
        <v>1473.7333333333331</v>
      </c>
      <c r="G457" s="38">
        <v>1452.1166666666663</v>
      </c>
      <c r="H457" s="38">
        <v>1520.8166666666666</v>
      </c>
      <c r="I457" s="38">
        <v>1542.4333333333334</v>
      </c>
      <c r="J457" s="38">
        <v>1555.1666666666667</v>
      </c>
      <c r="K457" s="31">
        <v>1529.7</v>
      </c>
      <c r="L457" s="31">
        <v>1495.35</v>
      </c>
      <c r="M457" s="31">
        <v>0.65761000000000003</v>
      </c>
      <c r="N457" s="1"/>
      <c r="O457" s="1"/>
    </row>
    <row r="458" spans="1:15" ht="12.75" customHeight="1">
      <c r="A458" s="33">
        <v>448</v>
      </c>
      <c r="B458" s="58" t="s">
        <v>531</v>
      </c>
      <c r="C458" s="31">
        <v>415.15</v>
      </c>
      <c r="D458" s="38">
        <v>416.08333333333331</v>
      </c>
      <c r="E458" s="38">
        <v>413.16666666666663</v>
      </c>
      <c r="F458" s="38">
        <v>411.18333333333334</v>
      </c>
      <c r="G458" s="38">
        <v>408.26666666666665</v>
      </c>
      <c r="H458" s="38">
        <v>418.06666666666661</v>
      </c>
      <c r="I458" s="38">
        <v>420.98333333333323</v>
      </c>
      <c r="J458" s="38">
        <v>422.96666666666658</v>
      </c>
      <c r="K458" s="31">
        <v>419</v>
      </c>
      <c r="L458" s="31">
        <v>414.1</v>
      </c>
      <c r="M458" s="31">
        <v>3.9601999999999999</v>
      </c>
      <c r="N458" s="1"/>
      <c r="O458" s="1"/>
    </row>
    <row r="459" spans="1:15" ht="12.75" customHeight="1">
      <c r="A459" s="33">
        <v>449</v>
      </c>
      <c r="B459" s="58" t="s">
        <v>537</v>
      </c>
      <c r="C459" s="31">
        <v>2454.6</v>
      </c>
      <c r="D459" s="38">
        <v>2452.0333333333333</v>
      </c>
      <c r="E459" s="38">
        <v>2426.5666666666666</v>
      </c>
      <c r="F459" s="38">
        <v>2398.5333333333333</v>
      </c>
      <c r="G459" s="38">
        <v>2373.0666666666666</v>
      </c>
      <c r="H459" s="38">
        <v>2480.0666666666666</v>
      </c>
      <c r="I459" s="38">
        <v>2505.5333333333328</v>
      </c>
      <c r="J459" s="38">
        <v>2533.5666666666666</v>
      </c>
      <c r="K459" s="31">
        <v>2477.5</v>
      </c>
      <c r="L459" s="31">
        <v>2424</v>
      </c>
      <c r="M459" s="31">
        <v>0.20132</v>
      </c>
      <c r="N459" s="1"/>
      <c r="O459" s="1"/>
    </row>
    <row r="460" spans="1:15" ht="12.75" customHeight="1">
      <c r="A460" s="33">
        <v>450</v>
      </c>
      <c r="B460" s="58" t="s">
        <v>230</v>
      </c>
      <c r="C460" s="31">
        <v>1195.0999999999999</v>
      </c>
      <c r="D460" s="38">
        <v>1198.0166666666667</v>
      </c>
      <c r="E460" s="38">
        <v>1178.0833333333333</v>
      </c>
      <c r="F460" s="38">
        <v>1161.0666666666666</v>
      </c>
      <c r="G460" s="38">
        <v>1141.1333333333332</v>
      </c>
      <c r="H460" s="38">
        <v>1215.0333333333333</v>
      </c>
      <c r="I460" s="38">
        <v>1234.9666666666667</v>
      </c>
      <c r="J460" s="38">
        <v>1251.9833333333333</v>
      </c>
      <c r="K460" s="31">
        <v>1217.95</v>
      </c>
      <c r="L460" s="31">
        <v>1181</v>
      </c>
      <c r="M460" s="31">
        <v>50.320860000000003</v>
      </c>
      <c r="N460" s="1"/>
      <c r="O460" s="1"/>
    </row>
    <row r="461" spans="1:15" ht="12.75" customHeight="1">
      <c r="A461" s="33">
        <v>451</v>
      </c>
      <c r="B461" s="58" t="s">
        <v>538</v>
      </c>
      <c r="C461" s="31">
        <v>845.3</v>
      </c>
      <c r="D461" s="38">
        <v>846.4666666666667</v>
      </c>
      <c r="E461" s="38">
        <v>831.48333333333335</v>
      </c>
      <c r="F461" s="38">
        <v>817.66666666666663</v>
      </c>
      <c r="G461" s="38">
        <v>802.68333333333328</v>
      </c>
      <c r="H461" s="38">
        <v>860.28333333333342</v>
      </c>
      <c r="I461" s="38">
        <v>875.26666666666677</v>
      </c>
      <c r="J461" s="38">
        <v>889.08333333333348</v>
      </c>
      <c r="K461" s="31">
        <v>861.45</v>
      </c>
      <c r="L461" s="31">
        <v>832.65</v>
      </c>
      <c r="M461" s="31">
        <v>7.3096399999999999</v>
      </c>
      <c r="N461" s="1"/>
      <c r="O461" s="1"/>
    </row>
    <row r="462" spans="1:15" ht="12.75" customHeight="1">
      <c r="A462" s="33">
        <v>452</v>
      </c>
      <c r="B462" s="58" t="s">
        <v>539</v>
      </c>
      <c r="C462" s="31">
        <v>118.95</v>
      </c>
      <c r="D462" s="38">
        <v>118.56666666666668</v>
      </c>
      <c r="E462" s="38">
        <v>116.23333333333335</v>
      </c>
      <c r="F462" s="38">
        <v>113.51666666666667</v>
      </c>
      <c r="G462" s="38">
        <v>111.18333333333334</v>
      </c>
      <c r="H462" s="38">
        <v>121.28333333333336</v>
      </c>
      <c r="I462" s="38">
        <v>123.6166666666667</v>
      </c>
      <c r="J462" s="38">
        <v>126.33333333333337</v>
      </c>
      <c r="K462" s="31">
        <v>120.9</v>
      </c>
      <c r="L462" s="31">
        <v>115.85</v>
      </c>
      <c r="M462" s="31">
        <v>17.998429999999999</v>
      </c>
      <c r="N462" s="1"/>
      <c r="O462" s="1"/>
    </row>
    <row r="463" spans="1:15" ht="12.75" customHeight="1">
      <c r="A463" s="33">
        <v>453</v>
      </c>
      <c r="B463" s="58" t="s">
        <v>208</v>
      </c>
      <c r="C463" s="31">
        <v>887.35</v>
      </c>
      <c r="D463" s="38">
        <v>889.75</v>
      </c>
      <c r="E463" s="38">
        <v>870.6</v>
      </c>
      <c r="F463" s="38">
        <v>853.85</v>
      </c>
      <c r="G463" s="38">
        <v>834.7</v>
      </c>
      <c r="H463" s="38">
        <v>906.5</v>
      </c>
      <c r="I463" s="38">
        <v>925.65000000000009</v>
      </c>
      <c r="J463" s="38">
        <v>942.4</v>
      </c>
      <c r="K463" s="31">
        <v>908.9</v>
      </c>
      <c r="L463" s="31">
        <v>873</v>
      </c>
      <c r="M463" s="31">
        <v>8.4338899999999999</v>
      </c>
      <c r="N463" s="1"/>
      <c r="O463" s="1"/>
    </row>
    <row r="464" spans="1:15" ht="12.75" customHeight="1">
      <c r="A464" s="33">
        <v>454</v>
      </c>
      <c r="B464" s="58" t="s">
        <v>540</v>
      </c>
      <c r="C464" s="31">
        <v>2469.75</v>
      </c>
      <c r="D464" s="38">
        <v>2452.5833333333335</v>
      </c>
      <c r="E464" s="38">
        <v>2405.2166666666672</v>
      </c>
      <c r="F464" s="38">
        <v>2340.6833333333338</v>
      </c>
      <c r="G464" s="38">
        <v>2293.3166666666675</v>
      </c>
      <c r="H464" s="38">
        <v>2517.1166666666668</v>
      </c>
      <c r="I464" s="38">
        <v>2564.4833333333327</v>
      </c>
      <c r="J464" s="38">
        <v>2629.0166666666664</v>
      </c>
      <c r="K464" s="31">
        <v>2499.9499999999998</v>
      </c>
      <c r="L464" s="31">
        <v>2388.0500000000002</v>
      </c>
      <c r="M464" s="31">
        <v>0.6794</v>
      </c>
      <c r="N464" s="1"/>
      <c r="O464" s="1"/>
    </row>
    <row r="465" spans="1:15" ht="12.75" customHeight="1">
      <c r="A465" s="33">
        <v>455</v>
      </c>
      <c r="B465" s="58" t="s">
        <v>541</v>
      </c>
      <c r="C465" s="31">
        <v>3238.85</v>
      </c>
      <c r="D465" s="38">
        <v>3261.9500000000003</v>
      </c>
      <c r="E465" s="38">
        <v>3206.9000000000005</v>
      </c>
      <c r="F465" s="38">
        <v>3174.9500000000003</v>
      </c>
      <c r="G465" s="38">
        <v>3119.9000000000005</v>
      </c>
      <c r="H465" s="38">
        <v>3293.9000000000005</v>
      </c>
      <c r="I465" s="38">
        <v>3348.9500000000007</v>
      </c>
      <c r="J465" s="38">
        <v>3380.9000000000005</v>
      </c>
      <c r="K465" s="31">
        <v>3317</v>
      </c>
      <c r="L465" s="31">
        <v>3230</v>
      </c>
      <c r="M465" s="31">
        <v>0.37901000000000001</v>
      </c>
      <c r="N465" s="1"/>
      <c r="O465" s="1"/>
    </row>
    <row r="466" spans="1:15" ht="12.75" customHeight="1">
      <c r="A466" s="33">
        <v>456</v>
      </c>
      <c r="B466" s="58" t="s">
        <v>231</v>
      </c>
      <c r="C466" s="31">
        <v>2976.3</v>
      </c>
      <c r="D466" s="38">
        <v>2983.7666666666664</v>
      </c>
      <c r="E466" s="38">
        <v>2962.5333333333328</v>
      </c>
      <c r="F466" s="38">
        <v>2948.7666666666664</v>
      </c>
      <c r="G466" s="38">
        <v>2927.5333333333328</v>
      </c>
      <c r="H466" s="38">
        <v>2997.5333333333328</v>
      </c>
      <c r="I466" s="38">
        <v>3018.7666666666664</v>
      </c>
      <c r="J466" s="38">
        <v>3032.5333333333328</v>
      </c>
      <c r="K466" s="31">
        <v>3005</v>
      </c>
      <c r="L466" s="31">
        <v>2970</v>
      </c>
      <c r="M466" s="31">
        <v>5.99594</v>
      </c>
      <c r="N466" s="1"/>
      <c r="O466" s="1"/>
    </row>
    <row r="467" spans="1:15" ht="12.75" customHeight="1">
      <c r="A467" s="33">
        <v>457</v>
      </c>
      <c r="B467" s="58" t="s">
        <v>232</v>
      </c>
      <c r="C467" s="31">
        <v>1938.75</v>
      </c>
      <c r="D467" s="38">
        <v>1945.6166666666668</v>
      </c>
      <c r="E467" s="38">
        <v>1908.1333333333337</v>
      </c>
      <c r="F467" s="38">
        <v>1877.5166666666669</v>
      </c>
      <c r="G467" s="38">
        <v>1840.0333333333338</v>
      </c>
      <c r="H467" s="38">
        <v>1976.2333333333336</v>
      </c>
      <c r="I467" s="38">
        <v>2013.7166666666667</v>
      </c>
      <c r="J467" s="38">
        <v>2044.3333333333335</v>
      </c>
      <c r="K467" s="31">
        <v>1983.1</v>
      </c>
      <c r="L467" s="31">
        <v>1915</v>
      </c>
      <c r="M467" s="31">
        <v>2.4763999999999999</v>
      </c>
      <c r="N467" s="1"/>
      <c r="O467" s="1"/>
    </row>
    <row r="468" spans="1:15" ht="12.75" customHeight="1">
      <c r="A468" s="33">
        <v>458</v>
      </c>
      <c r="B468" s="58" t="s">
        <v>300</v>
      </c>
      <c r="C468" s="31">
        <v>613.20000000000005</v>
      </c>
      <c r="D468" s="38">
        <v>613.91666666666663</v>
      </c>
      <c r="E468" s="38">
        <v>609.83333333333326</v>
      </c>
      <c r="F468" s="38">
        <v>606.46666666666658</v>
      </c>
      <c r="G468" s="38">
        <v>602.38333333333321</v>
      </c>
      <c r="H468" s="38">
        <v>617.2833333333333</v>
      </c>
      <c r="I468" s="38">
        <v>621.36666666666656</v>
      </c>
      <c r="J468" s="38">
        <v>624.73333333333335</v>
      </c>
      <c r="K468" s="31">
        <v>618</v>
      </c>
      <c r="L468" s="31">
        <v>610.54999999999995</v>
      </c>
      <c r="M468" s="31">
        <v>3.6909700000000001</v>
      </c>
      <c r="N468" s="1"/>
      <c r="O468" s="1"/>
    </row>
    <row r="469" spans="1:15" ht="12.75" customHeight="1">
      <c r="A469" s="33">
        <v>459</v>
      </c>
      <c r="B469" s="58" t="s">
        <v>542</v>
      </c>
      <c r="C469" s="31">
        <v>754.75</v>
      </c>
      <c r="D469" s="38">
        <v>749.69999999999993</v>
      </c>
      <c r="E469" s="38">
        <v>743.39999999999986</v>
      </c>
      <c r="F469" s="38">
        <v>732.05</v>
      </c>
      <c r="G469" s="38">
        <v>725.74999999999989</v>
      </c>
      <c r="H469" s="38">
        <v>761.04999999999984</v>
      </c>
      <c r="I469" s="38">
        <v>767.3499999999998</v>
      </c>
      <c r="J469" s="38">
        <v>778.69999999999982</v>
      </c>
      <c r="K469" s="31">
        <v>756</v>
      </c>
      <c r="L469" s="31">
        <v>738.35</v>
      </c>
      <c r="M469" s="31">
        <v>0.27694999999999997</v>
      </c>
      <c r="N469" s="1"/>
      <c r="O469" s="1"/>
    </row>
    <row r="470" spans="1:15" ht="12.75" customHeight="1">
      <c r="A470" s="33">
        <v>460</v>
      </c>
      <c r="B470" s="58" t="s">
        <v>233</v>
      </c>
      <c r="C470" s="31">
        <v>1713.9</v>
      </c>
      <c r="D470" s="38">
        <v>1715.05</v>
      </c>
      <c r="E470" s="38">
        <v>1700.05</v>
      </c>
      <c r="F470" s="38">
        <v>1686.2</v>
      </c>
      <c r="G470" s="38">
        <v>1671.2</v>
      </c>
      <c r="H470" s="38">
        <v>1728.8999999999999</v>
      </c>
      <c r="I470" s="38">
        <v>1743.8999999999999</v>
      </c>
      <c r="J470" s="38">
        <v>1757.7499999999998</v>
      </c>
      <c r="K470" s="31">
        <v>1730.05</v>
      </c>
      <c r="L470" s="31">
        <v>1701.2</v>
      </c>
      <c r="M470" s="31">
        <v>3.3126000000000002</v>
      </c>
      <c r="N470" s="1"/>
      <c r="O470" s="1"/>
    </row>
    <row r="471" spans="1:15" ht="12.75" customHeight="1">
      <c r="A471" s="33">
        <v>461</v>
      </c>
      <c r="B471" s="58" t="s">
        <v>301</v>
      </c>
      <c r="C471" s="31">
        <v>33.25</v>
      </c>
      <c r="D471" s="38">
        <v>33.283333333333331</v>
      </c>
      <c r="E471" s="38">
        <v>32.566666666666663</v>
      </c>
      <c r="F471" s="38">
        <v>31.883333333333333</v>
      </c>
      <c r="G471" s="38">
        <v>31.166666666666664</v>
      </c>
      <c r="H471" s="38">
        <v>33.966666666666661</v>
      </c>
      <c r="I471" s="38">
        <v>34.68333333333333</v>
      </c>
      <c r="J471" s="38">
        <v>35.36666666666666</v>
      </c>
      <c r="K471" s="31">
        <v>34</v>
      </c>
      <c r="L471" s="31">
        <v>32.6</v>
      </c>
      <c r="M471" s="31">
        <v>110.56859</v>
      </c>
      <c r="N471" s="1"/>
      <c r="O471" s="1"/>
    </row>
    <row r="472" spans="1:15" ht="12.75" customHeight="1">
      <c r="A472" s="33">
        <v>462</v>
      </c>
      <c r="B472" s="58" t="s">
        <v>543</v>
      </c>
      <c r="C472" s="31">
        <v>304.10000000000002</v>
      </c>
      <c r="D472" s="38">
        <v>299.18333333333334</v>
      </c>
      <c r="E472" s="38">
        <v>289.36666666666667</v>
      </c>
      <c r="F472" s="38">
        <v>274.63333333333333</v>
      </c>
      <c r="G472" s="38">
        <v>264.81666666666666</v>
      </c>
      <c r="H472" s="38">
        <v>313.91666666666669</v>
      </c>
      <c r="I472" s="38">
        <v>323.73333333333341</v>
      </c>
      <c r="J472" s="38">
        <v>338.4666666666667</v>
      </c>
      <c r="K472" s="31">
        <v>309</v>
      </c>
      <c r="L472" s="31">
        <v>284.45</v>
      </c>
      <c r="M472" s="31">
        <v>28.429300000000001</v>
      </c>
      <c r="N472" s="1"/>
      <c r="O472" s="1"/>
    </row>
    <row r="473" spans="1:15" ht="12.75" customHeight="1">
      <c r="A473" s="33">
        <v>463</v>
      </c>
      <c r="B473" s="58" t="s">
        <v>544</v>
      </c>
      <c r="C473" s="31">
        <v>406.15</v>
      </c>
      <c r="D473" s="38">
        <v>408.14999999999992</v>
      </c>
      <c r="E473" s="38">
        <v>401.39999999999986</v>
      </c>
      <c r="F473" s="38">
        <v>396.64999999999992</v>
      </c>
      <c r="G473" s="38">
        <v>389.89999999999986</v>
      </c>
      <c r="H473" s="38">
        <v>412.89999999999986</v>
      </c>
      <c r="I473" s="38">
        <v>419.65</v>
      </c>
      <c r="J473" s="38">
        <v>424.39999999999986</v>
      </c>
      <c r="K473" s="31">
        <v>414.9</v>
      </c>
      <c r="L473" s="31">
        <v>403.4</v>
      </c>
      <c r="M473" s="31">
        <v>5.5523199999999999</v>
      </c>
      <c r="N473" s="1"/>
      <c r="O473" s="1"/>
    </row>
    <row r="474" spans="1:15" ht="12.75" customHeight="1">
      <c r="A474" s="33">
        <v>464</v>
      </c>
      <c r="B474" s="58" t="s">
        <v>532</v>
      </c>
      <c r="C474" s="31">
        <v>784.35</v>
      </c>
      <c r="D474" s="38">
        <v>786.35</v>
      </c>
      <c r="E474" s="38">
        <v>775.7</v>
      </c>
      <c r="F474" s="38">
        <v>767.05000000000007</v>
      </c>
      <c r="G474" s="38">
        <v>756.40000000000009</v>
      </c>
      <c r="H474" s="38">
        <v>795</v>
      </c>
      <c r="I474" s="38">
        <v>805.64999999999986</v>
      </c>
      <c r="J474" s="38">
        <v>814.3</v>
      </c>
      <c r="K474" s="31">
        <v>797</v>
      </c>
      <c r="L474" s="31">
        <v>777.7</v>
      </c>
      <c r="M474" s="31">
        <v>0.85995999999999995</v>
      </c>
      <c r="N474" s="1"/>
      <c r="O474" s="1"/>
    </row>
    <row r="475" spans="1:15" ht="12.75" customHeight="1">
      <c r="A475" s="33">
        <v>465</v>
      </c>
      <c r="B475" s="58" t="s">
        <v>302</v>
      </c>
      <c r="C475" s="31">
        <v>3219.35</v>
      </c>
      <c r="D475" s="38">
        <v>3210.6833333333329</v>
      </c>
      <c r="E475" s="38">
        <v>3173.516666666666</v>
      </c>
      <c r="F475" s="38">
        <v>3127.6833333333329</v>
      </c>
      <c r="G475" s="38">
        <v>3090.516666666666</v>
      </c>
      <c r="H475" s="38">
        <v>3256.516666666666</v>
      </c>
      <c r="I475" s="38">
        <v>3293.6833333333329</v>
      </c>
      <c r="J475" s="38">
        <v>3339.516666666666</v>
      </c>
      <c r="K475" s="31">
        <v>3247.85</v>
      </c>
      <c r="L475" s="31">
        <v>3164.85</v>
      </c>
      <c r="M475" s="31">
        <v>0.63134000000000001</v>
      </c>
      <c r="N475" s="1"/>
      <c r="O475" s="1"/>
    </row>
    <row r="476" spans="1:15" ht="12.75" customHeight="1">
      <c r="A476" s="33">
        <v>466</v>
      </c>
      <c r="B476" s="58" t="s">
        <v>533</v>
      </c>
      <c r="C476" s="31">
        <v>40.700000000000003</v>
      </c>
      <c r="D476" s="38">
        <v>41.033333333333331</v>
      </c>
      <c r="E476" s="38">
        <v>40.166666666666664</v>
      </c>
      <c r="F476" s="38">
        <v>39.633333333333333</v>
      </c>
      <c r="G476" s="38">
        <v>38.766666666666666</v>
      </c>
      <c r="H476" s="38">
        <v>41.566666666666663</v>
      </c>
      <c r="I476" s="38">
        <v>42.433333333333337</v>
      </c>
      <c r="J476" s="38">
        <v>42.966666666666661</v>
      </c>
      <c r="K476" s="31">
        <v>41.9</v>
      </c>
      <c r="L476" s="31">
        <v>40.5</v>
      </c>
      <c r="M476" s="31">
        <v>138.66539</v>
      </c>
      <c r="N476" s="1"/>
      <c r="O476" s="1"/>
    </row>
    <row r="477" spans="1:15" ht="12.75" customHeight="1">
      <c r="A477" s="33">
        <v>467</v>
      </c>
      <c r="B477" s="58" t="s">
        <v>234</v>
      </c>
      <c r="C477" s="31">
        <v>1342.95</v>
      </c>
      <c r="D477" s="38">
        <v>1339.6833333333334</v>
      </c>
      <c r="E477" s="38">
        <v>1334.4166666666667</v>
      </c>
      <c r="F477" s="38">
        <v>1325.8833333333334</v>
      </c>
      <c r="G477" s="38">
        <v>1320.6166666666668</v>
      </c>
      <c r="H477" s="38">
        <v>1348.2166666666667</v>
      </c>
      <c r="I477" s="38">
        <v>1353.4833333333331</v>
      </c>
      <c r="J477" s="38">
        <v>1362.0166666666667</v>
      </c>
      <c r="K477" s="31">
        <v>1344.95</v>
      </c>
      <c r="L477" s="31">
        <v>1331.15</v>
      </c>
      <c r="M477" s="31">
        <v>7.6844000000000001</v>
      </c>
      <c r="N477" s="1"/>
      <c r="O477" s="1"/>
    </row>
    <row r="478" spans="1:15" ht="12.75" customHeight="1">
      <c r="A478" s="33">
        <v>468</v>
      </c>
      <c r="B478" s="58" t="s">
        <v>545</v>
      </c>
      <c r="C478" s="31">
        <v>29</v>
      </c>
      <c r="D478" s="38">
        <v>29.066666666666666</v>
      </c>
      <c r="E478" s="38">
        <v>28.633333333333333</v>
      </c>
      <c r="F478" s="38">
        <v>28.266666666666666</v>
      </c>
      <c r="G478" s="38">
        <v>27.833333333333332</v>
      </c>
      <c r="H478" s="38">
        <v>29.433333333333334</v>
      </c>
      <c r="I478" s="38">
        <v>29.866666666666664</v>
      </c>
      <c r="J478" s="38">
        <v>30.233333333333334</v>
      </c>
      <c r="K478" s="31">
        <v>29.5</v>
      </c>
      <c r="L478" s="31">
        <v>28.7</v>
      </c>
      <c r="M478" s="31">
        <v>176.94671</v>
      </c>
      <c r="N478" s="1"/>
      <c r="O478" s="1"/>
    </row>
    <row r="479" spans="1:15" ht="12.75" customHeight="1">
      <c r="A479" s="33">
        <v>469</v>
      </c>
      <c r="B479" s="58" t="s">
        <v>546</v>
      </c>
      <c r="C479" s="31">
        <v>435.5</v>
      </c>
      <c r="D479" s="38">
        <v>434.81666666666666</v>
      </c>
      <c r="E479" s="38">
        <v>431.68333333333334</v>
      </c>
      <c r="F479" s="38">
        <v>427.86666666666667</v>
      </c>
      <c r="G479" s="38">
        <v>424.73333333333335</v>
      </c>
      <c r="H479" s="38">
        <v>438.63333333333333</v>
      </c>
      <c r="I479" s="38">
        <v>441.76666666666665</v>
      </c>
      <c r="J479" s="38">
        <v>445.58333333333331</v>
      </c>
      <c r="K479" s="31">
        <v>437.95</v>
      </c>
      <c r="L479" s="31">
        <v>431</v>
      </c>
      <c r="M479" s="31">
        <v>0.52737000000000001</v>
      </c>
      <c r="N479" s="1"/>
      <c r="O479" s="1"/>
    </row>
    <row r="480" spans="1:15" ht="12.75" customHeight="1">
      <c r="A480" s="33">
        <v>470</v>
      </c>
      <c r="B480" s="58" t="s">
        <v>236</v>
      </c>
      <c r="C480" s="31">
        <v>8119.2</v>
      </c>
      <c r="D480" s="38">
        <v>8168.2333333333336</v>
      </c>
      <c r="E480" s="38">
        <v>8022.9666666666672</v>
      </c>
      <c r="F480" s="38">
        <v>7926.7333333333336</v>
      </c>
      <c r="G480" s="38">
        <v>7781.4666666666672</v>
      </c>
      <c r="H480" s="38">
        <v>8264.4666666666672</v>
      </c>
      <c r="I480" s="38">
        <v>8409.7333333333336</v>
      </c>
      <c r="J480" s="38">
        <v>8505.9666666666672</v>
      </c>
      <c r="K480" s="31">
        <v>8313.5</v>
      </c>
      <c r="L480" s="31">
        <v>8072</v>
      </c>
      <c r="M480" s="31">
        <v>6.5673300000000001</v>
      </c>
      <c r="N480" s="1"/>
      <c r="O480" s="1"/>
    </row>
    <row r="481" spans="1:15" ht="12.75" customHeight="1">
      <c r="A481" s="33">
        <v>471</v>
      </c>
      <c r="B481" s="58" t="s">
        <v>303</v>
      </c>
      <c r="C481" s="31">
        <v>90.35</v>
      </c>
      <c r="D481" s="38">
        <v>90.216666666666654</v>
      </c>
      <c r="E481" s="38">
        <v>89.083333333333314</v>
      </c>
      <c r="F481" s="38">
        <v>87.816666666666663</v>
      </c>
      <c r="G481" s="38">
        <v>86.683333333333323</v>
      </c>
      <c r="H481" s="38">
        <v>91.483333333333306</v>
      </c>
      <c r="I481" s="38">
        <v>92.61666666666666</v>
      </c>
      <c r="J481" s="38">
        <v>93.883333333333297</v>
      </c>
      <c r="K481" s="31">
        <v>91.35</v>
      </c>
      <c r="L481" s="31">
        <v>88.95</v>
      </c>
      <c r="M481" s="31">
        <v>483.87542999999999</v>
      </c>
      <c r="N481" s="1"/>
      <c r="O481" s="1"/>
    </row>
    <row r="482" spans="1:15" ht="12.75" customHeight="1">
      <c r="A482" s="33">
        <v>472</v>
      </c>
      <c r="B482" s="58" t="s">
        <v>235</v>
      </c>
      <c r="C482" s="31">
        <v>1521.7</v>
      </c>
      <c r="D482" s="38">
        <v>1519.25</v>
      </c>
      <c r="E482" s="38">
        <v>1500.5</v>
      </c>
      <c r="F482" s="38">
        <v>1479.3</v>
      </c>
      <c r="G482" s="38">
        <v>1460.55</v>
      </c>
      <c r="H482" s="38">
        <v>1540.45</v>
      </c>
      <c r="I482" s="38">
        <v>1559.2</v>
      </c>
      <c r="J482" s="38">
        <v>1580.4</v>
      </c>
      <c r="K482" s="31">
        <v>1538</v>
      </c>
      <c r="L482" s="31">
        <v>1498.05</v>
      </c>
      <c r="M482" s="31">
        <v>3.57735</v>
      </c>
      <c r="N482" s="1"/>
      <c r="O482" s="1"/>
    </row>
    <row r="483" spans="1:15" ht="12.75" customHeight="1">
      <c r="A483" s="33">
        <v>473</v>
      </c>
      <c r="B483" s="31" t="s">
        <v>176</v>
      </c>
      <c r="C483" s="38">
        <v>1039.05</v>
      </c>
      <c r="D483" s="38">
        <v>1019.3833333333333</v>
      </c>
      <c r="E483" s="38">
        <v>994.76666666666665</v>
      </c>
      <c r="F483" s="38">
        <v>950.48333333333335</v>
      </c>
      <c r="G483" s="38">
        <v>925.86666666666667</v>
      </c>
      <c r="H483" s="38">
        <v>1063.6666666666665</v>
      </c>
      <c r="I483" s="38">
        <v>1088.2833333333333</v>
      </c>
      <c r="J483" s="31">
        <v>1132.5666666666666</v>
      </c>
      <c r="K483" s="31">
        <v>1044</v>
      </c>
      <c r="L483" s="31">
        <v>975.1</v>
      </c>
      <c r="M483" s="58">
        <v>83.460239999999999</v>
      </c>
      <c r="N483" s="1"/>
      <c r="O483" s="1"/>
    </row>
    <row r="484" spans="1:15" ht="12.75" customHeight="1">
      <c r="A484" s="33">
        <v>474</v>
      </c>
      <c r="B484" s="31" t="s">
        <v>547</v>
      </c>
      <c r="C484" s="38">
        <v>569.95000000000005</v>
      </c>
      <c r="D484" s="38">
        <v>570.31666666666672</v>
      </c>
      <c r="E484" s="38">
        <v>563.93333333333339</v>
      </c>
      <c r="F484" s="38">
        <v>557.91666666666663</v>
      </c>
      <c r="G484" s="38">
        <v>551.5333333333333</v>
      </c>
      <c r="H484" s="38">
        <v>576.33333333333348</v>
      </c>
      <c r="I484" s="38">
        <v>582.71666666666692</v>
      </c>
      <c r="J484" s="31">
        <v>588.73333333333358</v>
      </c>
      <c r="K484" s="31">
        <v>576.70000000000005</v>
      </c>
      <c r="L484" s="31">
        <v>564.29999999999995</v>
      </c>
      <c r="M484" s="58">
        <v>8.1187699999999996</v>
      </c>
      <c r="N484" s="1"/>
      <c r="O484" s="1"/>
    </row>
    <row r="485" spans="1:15" ht="12.75" customHeight="1">
      <c r="A485" s="33">
        <v>475</v>
      </c>
      <c r="B485" s="31" t="s">
        <v>237</v>
      </c>
      <c r="C485" s="31">
        <v>634.6</v>
      </c>
      <c r="D485" s="38">
        <v>636.2833333333333</v>
      </c>
      <c r="E485" s="38">
        <v>632.06666666666661</v>
      </c>
      <c r="F485" s="38">
        <v>629.5333333333333</v>
      </c>
      <c r="G485" s="38">
        <v>625.31666666666661</v>
      </c>
      <c r="H485" s="38">
        <v>638.81666666666661</v>
      </c>
      <c r="I485" s="38">
        <v>643.0333333333333</v>
      </c>
      <c r="J485" s="38">
        <v>645.56666666666661</v>
      </c>
      <c r="K485" s="31">
        <v>640.5</v>
      </c>
      <c r="L485" s="31">
        <v>633.75</v>
      </c>
      <c r="M485" s="31">
        <v>26.180070000000001</v>
      </c>
      <c r="N485" s="1"/>
      <c r="O485" s="1"/>
    </row>
    <row r="486" spans="1:15" ht="12.75" customHeight="1">
      <c r="A486" s="33">
        <v>476</v>
      </c>
      <c r="B486" s="31" t="s">
        <v>548</v>
      </c>
      <c r="C486" s="38">
        <v>815.1</v>
      </c>
      <c r="D486" s="38">
        <v>817.31666666666661</v>
      </c>
      <c r="E486" s="38">
        <v>807.78333333333319</v>
      </c>
      <c r="F486" s="38">
        <v>800.46666666666658</v>
      </c>
      <c r="G486" s="38">
        <v>790.93333333333317</v>
      </c>
      <c r="H486" s="38">
        <v>824.63333333333321</v>
      </c>
      <c r="I486" s="38">
        <v>834.16666666666652</v>
      </c>
      <c r="J486" s="31">
        <v>841.48333333333323</v>
      </c>
      <c r="K486" s="31">
        <v>826.85</v>
      </c>
      <c r="L486" s="31">
        <v>810</v>
      </c>
      <c r="M486" s="58">
        <v>0.78368000000000004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594.20000000000005</v>
      </c>
      <c r="D487" s="38">
        <v>594.58333333333337</v>
      </c>
      <c r="E487" s="38">
        <v>589.66666666666674</v>
      </c>
      <c r="F487" s="38">
        <v>585.13333333333333</v>
      </c>
      <c r="G487" s="38">
        <v>580.2166666666667</v>
      </c>
      <c r="H487" s="38">
        <v>599.11666666666679</v>
      </c>
      <c r="I487" s="38">
        <v>604.03333333333353</v>
      </c>
      <c r="J487" s="38">
        <v>608.56666666666683</v>
      </c>
      <c r="K487" s="31">
        <v>599.5</v>
      </c>
      <c r="L487" s="31">
        <v>590.04999999999995</v>
      </c>
      <c r="M487" s="31">
        <v>4.1599300000000001</v>
      </c>
      <c r="N487" s="1"/>
      <c r="O487" s="1"/>
    </row>
    <row r="488" spans="1:15" ht="12.75" customHeight="1">
      <c r="A488" s="33">
        <v>478</v>
      </c>
      <c r="B488" s="31" t="s">
        <v>552</v>
      </c>
      <c r="C488" s="38">
        <v>341.4</v>
      </c>
      <c r="D488" s="38">
        <v>341.75</v>
      </c>
      <c r="E488" s="38">
        <v>331</v>
      </c>
      <c r="F488" s="38">
        <v>320.60000000000002</v>
      </c>
      <c r="G488" s="38">
        <v>309.85000000000002</v>
      </c>
      <c r="H488" s="38">
        <v>352.15</v>
      </c>
      <c r="I488" s="38">
        <v>362.9</v>
      </c>
      <c r="J488" s="38">
        <v>373.29999999999995</v>
      </c>
      <c r="K488" s="31">
        <v>352.5</v>
      </c>
      <c r="L488" s="31">
        <v>331.35</v>
      </c>
      <c r="M488" s="31">
        <v>5.9730800000000004</v>
      </c>
      <c r="N488" s="1"/>
      <c r="O488" s="1"/>
    </row>
    <row r="489" spans="1:15" ht="12.75" customHeight="1">
      <c r="A489" s="33">
        <v>479</v>
      </c>
      <c r="B489" s="31" t="s">
        <v>553</v>
      </c>
      <c r="C489" s="31">
        <v>366.75</v>
      </c>
      <c r="D489" s="38">
        <v>366.75</v>
      </c>
      <c r="E489" s="38">
        <v>362.05</v>
      </c>
      <c r="F489" s="38">
        <v>357.35</v>
      </c>
      <c r="G489" s="38">
        <v>352.65000000000003</v>
      </c>
      <c r="H489" s="38">
        <v>371.45</v>
      </c>
      <c r="I489" s="38">
        <v>376.15000000000003</v>
      </c>
      <c r="J489" s="38">
        <v>380.84999999999997</v>
      </c>
      <c r="K489" s="31">
        <v>371.45</v>
      </c>
      <c r="L489" s="31">
        <v>362.05</v>
      </c>
      <c r="M489" s="31">
        <v>1.3008200000000001</v>
      </c>
      <c r="N489" s="1"/>
      <c r="O489" s="1"/>
    </row>
    <row r="490" spans="1:15" ht="12.75" customHeight="1">
      <c r="A490" s="33">
        <v>480</v>
      </c>
      <c r="B490" s="31" t="s">
        <v>554</v>
      </c>
      <c r="C490" s="38">
        <v>335.45</v>
      </c>
      <c r="D490" s="38">
        <v>335.48333333333335</v>
      </c>
      <c r="E490" s="38">
        <v>331.9666666666667</v>
      </c>
      <c r="F490" s="38">
        <v>328.48333333333335</v>
      </c>
      <c r="G490" s="38">
        <v>324.9666666666667</v>
      </c>
      <c r="H490" s="38">
        <v>338.9666666666667</v>
      </c>
      <c r="I490" s="38">
        <v>342.48333333333335</v>
      </c>
      <c r="J490" s="38">
        <v>345.9666666666667</v>
      </c>
      <c r="K490" s="31">
        <v>339</v>
      </c>
      <c r="L490" s="31">
        <v>332</v>
      </c>
      <c r="M490" s="31">
        <v>0.83772000000000002</v>
      </c>
      <c r="N490" s="1"/>
      <c r="O490" s="1"/>
    </row>
    <row r="491" spans="1:15" ht="12.75" customHeight="1">
      <c r="A491" s="33">
        <v>481</v>
      </c>
      <c r="B491" s="58" t="s">
        <v>304</v>
      </c>
      <c r="C491" s="31">
        <v>800.2</v>
      </c>
      <c r="D491" s="38">
        <v>806.6</v>
      </c>
      <c r="E491" s="38">
        <v>788.6</v>
      </c>
      <c r="F491" s="38">
        <v>777</v>
      </c>
      <c r="G491" s="38">
        <v>759</v>
      </c>
      <c r="H491" s="38">
        <v>818.2</v>
      </c>
      <c r="I491" s="38">
        <v>836.2</v>
      </c>
      <c r="J491" s="38">
        <v>847.80000000000007</v>
      </c>
      <c r="K491" s="31">
        <v>824.6</v>
      </c>
      <c r="L491" s="31">
        <v>795</v>
      </c>
      <c r="M491" s="31">
        <v>17.231539999999999</v>
      </c>
      <c r="N491" s="1"/>
      <c r="O491" s="1"/>
    </row>
    <row r="492" spans="1:15" ht="12.75" customHeight="1">
      <c r="A492" s="33">
        <v>482</v>
      </c>
      <c r="B492" s="58" t="s">
        <v>555</v>
      </c>
      <c r="C492" s="38">
        <v>1281.05</v>
      </c>
      <c r="D492" s="38">
        <v>1278.2499999999998</v>
      </c>
      <c r="E492" s="38">
        <v>1263.8999999999996</v>
      </c>
      <c r="F492" s="38">
        <v>1246.7499999999998</v>
      </c>
      <c r="G492" s="38">
        <v>1232.3999999999996</v>
      </c>
      <c r="H492" s="38">
        <v>1295.3999999999996</v>
      </c>
      <c r="I492" s="38">
        <v>1309.7499999999995</v>
      </c>
      <c r="J492" s="38">
        <v>1326.8999999999996</v>
      </c>
      <c r="K492" s="31">
        <v>1292.5999999999999</v>
      </c>
      <c r="L492" s="31">
        <v>1261.0999999999999</v>
      </c>
      <c r="M492" s="31">
        <v>2.0980699999999999</v>
      </c>
      <c r="N492" s="1"/>
      <c r="O492" s="1"/>
    </row>
    <row r="493" spans="1:15" ht="12.75" customHeight="1">
      <c r="A493" s="33">
        <v>483</v>
      </c>
      <c r="B493" s="58" t="s">
        <v>238</v>
      </c>
      <c r="C493" s="31">
        <v>278.25</v>
      </c>
      <c r="D493" s="38">
        <v>279.34999999999997</v>
      </c>
      <c r="E493" s="38">
        <v>276.69999999999993</v>
      </c>
      <c r="F493" s="38">
        <v>275.14999999999998</v>
      </c>
      <c r="G493" s="38">
        <v>272.49999999999994</v>
      </c>
      <c r="H493" s="38">
        <v>280.89999999999992</v>
      </c>
      <c r="I493" s="38">
        <v>283.5499999999999</v>
      </c>
      <c r="J493" s="38">
        <v>285.09999999999991</v>
      </c>
      <c r="K493" s="31">
        <v>282</v>
      </c>
      <c r="L493" s="31">
        <v>277.8</v>
      </c>
      <c r="M493" s="31">
        <v>72.732510000000005</v>
      </c>
      <c r="N493" s="1"/>
      <c r="O493" s="1"/>
    </row>
    <row r="494" spans="1:15" ht="12.75" customHeight="1">
      <c r="A494" s="33">
        <v>484</v>
      </c>
      <c r="B494" s="58" t="s">
        <v>549</v>
      </c>
      <c r="C494" s="38">
        <v>283.8</v>
      </c>
      <c r="D494" s="38">
        <v>285.25</v>
      </c>
      <c r="E494" s="38">
        <v>281.5</v>
      </c>
      <c r="F494" s="38">
        <v>279.2</v>
      </c>
      <c r="G494" s="38">
        <v>275.45</v>
      </c>
      <c r="H494" s="38">
        <v>287.55</v>
      </c>
      <c r="I494" s="38">
        <v>291.3</v>
      </c>
      <c r="J494" s="38">
        <v>293.60000000000002</v>
      </c>
      <c r="K494" s="31">
        <v>289</v>
      </c>
      <c r="L494" s="31">
        <v>282.95</v>
      </c>
      <c r="M494" s="31">
        <v>1.3596200000000001</v>
      </c>
      <c r="N494" s="1"/>
      <c r="O494" s="1"/>
    </row>
    <row r="495" spans="1:15" ht="12.75" customHeight="1">
      <c r="A495" s="33">
        <v>485</v>
      </c>
      <c r="B495" s="58" t="s">
        <v>556</v>
      </c>
      <c r="C495" s="38">
        <v>452</v>
      </c>
      <c r="D495" s="38">
        <v>452.84999999999997</v>
      </c>
      <c r="E495" s="38">
        <v>444.14999999999992</v>
      </c>
      <c r="F495" s="38">
        <v>436.29999999999995</v>
      </c>
      <c r="G495" s="38">
        <v>427.59999999999991</v>
      </c>
      <c r="H495" s="38">
        <v>460.69999999999993</v>
      </c>
      <c r="I495" s="38">
        <v>469.4</v>
      </c>
      <c r="J495" s="38">
        <v>477.24999999999994</v>
      </c>
      <c r="K495" s="31">
        <v>461.55</v>
      </c>
      <c r="L495" s="31">
        <v>445</v>
      </c>
      <c r="M495" s="31">
        <v>0.55120999999999998</v>
      </c>
      <c r="N495" s="1"/>
      <c r="O495" s="1"/>
    </row>
    <row r="496" spans="1:15" ht="12.75" customHeight="1">
      <c r="A496" s="33">
        <v>486</v>
      </c>
      <c r="B496" s="58" t="s">
        <v>557</v>
      </c>
      <c r="C496" s="38">
        <v>1817.3</v>
      </c>
      <c r="D496" s="38">
        <v>1820.8666666666668</v>
      </c>
      <c r="E496" s="38">
        <v>1808.7833333333335</v>
      </c>
      <c r="F496" s="38">
        <v>1800.2666666666667</v>
      </c>
      <c r="G496" s="38">
        <v>1788.1833333333334</v>
      </c>
      <c r="H496" s="38">
        <v>1829.3833333333337</v>
      </c>
      <c r="I496" s="38">
        <v>1841.4666666666667</v>
      </c>
      <c r="J496" s="38">
        <v>1849.9833333333338</v>
      </c>
      <c r="K496" s="31">
        <v>1832.95</v>
      </c>
      <c r="L496" s="31">
        <v>1812.35</v>
      </c>
      <c r="M496" s="31">
        <v>0.17649999999999999</v>
      </c>
      <c r="N496" s="1"/>
      <c r="O496" s="1"/>
    </row>
    <row r="497" spans="1:15" ht="12.75" customHeight="1">
      <c r="A497" s="33">
        <v>487</v>
      </c>
      <c r="B497" s="58" t="s">
        <v>550</v>
      </c>
      <c r="C497" s="38">
        <v>2225.15</v>
      </c>
      <c r="D497" s="38">
        <v>2224.2333333333331</v>
      </c>
      <c r="E497" s="38">
        <v>2207.4666666666662</v>
      </c>
      <c r="F497" s="38">
        <v>2189.7833333333333</v>
      </c>
      <c r="G497" s="38">
        <v>2173.0166666666664</v>
      </c>
      <c r="H497" s="38">
        <v>2241.9166666666661</v>
      </c>
      <c r="I497" s="38">
        <v>2258.6833333333334</v>
      </c>
      <c r="J497" s="38">
        <v>2276.3666666666659</v>
      </c>
      <c r="K497" s="31">
        <v>2241</v>
      </c>
      <c r="L497" s="31">
        <v>2206.5500000000002</v>
      </c>
      <c r="M497" s="31">
        <v>9.0310000000000001E-2</v>
      </c>
      <c r="N497" s="1"/>
      <c r="O497" s="1"/>
    </row>
    <row r="498" spans="1:15" ht="12.75" customHeight="1">
      <c r="A498" s="33">
        <v>488</v>
      </c>
      <c r="B498" s="58" t="s">
        <v>141</v>
      </c>
      <c r="C498" s="38">
        <v>7.85</v>
      </c>
      <c r="D498" s="38">
        <v>7.7833333333333341</v>
      </c>
      <c r="E498" s="38">
        <v>7.616666666666668</v>
      </c>
      <c r="F498" s="38">
        <v>7.3833333333333337</v>
      </c>
      <c r="G498" s="38">
        <v>7.2166666666666677</v>
      </c>
      <c r="H498" s="38">
        <v>8.0166666666666693</v>
      </c>
      <c r="I498" s="38">
        <v>8.1833333333333336</v>
      </c>
      <c r="J498" s="38">
        <v>8.4166666666666679</v>
      </c>
      <c r="K498" s="31">
        <v>7.95</v>
      </c>
      <c r="L498" s="31">
        <v>7.55</v>
      </c>
      <c r="M498" s="31">
        <v>1820.5230899999999</v>
      </c>
      <c r="N498" s="1"/>
      <c r="O498" s="1"/>
    </row>
    <row r="499" spans="1:15" ht="12.75" customHeight="1">
      <c r="A499" s="33">
        <v>489</v>
      </c>
      <c r="B499" s="58" t="s">
        <v>239</v>
      </c>
      <c r="C499" s="38">
        <v>764.35</v>
      </c>
      <c r="D499" s="38">
        <v>767.58333333333337</v>
      </c>
      <c r="E499" s="38">
        <v>759.41666666666674</v>
      </c>
      <c r="F499" s="38">
        <v>754.48333333333335</v>
      </c>
      <c r="G499" s="38">
        <v>746.31666666666672</v>
      </c>
      <c r="H499" s="38">
        <v>772.51666666666677</v>
      </c>
      <c r="I499" s="38">
        <v>780.68333333333351</v>
      </c>
      <c r="J499" s="38">
        <v>785.61666666666679</v>
      </c>
      <c r="K499" s="31">
        <v>775.75</v>
      </c>
      <c r="L499" s="31">
        <v>762.65</v>
      </c>
      <c r="M499" s="31">
        <v>10.15818</v>
      </c>
      <c r="N499" s="1"/>
      <c r="O499" s="1"/>
    </row>
    <row r="500" spans="1:15" ht="12.75" customHeight="1">
      <c r="A500" s="33">
        <v>490</v>
      </c>
      <c r="B500" s="58" t="s">
        <v>558</v>
      </c>
      <c r="C500" s="38">
        <v>319.95</v>
      </c>
      <c r="D500" s="38">
        <v>321.75</v>
      </c>
      <c r="E500" s="38">
        <v>316.64999999999998</v>
      </c>
      <c r="F500" s="38">
        <v>313.34999999999997</v>
      </c>
      <c r="G500" s="38">
        <v>308.24999999999994</v>
      </c>
      <c r="H500" s="38">
        <v>325.05</v>
      </c>
      <c r="I500" s="38">
        <v>330.15000000000003</v>
      </c>
      <c r="J500" s="38">
        <v>333.45000000000005</v>
      </c>
      <c r="K500" s="31">
        <v>326.85000000000002</v>
      </c>
      <c r="L500" s="31">
        <v>318.45</v>
      </c>
      <c r="M500" s="31">
        <v>8.6134500000000003</v>
      </c>
      <c r="N500" s="1"/>
      <c r="O500" s="1"/>
    </row>
    <row r="501" spans="1:15" ht="12.75" customHeight="1">
      <c r="A501" s="33">
        <v>491</v>
      </c>
      <c r="B501" s="58" t="s">
        <v>559</v>
      </c>
      <c r="C501" s="58">
        <v>100</v>
      </c>
      <c r="D501" s="38">
        <v>99.75</v>
      </c>
      <c r="E501" s="38">
        <v>98.85</v>
      </c>
      <c r="F501" s="38">
        <v>97.699999999999989</v>
      </c>
      <c r="G501" s="38">
        <v>96.799999999999983</v>
      </c>
      <c r="H501" s="38">
        <v>100.9</v>
      </c>
      <c r="I501" s="38">
        <v>101.80000000000001</v>
      </c>
      <c r="J501" s="38">
        <v>102.95000000000002</v>
      </c>
      <c r="K501" s="31">
        <v>100.65</v>
      </c>
      <c r="L501" s="31">
        <v>98.6</v>
      </c>
      <c r="M501" s="31">
        <v>14.3436</v>
      </c>
      <c r="N501" s="1"/>
      <c r="O501" s="1"/>
    </row>
    <row r="502" spans="1:15" ht="12.75" customHeight="1">
      <c r="A502" s="33">
        <v>492</v>
      </c>
      <c r="B502" s="58" t="s">
        <v>560</v>
      </c>
      <c r="C502" s="58">
        <v>891</v>
      </c>
      <c r="D502" s="38">
        <v>895.75</v>
      </c>
      <c r="E502" s="38">
        <v>880.5</v>
      </c>
      <c r="F502" s="38">
        <v>870</v>
      </c>
      <c r="G502" s="38">
        <v>854.75</v>
      </c>
      <c r="H502" s="38">
        <v>906.25</v>
      </c>
      <c r="I502" s="38">
        <v>921.5</v>
      </c>
      <c r="J502" s="38">
        <v>932</v>
      </c>
      <c r="K502" s="31">
        <v>911</v>
      </c>
      <c r="L502" s="31">
        <v>885.25</v>
      </c>
      <c r="M502" s="31">
        <v>1.3039499999999999</v>
      </c>
      <c r="N502" s="1"/>
      <c r="O502" s="1"/>
    </row>
    <row r="503" spans="1:15" ht="12.75" customHeight="1">
      <c r="A503" s="33">
        <v>493</v>
      </c>
      <c r="B503" s="58" t="s">
        <v>305</v>
      </c>
      <c r="C503" s="58">
        <v>1447.65</v>
      </c>
      <c r="D503" s="38">
        <v>1445.2166666666665</v>
      </c>
      <c r="E503" s="38">
        <v>1440.4333333333329</v>
      </c>
      <c r="F503" s="38">
        <v>1433.2166666666665</v>
      </c>
      <c r="G503" s="38">
        <v>1428.4333333333329</v>
      </c>
      <c r="H503" s="38">
        <v>1452.4333333333329</v>
      </c>
      <c r="I503" s="38">
        <v>1457.2166666666662</v>
      </c>
      <c r="J503" s="38">
        <v>1464.4333333333329</v>
      </c>
      <c r="K503" s="31">
        <v>1450</v>
      </c>
      <c r="L503" s="31">
        <v>1438</v>
      </c>
      <c r="M503" s="31">
        <v>0.18955</v>
      </c>
      <c r="N503" s="1"/>
      <c r="O503" s="1"/>
    </row>
    <row r="504" spans="1:15" ht="12.75" customHeight="1">
      <c r="A504" s="33">
        <v>494</v>
      </c>
      <c r="B504" s="58" t="s">
        <v>240</v>
      </c>
      <c r="C504" s="58">
        <v>404.7</v>
      </c>
      <c r="D504" s="38">
        <v>406.68333333333334</v>
      </c>
      <c r="E504" s="38">
        <v>399.01666666666665</v>
      </c>
      <c r="F504" s="38">
        <v>393.33333333333331</v>
      </c>
      <c r="G504" s="38">
        <v>385.66666666666663</v>
      </c>
      <c r="H504" s="38">
        <v>412.36666666666667</v>
      </c>
      <c r="I504" s="38">
        <v>420.0333333333333</v>
      </c>
      <c r="J504" s="38">
        <v>425.7166666666667</v>
      </c>
      <c r="K504" s="31">
        <v>414.35</v>
      </c>
      <c r="L504" s="31">
        <v>401</v>
      </c>
      <c r="M504" s="31">
        <v>117.57106</v>
      </c>
      <c r="N504" s="1"/>
      <c r="O504" s="1"/>
    </row>
    <row r="505" spans="1:15" ht="12.75" customHeight="1">
      <c r="A505" s="33">
        <v>495</v>
      </c>
      <c r="B505" s="58" t="s">
        <v>306</v>
      </c>
      <c r="C505" s="38">
        <v>18.05</v>
      </c>
      <c r="D505" s="38">
        <v>17.95</v>
      </c>
      <c r="E505" s="38">
        <v>17.7</v>
      </c>
      <c r="F505" s="38">
        <v>17.350000000000001</v>
      </c>
      <c r="G505" s="38">
        <v>17.100000000000001</v>
      </c>
      <c r="H505" s="38">
        <v>18.299999999999997</v>
      </c>
      <c r="I505" s="38">
        <v>18.549999999999997</v>
      </c>
      <c r="J505" s="31">
        <v>18.899999999999995</v>
      </c>
      <c r="K505" s="31">
        <v>18.2</v>
      </c>
      <c r="L505" s="31">
        <v>17.600000000000001</v>
      </c>
      <c r="M505" s="58">
        <v>2426.6413200000002</v>
      </c>
      <c r="N505" s="1"/>
      <c r="O505" s="1"/>
    </row>
    <row r="506" spans="1:15" ht="12.75" customHeight="1">
      <c r="A506" s="33">
        <v>496</v>
      </c>
      <c r="B506" s="58" t="s">
        <v>241</v>
      </c>
      <c r="C506" s="38">
        <v>220.65</v>
      </c>
      <c r="D506" s="38">
        <v>222.35</v>
      </c>
      <c r="E506" s="38">
        <v>218.29999999999998</v>
      </c>
      <c r="F506" s="38">
        <v>215.95</v>
      </c>
      <c r="G506" s="38">
        <v>211.89999999999998</v>
      </c>
      <c r="H506" s="38">
        <v>224.7</v>
      </c>
      <c r="I506" s="38">
        <v>228.75</v>
      </c>
      <c r="J506" s="31">
        <v>231.1</v>
      </c>
      <c r="K506" s="31">
        <v>226.4</v>
      </c>
      <c r="L506" s="31">
        <v>220</v>
      </c>
      <c r="M506" s="58">
        <v>97.061629999999994</v>
      </c>
      <c r="N506" s="1"/>
      <c r="O506" s="1"/>
    </row>
    <row r="507" spans="1:15" ht="12.75" customHeight="1">
      <c r="A507" s="33">
        <v>497</v>
      </c>
      <c r="B507" s="58" t="s">
        <v>562</v>
      </c>
      <c r="C507" s="58">
        <v>485.25</v>
      </c>
      <c r="D507" s="38">
        <v>478.98333333333335</v>
      </c>
      <c r="E507" s="38">
        <v>464.26666666666671</v>
      </c>
      <c r="F507" s="38">
        <v>443.28333333333336</v>
      </c>
      <c r="G507" s="38">
        <v>428.56666666666672</v>
      </c>
      <c r="H507" s="38">
        <v>499.9666666666667</v>
      </c>
      <c r="I507" s="38">
        <v>514.68333333333339</v>
      </c>
      <c r="J507" s="38">
        <v>535.66666666666674</v>
      </c>
      <c r="K507" s="31">
        <v>493.7</v>
      </c>
      <c r="L507" s="31">
        <v>458</v>
      </c>
      <c r="M507" s="31">
        <v>113.74755999999999</v>
      </c>
      <c r="N507" s="1"/>
      <c r="O507" s="1"/>
    </row>
    <row r="508" spans="1:15" ht="12.75" customHeight="1">
      <c r="A508" s="33">
        <v>498</v>
      </c>
      <c r="B508" s="58" t="s">
        <v>561</v>
      </c>
      <c r="C508" s="58">
        <v>12246.65</v>
      </c>
      <c r="D508" s="38">
        <v>12201.15</v>
      </c>
      <c r="E508" s="38">
        <v>11958.3</v>
      </c>
      <c r="F508" s="38">
        <v>11669.949999999999</v>
      </c>
      <c r="G508" s="38">
        <v>11427.099999999999</v>
      </c>
      <c r="H508" s="38">
        <v>12489.5</v>
      </c>
      <c r="I508" s="38">
        <v>12732.350000000002</v>
      </c>
      <c r="J508" s="38">
        <v>13020.7</v>
      </c>
      <c r="K508" s="31">
        <v>12444</v>
      </c>
      <c r="L508" s="31">
        <v>11912.8</v>
      </c>
      <c r="M508" s="31">
        <v>6.88E-2</v>
      </c>
      <c r="N508" s="1"/>
      <c r="O508" s="1"/>
    </row>
    <row r="509" spans="1:15" ht="12.75" customHeight="1">
      <c r="A509" s="33">
        <v>499</v>
      </c>
      <c r="B509" s="58" t="s">
        <v>307</v>
      </c>
      <c r="C509" s="38">
        <v>80.3</v>
      </c>
      <c r="D509" s="38">
        <v>79.466666666666669</v>
      </c>
      <c r="E509" s="38">
        <v>78.233333333333334</v>
      </c>
      <c r="F509" s="38">
        <v>76.166666666666671</v>
      </c>
      <c r="G509" s="38">
        <v>74.933333333333337</v>
      </c>
      <c r="H509" s="38">
        <v>81.533333333333331</v>
      </c>
      <c r="I509" s="38">
        <v>82.76666666666668</v>
      </c>
      <c r="J509" s="31">
        <v>84.833333333333329</v>
      </c>
      <c r="K509" s="31">
        <v>80.7</v>
      </c>
      <c r="L509" s="31">
        <v>77.400000000000006</v>
      </c>
      <c r="M509" s="58">
        <v>749.91213000000005</v>
      </c>
      <c r="N509" s="1"/>
      <c r="O509" s="1"/>
    </row>
    <row r="510" spans="1:15" ht="12.75" customHeight="1">
      <c r="A510" s="33">
        <v>500</v>
      </c>
      <c r="B510" s="58" t="s">
        <v>242</v>
      </c>
      <c r="C510" s="58">
        <v>613.20000000000005</v>
      </c>
      <c r="D510" s="38">
        <v>614.35</v>
      </c>
      <c r="E510" s="38">
        <v>610.20000000000005</v>
      </c>
      <c r="F510" s="38">
        <v>607.20000000000005</v>
      </c>
      <c r="G510" s="38">
        <v>603.05000000000007</v>
      </c>
      <c r="H510" s="38">
        <v>617.35</v>
      </c>
      <c r="I510" s="38">
        <v>621.49999999999989</v>
      </c>
      <c r="J510" s="38">
        <v>624.5</v>
      </c>
      <c r="K510" s="31">
        <v>618.5</v>
      </c>
      <c r="L510" s="31">
        <v>611.35</v>
      </c>
      <c r="M510" s="31">
        <v>3.8234599999999999</v>
      </c>
      <c r="N510" s="1"/>
      <c r="O510" s="1"/>
    </row>
    <row r="511" spans="1:15" ht="12.75" customHeight="1">
      <c r="A511" s="33">
        <v>501</v>
      </c>
      <c r="B511" s="58" t="s">
        <v>563</v>
      </c>
      <c r="C511" s="58">
        <v>1476.95</v>
      </c>
      <c r="D511" s="38">
        <v>1486.3166666666666</v>
      </c>
      <c r="E511" s="38">
        <v>1462.6333333333332</v>
      </c>
      <c r="F511" s="38">
        <v>1448.3166666666666</v>
      </c>
      <c r="G511" s="38">
        <v>1424.6333333333332</v>
      </c>
      <c r="H511" s="38">
        <v>1500.6333333333332</v>
      </c>
      <c r="I511" s="38">
        <v>1524.3166666666666</v>
      </c>
      <c r="J511" s="38">
        <v>1538.6333333333332</v>
      </c>
      <c r="K511" s="31">
        <v>1510</v>
      </c>
      <c r="L511" s="31">
        <v>1472</v>
      </c>
      <c r="M511" s="31">
        <v>0.30376999999999998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9" t="s">
        <v>565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243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244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245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246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247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3" t="s">
        <v>249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3" t="s">
        <v>250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3" t="s">
        <v>251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3" t="s">
        <v>252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3" t="s">
        <v>253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3" t="s">
        <v>254</v>
      </c>
      <c r="N528" s="1"/>
      <c r="O528" s="1"/>
    </row>
    <row r="529" spans="1:15" ht="12.75" customHeight="1">
      <c r="A529" s="73" t="s">
        <v>255</v>
      </c>
      <c r="N529" s="1"/>
      <c r="O529" s="1"/>
    </row>
    <row r="530" spans="1:15" ht="12.75" customHeight="1">
      <c r="A530" s="73" t="s">
        <v>256</v>
      </c>
      <c r="N530" s="1"/>
      <c r="O530" s="1"/>
    </row>
    <row r="531" spans="1:15" ht="12.75" customHeight="1">
      <c r="A531" s="73" t="s">
        <v>257</v>
      </c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3"/>
  <sheetViews>
    <sheetView zoomScale="85" zoomScaleNormal="85" workbookViewId="0">
      <pane ySplit="9" topLeftCell="A10" activePane="bottomLeft" state="frozen"/>
      <selection pane="bottomLeft" activeCell="B7" sqref="B7:C7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7" t="s">
        <v>312</v>
      </c>
      <c r="B1" s="78"/>
      <c r="C1" s="79"/>
      <c r="D1" s="80"/>
      <c r="E1" s="78"/>
      <c r="F1" s="78"/>
      <c r="G1" s="78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8" ht="12.75" customHeight="1">
      <c r="A2" s="82"/>
      <c r="B2" s="83"/>
      <c r="C2" s="84"/>
      <c r="D2" s="85"/>
      <c r="E2" s="83"/>
      <c r="F2" s="83"/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12.75" customHeight="1">
      <c r="A3" s="82"/>
      <c r="B3" s="83"/>
      <c r="C3" s="84"/>
      <c r="D3" s="85"/>
      <c r="E3" s="83"/>
      <c r="F3" s="83"/>
      <c r="G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</row>
    <row r="4" spans="1:28" ht="12.75" customHeight="1">
      <c r="A4" s="82"/>
      <c r="B4" s="83"/>
      <c r="C4" s="84"/>
      <c r="D4" s="85"/>
      <c r="E4" s="83"/>
      <c r="F4" s="83"/>
      <c r="G4" s="83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6" customHeight="1">
      <c r="A5" s="398"/>
      <c r="B5" s="399"/>
      <c r="C5" s="398"/>
      <c r="D5" s="399"/>
      <c r="E5" s="78"/>
      <c r="F5" s="78"/>
      <c r="G5" s="78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26.25" customHeight="1">
      <c r="A6" s="81"/>
      <c r="B6" s="86"/>
      <c r="C6" s="74"/>
      <c r="D6" s="74"/>
      <c r="E6" s="23" t="s">
        <v>311</v>
      </c>
      <c r="F6" s="78"/>
      <c r="G6" s="78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6.5" customHeight="1">
      <c r="A7" s="87" t="s">
        <v>566</v>
      </c>
      <c r="B7" s="400" t="s">
        <v>567</v>
      </c>
      <c r="C7" s="399"/>
      <c r="D7" s="7">
        <f>Main!B10</f>
        <v>45131</v>
      </c>
      <c r="E7" s="88"/>
      <c r="F7" s="78"/>
      <c r="G7" s="89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2.75" customHeight="1">
      <c r="A8" s="77"/>
      <c r="B8" s="78"/>
      <c r="C8" s="79"/>
      <c r="D8" s="80"/>
      <c r="E8" s="88"/>
      <c r="F8" s="88"/>
      <c r="G8" s="88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51">
      <c r="A9" s="90" t="s">
        <v>568</v>
      </c>
      <c r="B9" s="91" t="s">
        <v>569</v>
      </c>
      <c r="C9" s="91" t="s">
        <v>570</v>
      </c>
      <c r="D9" s="91" t="s">
        <v>571</v>
      </c>
      <c r="E9" s="91" t="s">
        <v>572</v>
      </c>
      <c r="F9" s="91" t="s">
        <v>573</v>
      </c>
      <c r="G9" s="91" t="s">
        <v>574</v>
      </c>
      <c r="H9" s="91" t="s">
        <v>575</v>
      </c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2.75" customHeight="1">
      <c r="A10" s="92">
        <v>45128</v>
      </c>
      <c r="B10" s="32">
        <v>543938</v>
      </c>
      <c r="C10" s="31" t="s">
        <v>1209</v>
      </c>
      <c r="D10" s="31" t="s">
        <v>1210</v>
      </c>
      <c r="E10" s="31" t="s">
        <v>577</v>
      </c>
      <c r="F10" s="93">
        <v>24000</v>
      </c>
      <c r="G10" s="32">
        <v>126.74</v>
      </c>
      <c r="H10" s="32" t="s">
        <v>335</v>
      </c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2.75" customHeight="1">
      <c r="A11" s="92">
        <v>45128</v>
      </c>
      <c r="B11" s="32">
        <v>543938</v>
      </c>
      <c r="C11" s="31" t="s">
        <v>1209</v>
      </c>
      <c r="D11" s="31" t="s">
        <v>1211</v>
      </c>
      <c r="E11" s="31" t="s">
        <v>577</v>
      </c>
      <c r="F11" s="93">
        <v>11200</v>
      </c>
      <c r="G11" s="32">
        <v>126.74</v>
      </c>
      <c r="H11" s="32" t="s">
        <v>335</v>
      </c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2.75" customHeight="1">
      <c r="A12" s="92">
        <v>45128</v>
      </c>
      <c r="B12" s="32">
        <v>543938</v>
      </c>
      <c r="C12" s="31" t="s">
        <v>1209</v>
      </c>
      <c r="D12" s="31" t="s">
        <v>1212</v>
      </c>
      <c r="E12" s="31" t="s">
        <v>577</v>
      </c>
      <c r="F12" s="93">
        <v>12800</v>
      </c>
      <c r="G12" s="32">
        <v>126.74</v>
      </c>
      <c r="H12" s="32" t="s">
        <v>335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2.75" customHeight="1">
      <c r="A13" s="92">
        <v>45128</v>
      </c>
      <c r="B13" s="32">
        <v>543938</v>
      </c>
      <c r="C13" s="31" t="s">
        <v>1209</v>
      </c>
      <c r="D13" s="31" t="s">
        <v>1213</v>
      </c>
      <c r="E13" s="31" t="s">
        <v>576</v>
      </c>
      <c r="F13" s="93">
        <v>12800</v>
      </c>
      <c r="G13" s="32">
        <v>126.32</v>
      </c>
      <c r="H13" s="32" t="s">
        <v>335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2.75" customHeight="1">
      <c r="A14" s="92">
        <v>45128</v>
      </c>
      <c r="B14" s="32">
        <v>543938</v>
      </c>
      <c r="C14" s="31" t="s">
        <v>1209</v>
      </c>
      <c r="D14" s="31" t="s">
        <v>1213</v>
      </c>
      <c r="E14" s="31" t="s">
        <v>577</v>
      </c>
      <c r="F14" s="93">
        <v>20800</v>
      </c>
      <c r="G14" s="32">
        <v>126.38</v>
      </c>
      <c r="H14" s="32" t="s">
        <v>335</v>
      </c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2.75" customHeight="1">
      <c r="A15" s="92">
        <v>45128</v>
      </c>
      <c r="B15" s="32">
        <v>543941</v>
      </c>
      <c r="C15" s="31" t="s">
        <v>1214</v>
      </c>
      <c r="D15" s="31" t="s">
        <v>1215</v>
      </c>
      <c r="E15" s="31" t="s">
        <v>576</v>
      </c>
      <c r="F15" s="93">
        <v>36000</v>
      </c>
      <c r="G15" s="32">
        <v>213.15</v>
      </c>
      <c r="H15" s="32" t="s">
        <v>335</v>
      </c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2.75" customHeight="1">
      <c r="A16" s="92">
        <v>45128</v>
      </c>
      <c r="B16" s="32">
        <v>543941</v>
      </c>
      <c r="C16" s="31" t="s">
        <v>1214</v>
      </c>
      <c r="D16" s="31" t="s">
        <v>1211</v>
      </c>
      <c r="E16" s="31" t="s">
        <v>577</v>
      </c>
      <c r="F16" s="93">
        <v>17600</v>
      </c>
      <c r="G16" s="32">
        <v>207.61</v>
      </c>
      <c r="H16" s="32" t="s">
        <v>335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1:28" ht="12.75" customHeight="1">
      <c r="A17" s="92">
        <v>45128</v>
      </c>
      <c r="B17" s="32">
        <v>543941</v>
      </c>
      <c r="C17" s="31" t="s">
        <v>1214</v>
      </c>
      <c r="D17" s="31" t="s">
        <v>1216</v>
      </c>
      <c r="E17" s="31" t="s">
        <v>576</v>
      </c>
      <c r="F17" s="93">
        <v>20000</v>
      </c>
      <c r="G17" s="32">
        <v>213.15</v>
      </c>
      <c r="H17" s="32" t="s">
        <v>335</v>
      </c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1:28" ht="12.75" customHeight="1">
      <c r="A18" s="92">
        <v>45128</v>
      </c>
      <c r="B18" s="32">
        <v>543941</v>
      </c>
      <c r="C18" s="31" t="s">
        <v>1214</v>
      </c>
      <c r="D18" s="31" t="s">
        <v>1217</v>
      </c>
      <c r="E18" s="31" t="s">
        <v>576</v>
      </c>
      <c r="F18" s="93">
        <v>31200</v>
      </c>
      <c r="G18" s="32">
        <v>203</v>
      </c>
      <c r="H18" s="32" t="s">
        <v>335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1:28" ht="12.75" customHeight="1">
      <c r="A19" s="92">
        <v>45128</v>
      </c>
      <c r="B19" s="32">
        <v>543941</v>
      </c>
      <c r="C19" s="31" t="s">
        <v>1214</v>
      </c>
      <c r="D19" s="31" t="s">
        <v>1218</v>
      </c>
      <c r="E19" s="31" t="s">
        <v>577</v>
      </c>
      <c r="F19" s="93">
        <v>22400</v>
      </c>
      <c r="G19" s="32">
        <v>203</v>
      </c>
      <c r="H19" s="32" t="s">
        <v>335</v>
      </c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</row>
    <row r="20" spans="1:28" ht="12.75" customHeight="1">
      <c r="A20" s="92">
        <v>45128</v>
      </c>
      <c r="B20" s="32">
        <v>543941</v>
      </c>
      <c r="C20" s="31" t="s">
        <v>1214</v>
      </c>
      <c r="D20" s="31" t="s">
        <v>1219</v>
      </c>
      <c r="E20" s="31" t="s">
        <v>576</v>
      </c>
      <c r="F20" s="93">
        <v>19200</v>
      </c>
      <c r="G20" s="32">
        <v>212.5</v>
      </c>
      <c r="H20" s="32" t="s">
        <v>335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1:28" ht="12.75" customHeight="1">
      <c r="A21" s="92">
        <v>45128</v>
      </c>
      <c r="B21" s="32">
        <v>543941</v>
      </c>
      <c r="C21" s="31" t="s">
        <v>1214</v>
      </c>
      <c r="D21" s="31" t="s">
        <v>1220</v>
      </c>
      <c r="E21" s="31" t="s">
        <v>576</v>
      </c>
      <c r="F21" s="93">
        <v>25600</v>
      </c>
      <c r="G21" s="32">
        <v>203</v>
      </c>
      <c r="H21" s="32" t="s">
        <v>335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1:28" ht="12.75" customHeight="1">
      <c r="A22" s="92">
        <v>45128</v>
      </c>
      <c r="B22" s="32">
        <v>543926</v>
      </c>
      <c r="C22" s="31" t="s">
        <v>1131</v>
      </c>
      <c r="D22" s="31" t="s">
        <v>1221</v>
      </c>
      <c r="E22" s="31" t="s">
        <v>577</v>
      </c>
      <c r="F22" s="93">
        <v>105600</v>
      </c>
      <c r="G22" s="32">
        <v>59.1</v>
      </c>
      <c r="H22" s="32" t="s">
        <v>335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1:28" ht="12.75" customHeight="1">
      <c r="A23" s="92">
        <v>45128</v>
      </c>
      <c r="B23" s="32">
        <v>543926</v>
      </c>
      <c r="C23" s="31" t="s">
        <v>1131</v>
      </c>
      <c r="D23" s="31" t="s">
        <v>1107</v>
      </c>
      <c r="E23" s="31" t="s">
        <v>577</v>
      </c>
      <c r="F23" s="93">
        <v>45600</v>
      </c>
      <c r="G23" s="32">
        <v>59.1</v>
      </c>
      <c r="H23" s="32" t="s">
        <v>335</v>
      </c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1:28" ht="12.75" customHeight="1">
      <c r="A24" s="92">
        <v>45128</v>
      </c>
      <c r="B24" s="32">
        <v>543926</v>
      </c>
      <c r="C24" s="31" t="s">
        <v>1131</v>
      </c>
      <c r="D24" s="31" t="s">
        <v>1107</v>
      </c>
      <c r="E24" s="31" t="s">
        <v>576</v>
      </c>
      <c r="F24" s="93">
        <v>80800</v>
      </c>
      <c r="G24" s="32">
        <v>59.1</v>
      </c>
      <c r="H24" s="32" t="s">
        <v>335</v>
      </c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1:28" ht="12.75" customHeight="1">
      <c r="A25" s="92">
        <v>45128</v>
      </c>
      <c r="B25" s="32">
        <v>539546</v>
      </c>
      <c r="C25" s="31" t="s">
        <v>1222</v>
      </c>
      <c r="D25" s="31" t="s">
        <v>1223</v>
      </c>
      <c r="E25" s="31" t="s">
        <v>576</v>
      </c>
      <c r="F25" s="93">
        <v>41000</v>
      </c>
      <c r="G25" s="32">
        <v>57.99</v>
      </c>
      <c r="H25" s="32" t="s">
        <v>335</v>
      </c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1:28" ht="12.75" customHeight="1">
      <c r="A26" s="92">
        <v>45128</v>
      </c>
      <c r="B26" s="32">
        <v>543410</v>
      </c>
      <c r="C26" s="31" t="s">
        <v>1224</v>
      </c>
      <c r="D26" s="31" t="s">
        <v>1225</v>
      </c>
      <c r="E26" s="31" t="s">
        <v>577</v>
      </c>
      <c r="F26" s="93">
        <v>24000</v>
      </c>
      <c r="G26" s="32">
        <v>62.2</v>
      </c>
      <c r="H26" s="32" t="s">
        <v>335</v>
      </c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12.75" customHeight="1">
      <c r="A27" s="92">
        <v>45128</v>
      </c>
      <c r="B27" s="32">
        <v>543410</v>
      </c>
      <c r="C27" s="31" t="s">
        <v>1224</v>
      </c>
      <c r="D27" s="31" t="s">
        <v>1226</v>
      </c>
      <c r="E27" s="31" t="s">
        <v>576</v>
      </c>
      <c r="F27" s="93">
        <v>60000</v>
      </c>
      <c r="G27" s="32">
        <v>62.2</v>
      </c>
      <c r="H27" s="32" t="s">
        <v>335</v>
      </c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1:28" ht="12.75" customHeight="1">
      <c r="A28" s="92">
        <v>45128</v>
      </c>
      <c r="B28" s="32">
        <v>543410</v>
      </c>
      <c r="C28" s="31" t="s">
        <v>1224</v>
      </c>
      <c r="D28" s="31" t="s">
        <v>1227</v>
      </c>
      <c r="E28" s="31" t="s">
        <v>576</v>
      </c>
      <c r="F28" s="93">
        <v>42000</v>
      </c>
      <c r="G28" s="32">
        <v>62.17</v>
      </c>
      <c r="H28" s="32" t="s">
        <v>335</v>
      </c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1:28" ht="12.75" customHeight="1">
      <c r="A29" s="92">
        <v>45128</v>
      </c>
      <c r="B29" s="32">
        <v>531913</v>
      </c>
      <c r="C29" s="31" t="s">
        <v>1168</v>
      </c>
      <c r="D29" s="31" t="s">
        <v>1081</v>
      </c>
      <c r="E29" s="31" t="s">
        <v>577</v>
      </c>
      <c r="F29" s="93">
        <v>8033</v>
      </c>
      <c r="G29" s="32">
        <v>7.12</v>
      </c>
      <c r="H29" s="32" t="s">
        <v>335</v>
      </c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1:28" ht="12.75" customHeight="1">
      <c r="A30" s="92">
        <v>45128</v>
      </c>
      <c r="B30" s="32">
        <v>531913</v>
      </c>
      <c r="C30" s="31" t="s">
        <v>1168</v>
      </c>
      <c r="D30" s="31" t="s">
        <v>1081</v>
      </c>
      <c r="E30" s="31" t="s">
        <v>576</v>
      </c>
      <c r="F30" s="93">
        <v>59852</v>
      </c>
      <c r="G30" s="32">
        <v>7.58</v>
      </c>
      <c r="H30" s="32" t="s">
        <v>335</v>
      </c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1:28" ht="12.75" customHeight="1">
      <c r="A31" s="92">
        <v>45128</v>
      </c>
      <c r="B31" s="32">
        <v>531913</v>
      </c>
      <c r="C31" s="31" t="s">
        <v>1168</v>
      </c>
      <c r="D31" s="31" t="s">
        <v>1228</v>
      </c>
      <c r="E31" s="31" t="s">
        <v>577</v>
      </c>
      <c r="F31" s="93">
        <v>28886</v>
      </c>
      <c r="G31" s="32">
        <v>7.64</v>
      </c>
      <c r="H31" s="32" t="s">
        <v>335</v>
      </c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1:28" ht="12.75" customHeight="1">
      <c r="A32" s="92">
        <v>45128</v>
      </c>
      <c r="B32" s="32">
        <v>524458</v>
      </c>
      <c r="C32" s="31" t="s">
        <v>1229</v>
      </c>
      <c r="D32" s="31" t="s">
        <v>1230</v>
      </c>
      <c r="E32" s="31" t="s">
        <v>577</v>
      </c>
      <c r="F32" s="93">
        <v>50000</v>
      </c>
      <c r="G32" s="32">
        <v>35.49</v>
      </c>
      <c r="H32" s="32" t="s">
        <v>335</v>
      </c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1:28" ht="12.75" customHeight="1">
      <c r="A33" s="92">
        <v>45128</v>
      </c>
      <c r="B33" s="32">
        <v>543939</v>
      </c>
      <c r="C33" s="31" t="s">
        <v>1145</v>
      </c>
      <c r="D33" s="31" t="s">
        <v>1169</v>
      </c>
      <c r="E33" s="31" t="s">
        <v>576</v>
      </c>
      <c r="F33" s="93">
        <v>30000</v>
      </c>
      <c r="G33" s="32">
        <v>127.56</v>
      </c>
      <c r="H33" s="32" t="s">
        <v>335</v>
      </c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1:28" ht="12.75" customHeight="1">
      <c r="A34" s="92">
        <v>45128</v>
      </c>
      <c r="B34" s="32">
        <v>543939</v>
      </c>
      <c r="C34" s="31" t="s">
        <v>1145</v>
      </c>
      <c r="D34" s="31" t="s">
        <v>1169</v>
      </c>
      <c r="E34" s="31" t="s">
        <v>577</v>
      </c>
      <c r="F34" s="93">
        <v>100000</v>
      </c>
      <c r="G34" s="32">
        <v>124.15</v>
      </c>
      <c r="H34" s="32" t="s">
        <v>335</v>
      </c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1:28" ht="12.75" customHeight="1">
      <c r="A35" s="92">
        <v>45128</v>
      </c>
      <c r="B35" s="32">
        <v>543939</v>
      </c>
      <c r="C35" s="31" t="s">
        <v>1145</v>
      </c>
      <c r="D35" s="31" t="s">
        <v>1231</v>
      </c>
      <c r="E35" s="31" t="s">
        <v>577</v>
      </c>
      <c r="F35" s="93">
        <v>80000</v>
      </c>
      <c r="G35" s="32">
        <v>120.76</v>
      </c>
      <c r="H35" s="32" t="s">
        <v>335</v>
      </c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</row>
    <row r="36" spans="1:28" ht="12.75" customHeight="1">
      <c r="A36" s="92">
        <v>45128</v>
      </c>
      <c r="B36" s="32">
        <v>543939</v>
      </c>
      <c r="C36" s="31" t="s">
        <v>1145</v>
      </c>
      <c r="D36" s="31" t="s">
        <v>1232</v>
      </c>
      <c r="E36" s="31" t="s">
        <v>577</v>
      </c>
      <c r="F36" s="93">
        <v>80000</v>
      </c>
      <c r="G36" s="32">
        <v>121.21</v>
      </c>
      <c r="H36" s="32" t="s">
        <v>335</v>
      </c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1:28" ht="12.75" customHeight="1">
      <c r="A37" s="92">
        <v>45128</v>
      </c>
      <c r="B37" s="32">
        <v>543939</v>
      </c>
      <c r="C37" s="31" t="s">
        <v>1145</v>
      </c>
      <c r="D37" s="31" t="s">
        <v>1132</v>
      </c>
      <c r="E37" s="31" t="s">
        <v>577</v>
      </c>
      <c r="F37" s="93">
        <v>118000</v>
      </c>
      <c r="G37" s="32">
        <v>124.17</v>
      </c>
      <c r="H37" s="32" t="s">
        <v>335</v>
      </c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1:28" ht="12.75" customHeight="1">
      <c r="A38" s="92">
        <v>45128</v>
      </c>
      <c r="B38" s="32">
        <v>540696</v>
      </c>
      <c r="C38" s="31" t="s">
        <v>1233</v>
      </c>
      <c r="D38" s="31" t="s">
        <v>1234</v>
      </c>
      <c r="E38" s="31" t="s">
        <v>576</v>
      </c>
      <c r="F38" s="93">
        <v>81389</v>
      </c>
      <c r="G38" s="32">
        <v>25</v>
      </c>
      <c r="H38" s="32" t="s">
        <v>335</v>
      </c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1:28" ht="12.75" customHeight="1">
      <c r="A39" s="92">
        <v>45128</v>
      </c>
      <c r="B39" s="32">
        <v>540696</v>
      </c>
      <c r="C39" s="31" t="s">
        <v>1233</v>
      </c>
      <c r="D39" s="31" t="s">
        <v>1235</v>
      </c>
      <c r="E39" s="31" t="s">
        <v>577</v>
      </c>
      <c r="F39" s="93">
        <v>80000</v>
      </c>
      <c r="G39" s="32">
        <v>25</v>
      </c>
      <c r="H39" s="32" t="s">
        <v>335</v>
      </c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1:28" ht="12.75" customHeight="1">
      <c r="A40" s="92">
        <v>45128</v>
      </c>
      <c r="B40" s="32">
        <v>543207</v>
      </c>
      <c r="C40" s="31" t="s">
        <v>1146</v>
      </c>
      <c r="D40" s="31" t="s">
        <v>1236</v>
      </c>
      <c r="E40" s="31" t="s">
        <v>576</v>
      </c>
      <c r="F40" s="93">
        <v>58325</v>
      </c>
      <c r="G40" s="32">
        <v>9</v>
      </c>
      <c r="H40" s="32" t="s">
        <v>335</v>
      </c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1:28" ht="12.75" customHeight="1">
      <c r="A41" s="92">
        <v>45128</v>
      </c>
      <c r="B41" s="32">
        <v>543207</v>
      </c>
      <c r="C41" s="31" t="s">
        <v>1146</v>
      </c>
      <c r="D41" s="31" t="s">
        <v>1237</v>
      </c>
      <c r="E41" s="31" t="s">
        <v>577</v>
      </c>
      <c r="F41" s="93">
        <v>118096</v>
      </c>
      <c r="G41" s="32">
        <v>8.94</v>
      </c>
      <c r="H41" s="32" t="s">
        <v>335</v>
      </c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1:28" ht="12.75" customHeight="1">
      <c r="A42" s="92">
        <v>45128</v>
      </c>
      <c r="B42" s="32">
        <v>543207</v>
      </c>
      <c r="C42" s="31" t="s">
        <v>1146</v>
      </c>
      <c r="D42" s="31" t="s">
        <v>1170</v>
      </c>
      <c r="E42" s="31" t="s">
        <v>576</v>
      </c>
      <c r="F42" s="93">
        <v>125447</v>
      </c>
      <c r="G42" s="32">
        <v>8.91</v>
      </c>
      <c r="H42" s="32" t="s">
        <v>335</v>
      </c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1:28" ht="12.75" customHeight="1">
      <c r="A43" s="92">
        <v>45128</v>
      </c>
      <c r="B43" s="32">
        <v>543305</v>
      </c>
      <c r="C43" s="31" t="s">
        <v>1238</v>
      </c>
      <c r="D43" s="31" t="s">
        <v>1239</v>
      </c>
      <c r="E43" s="31" t="s">
        <v>577</v>
      </c>
      <c r="F43" s="93">
        <v>48000</v>
      </c>
      <c r="G43" s="32">
        <v>7.4</v>
      </c>
      <c r="H43" s="32" t="s">
        <v>335</v>
      </c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1:28" ht="12.75" customHeight="1">
      <c r="A44" s="92">
        <v>45128</v>
      </c>
      <c r="B44" s="32">
        <v>532340</v>
      </c>
      <c r="C44" s="31" t="s">
        <v>1240</v>
      </c>
      <c r="D44" s="31" t="s">
        <v>1241</v>
      </c>
      <c r="E44" s="31" t="s">
        <v>577</v>
      </c>
      <c r="F44" s="93">
        <v>121073</v>
      </c>
      <c r="G44" s="32">
        <v>4.54</v>
      </c>
      <c r="H44" s="32" t="s">
        <v>335</v>
      </c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1:28" ht="12.75" customHeight="1">
      <c r="A45" s="92">
        <v>45128</v>
      </c>
      <c r="B45" s="32">
        <v>532340</v>
      </c>
      <c r="C45" s="31" t="s">
        <v>1240</v>
      </c>
      <c r="D45" s="31" t="s">
        <v>1241</v>
      </c>
      <c r="E45" s="31" t="s">
        <v>576</v>
      </c>
      <c r="F45" s="93">
        <v>54564</v>
      </c>
      <c r="G45" s="32">
        <v>4.53</v>
      </c>
      <c r="H45" s="32" t="s">
        <v>335</v>
      </c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1:28" ht="12.75" customHeight="1">
      <c r="A46" s="92">
        <v>45128</v>
      </c>
      <c r="B46" s="32">
        <v>532340</v>
      </c>
      <c r="C46" s="31" t="s">
        <v>1240</v>
      </c>
      <c r="D46" s="31" t="s">
        <v>1242</v>
      </c>
      <c r="E46" s="31" t="s">
        <v>576</v>
      </c>
      <c r="F46" s="93">
        <v>100000</v>
      </c>
      <c r="G46" s="32">
        <v>4.54</v>
      </c>
      <c r="H46" s="32" t="s">
        <v>335</v>
      </c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1:28" ht="12.75" customHeight="1">
      <c r="A47" s="92">
        <v>45128</v>
      </c>
      <c r="B47" s="32">
        <v>539495</v>
      </c>
      <c r="C47" s="31" t="s">
        <v>1243</v>
      </c>
      <c r="D47" s="31" t="s">
        <v>1244</v>
      </c>
      <c r="E47" s="31" t="s">
        <v>576</v>
      </c>
      <c r="F47" s="93">
        <v>46320</v>
      </c>
      <c r="G47" s="32">
        <v>49.77</v>
      </c>
      <c r="H47" s="32" t="s">
        <v>335</v>
      </c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1:28" ht="12.75" customHeight="1">
      <c r="A48" s="92">
        <v>45128</v>
      </c>
      <c r="B48" s="32">
        <v>539495</v>
      </c>
      <c r="C48" s="31" t="s">
        <v>1243</v>
      </c>
      <c r="D48" s="31" t="s">
        <v>1245</v>
      </c>
      <c r="E48" s="31" t="s">
        <v>577</v>
      </c>
      <c r="F48" s="93">
        <v>24424</v>
      </c>
      <c r="G48" s="32">
        <v>49.77</v>
      </c>
      <c r="H48" s="32" t="s">
        <v>335</v>
      </c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1:28" ht="12.75" customHeight="1">
      <c r="A49" s="92">
        <v>45128</v>
      </c>
      <c r="B49" s="32">
        <v>539495</v>
      </c>
      <c r="C49" s="31" t="s">
        <v>1243</v>
      </c>
      <c r="D49" s="31" t="s">
        <v>1246</v>
      </c>
      <c r="E49" s="31" t="s">
        <v>577</v>
      </c>
      <c r="F49" s="93">
        <v>24990</v>
      </c>
      <c r="G49" s="32">
        <v>49.77</v>
      </c>
      <c r="H49" s="32" t="s">
        <v>335</v>
      </c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1:28" ht="12.75" customHeight="1">
      <c r="A50" s="92">
        <v>45128</v>
      </c>
      <c r="B50" s="32">
        <v>530111</v>
      </c>
      <c r="C50" s="31" t="s">
        <v>1247</v>
      </c>
      <c r="D50" s="31" t="s">
        <v>1248</v>
      </c>
      <c r="E50" s="31" t="s">
        <v>576</v>
      </c>
      <c r="F50" s="93">
        <v>116000</v>
      </c>
      <c r="G50" s="32">
        <v>45.81</v>
      </c>
      <c r="H50" s="32" t="s">
        <v>335</v>
      </c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1:28" ht="12.75" customHeight="1">
      <c r="A51" s="92">
        <v>45128</v>
      </c>
      <c r="B51" s="32">
        <v>530111</v>
      </c>
      <c r="C51" s="31" t="s">
        <v>1247</v>
      </c>
      <c r="D51" s="31" t="s">
        <v>1249</v>
      </c>
      <c r="E51" s="31" t="s">
        <v>577</v>
      </c>
      <c r="F51" s="93">
        <v>105888</v>
      </c>
      <c r="G51" s="32">
        <v>46</v>
      </c>
      <c r="H51" s="32" t="s">
        <v>335</v>
      </c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</row>
    <row r="52" spans="1:28" ht="12.75" customHeight="1">
      <c r="A52" s="92">
        <v>45128</v>
      </c>
      <c r="B52" s="32">
        <v>533019</v>
      </c>
      <c r="C52" s="31" t="s">
        <v>1250</v>
      </c>
      <c r="D52" s="31" t="s">
        <v>1251</v>
      </c>
      <c r="E52" s="31" t="s">
        <v>576</v>
      </c>
      <c r="F52" s="93">
        <v>154</v>
      </c>
      <c r="G52" s="32">
        <v>1045.6500000000001</v>
      </c>
      <c r="H52" s="32" t="s">
        <v>335</v>
      </c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1:28" ht="12.75" customHeight="1">
      <c r="A53" s="92">
        <v>45128</v>
      </c>
      <c r="B53" s="32">
        <v>533019</v>
      </c>
      <c r="C53" s="31" t="s">
        <v>1250</v>
      </c>
      <c r="D53" s="31" t="s">
        <v>1252</v>
      </c>
      <c r="E53" s="31" t="s">
        <v>577</v>
      </c>
      <c r="F53" s="93">
        <v>200</v>
      </c>
      <c r="G53" s="32">
        <v>1045.6500000000001</v>
      </c>
      <c r="H53" s="32" t="s">
        <v>335</v>
      </c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1:28" ht="12.75" customHeight="1">
      <c r="A54" s="92">
        <v>45128</v>
      </c>
      <c r="B54" s="32">
        <v>542765</v>
      </c>
      <c r="C54" s="31" t="s">
        <v>1253</v>
      </c>
      <c r="D54" s="31" t="s">
        <v>1254</v>
      </c>
      <c r="E54" s="31" t="s">
        <v>577</v>
      </c>
      <c r="F54" s="93">
        <v>2000</v>
      </c>
      <c r="G54" s="32">
        <v>133.83000000000001</v>
      </c>
      <c r="H54" s="32" t="s">
        <v>335</v>
      </c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1:28" ht="12.75" customHeight="1">
      <c r="A55" s="92">
        <v>45128</v>
      </c>
      <c r="B55" s="32">
        <v>543623</v>
      </c>
      <c r="C55" s="31" t="s">
        <v>1255</v>
      </c>
      <c r="D55" s="31" t="s">
        <v>1256</v>
      </c>
      <c r="E55" s="31" t="s">
        <v>576</v>
      </c>
      <c r="F55" s="93">
        <v>18000</v>
      </c>
      <c r="G55" s="32">
        <v>56.34</v>
      </c>
      <c r="H55" s="32" t="s">
        <v>335</v>
      </c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1:28" ht="12.75" customHeight="1">
      <c r="A56" s="92">
        <v>45128</v>
      </c>
      <c r="B56" s="32" t="s">
        <v>1257</v>
      </c>
      <c r="C56" s="31" t="s">
        <v>1258</v>
      </c>
      <c r="D56" s="31" t="s">
        <v>1259</v>
      </c>
      <c r="E56" s="31" t="s">
        <v>576</v>
      </c>
      <c r="F56" s="93">
        <v>434831</v>
      </c>
      <c r="G56" s="32">
        <v>304.42</v>
      </c>
      <c r="H56" s="32" t="s">
        <v>1312</v>
      </c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1:28" ht="12.75" customHeight="1">
      <c r="A57" s="92">
        <v>45128</v>
      </c>
      <c r="B57" s="32" t="s">
        <v>73</v>
      </c>
      <c r="C57" s="31" t="s">
        <v>1260</v>
      </c>
      <c r="D57" s="31" t="s">
        <v>1171</v>
      </c>
      <c r="E57" s="31" t="s">
        <v>576</v>
      </c>
      <c r="F57" s="93">
        <v>8885979</v>
      </c>
      <c r="G57" s="32">
        <v>211</v>
      </c>
      <c r="H57" s="32" t="s">
        <v>1312</v>
      </c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1:28" ht="12.75" customHeight="1">
      <c r="A58" s="92">
        <v>45128</v>
      </c>
      <c r="B58" s="32" t="s">
        <v>1261</v>
      </c>
      <c r="C58" s="31" t="s">
        <v>1262</v>
      </c>
      <c r="D58" s="31" t="s">
        <v>578</v>
      </c>
      <c r="E58" s="31" t="s">
        <v>576</v>
      </c>
      <c r="F58" s="93">
        <v>172319</v>
      </c>
      <c r="G58" s="32">
        <v>294.27</v>
      </c>
      <c r="H58" s="32" t="s">
        <v>1312</v>
      </c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1:28" ht="12.75" customHeight="1">
      <c r="A59" s="92">
        <v>45128</v>
      </c>
      <c r="B59" s="32" t="s">
        <v>1261</v>
      </c>
      <c r="C59" s="31" t="s">
        <v>1262</v>
      </c>
      <c r="D59" s="31" t="s">
        <v>1263</v>
      </c>
      <c r="E59" s="31" t="s">
        <v>576</v>
      </c>
      <c r="F59" s="93">
        <v>102416</v>
      </c>
      <c r="G59" s="32">
        <v>293.19</v>
      </c>
      <c r="H59" s="32" t="s">
        <v>1312</v>
      </c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1:28" ht="12.75" customHeight="1">
      <c r="A60" s="92">
        <v>45128</v>
      </c>
      <c r="B60" s="32" t="s">
        <v>1173</v>
      </c>
      <c r="C60" s="31" t="s">
        <v>1174</v>
      </c>
      <c r="D60" s="31" t="s">
        <v>1175</v>
      </c>
      <c r="E60" s="31" t="s">
        <v>576</v>
      </c>
      <c r="F60" s="93">
        <v>1605483</v>
      </c>
      <c r="G60" s="32">
        <v>14.4</v>
      </c>
      <c r="H60" s="32" t="s">
        <v>1312</v>
      </c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1:28" ht="12.75" customHeight="1">
      <c r="A61" s="92">
        <v>45128</v>
      </c>
      <c r="B61" s="32" t="s">
        <v>1112</v>
      </c>
      <c r="C61" s="31" t="s">
        <v>1113</v>
      </c>
      <c r="D61" s="31" t="s">
        <v>1180</v>
      </c>
      <c r="E61" s="31" t="s">
        <v>576</v>
      </c>
      <c r="F61" s="93">
        <v>105195</v>
      </c>
      <c r="G61" s="32">
        <v>265.41000000000003</v>
      </c>
      <c r="H61" s="32" t="s">
        <v>1312</v>
      </c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1:28" ht="12.75" customHeight="1">
      <c r="A62" s="92">
        <v>45128</v>
      </c>
      <c r="B62" s="32" t="s">
        <v>768</v>
      </c>
      <c r="C62" s="31" t="s">
        <v>1264</v>
      </c>
      <c r="D62" s="31" t="s">
        <v>578</v>
      </c>
      <c r="E62" s="31" t="s">
        <v>576</v>
      </c>
      <c r="F62" s="93">
        <v>120864</v>
      </c>
      <c r="G62" s="32">
        <v>935.15</v>
      </c>
      <c r="H62" s="32" t="s">
        <v>1312</v>
      </c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1:28" ht="12.75" customHeight="1">
      <c r="A63" s="92">
        <v>45128</v>
      </c>
      <c r="B63" s="32" t="s">
        <v>847</v>
      </c>
      <c r="C63" s="31" t="s">
        <v>1265</v>
      </c>
      <c r="D63" s="31" t="s">
        <v>1108</v>
      </c>
      <c r="E63" s="31" t="s">
        <v>576</v>
      </c>
      <c r="F63" s="93">
        <v>5714070</v>
      </c>
      <c r="G63" s="32">
        <v>92.94</v>
      </c>
      <c r="H63" s="32" t="s">
        <v>1312</v>
      </c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1:28" ht="12.75" customHeight="1">
      <c r="A64" s="92">
        <v>45128</v>
      </c>
      <c r="B64" s="32" t="s">
        <v>1266</v>
      </c>
      <c r="C64" s="31" t="s">
        <v>1267</v>
      </c>
      <c r="D64" s="31" t="s">
        <v>1268</v>
      </c>
      <c r="E64" s="31" t="s">
        <v>576</v>
      </c>
      <c r="F64" s="93">
        <v>76000</v>
      </c>
      <c r="G64" s="32">
        <v>49.26</v>
      </c>
      <c r="H64" s="32" t="s">
        <v>1312</v>
      </c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1:28" ht="12.75" customHeight="1">
      <c r="A65" s="92">
        <v>45128</v>
      </c>
      <c r="B65" s="32" t="s">
        <v>1269</v>
      </c>
      <c r="C65" s="31" t="s">
        <v>1270</v>
      </c>
      <c r="D65" s="31" t="s">
        <v>578</v>
      </c>
      <c r="E65" s="31" t="s">
        <v>576</v>
      </c>
      <c r="F65" s="93">
        <v>694671</v>
      </c>
      <c r="G65" s="32">
        <v>149.81</v>
      </c>
      <c r="H65" s="32" t="s">
        <v>1312</v>
      </c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1:28" ht="12.75" customHeight="1">
      <c r="A66" s="92">
        <v>45128</v>
      </c>
      <c r="B66" s="32" t="s">
        <v>1271</v>
      </c>
      <c r="C66" s="31" t="s">
        <v>1272</v>
      </c>
      <c r="D66" s="31" t="s">
        <v>578</v>
      </c>
      <c r="E66" s="31" t="s">
        <v>576</v>
      </c>
      <c r="F66" s="93">
        <v>90585</v>
      </c>
      <c r="G66" s="32">
        <v>414.98</v>
      </c>
      <c r="H66" s="32" t="s">
        <v>1312</v>
      </c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1:28" ht="12.75" customHeight="1">
      <c r="A67" s="92">
        <v>45128</v>
      </c>
      <c r="B67" s="32" t="s">
        <v>1159</v>
      </c>
      <c r="C67" s="31" t="s">
        <v>1273</v>
      </c>
      <c r="D67" s="31" t="s">
        <v>1274</v>
      </c>
      <c r="E67" s="31" t="s">
        <v>576</v>
      </c>
      <c r="F67" s="93">
        <v>2300000</v>
      </c>
      <c r="G67" s="32">
        <v>150.84</v>
      </c>
      <c r="H67" s="32" t="s">
        <v>1312</v>
      </c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</row>
    <row r="68" spans="1:28" ht="12.75" customHeight="1">
      <c r="A68" s="92">
        <v>45128</v>
      </c>
      <c r="B68" s="32" t="s">
        <v>1147</v>
      </c>
      <c r="C68" s="31" t="s">
        <v>1148</v>
      </c>
      <c r="D68" s="31" t="s">
        <v>1082</v>
      </c>
      <c r="E68" s="31" t="s">
        <v>576</v>
      </c>
      <c r="F68" s="93">
        <v>1312945</v>
      </c>
      <c r="G68" s="32">
        <v>166.3</v>
      </c>
      <c r="H68" s="32" t="s">
        <v>1312</v>
      </c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1:28" ht="12.75" customHeight="1">
      <c r="A69" s="92">
        <v>45128</v>
      </c>
      <c r="B69" s="32" t="s">
        <v>1275</v>
      </c>
      <c r="C69" s="31" t="s">
        <v>1276</v>
      </c>
      <c r="D69" s="31" t="s">
        <v>578</v>
      </c>
      <c r="E69" s="31" t="s">
        <v>576</v>
      </c>
      <c r="F69" s="93">
        <v>94577</v>
      </c>
      <c r="G69" s="32">
        <v>977.68</v>
      </c>
      <c r="H69" s="32" t="s">
        <v>1312</v>
      </c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1:28" ht="12.75" customHeight="1">
      <c r="A70" s="92">
        <v>45128</v>
      </c>
      <c r="B70" s="32" t="s">
        <v>1134</v>
      </c>
      <c r="C70" s="31" t="s">
        <v>1135</v>
      </c>
      <c r="D70" s="31" t="s">
        <v>1108</v>
      </c>
      <c r="E70" s="31" t="s">
        <v>576</v>
      </c>
      <c r="F70" s="93">
        <v>30999783</v>
      </c>
      <c r="G70" s="32">
        <v>16.04</v>
      </c>
      <c r="H70" s="32" t="s">
        <v>1312</v>
      </c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1:28" ht="12.75" customHeight="1">
      <c r="A71" s="92">
        <v>45128</v>
      </c>
      <c r="B71" s="32" t="s">
        <v>1178</v>
      </c>
      <c r="C71" s="31" t="s">
        <v>1179</v>
      </c>
      <c r="D71" s="31" t="s">
        <v>1177</v>
      </c>
      <c r="E71" s="31" t="s">
        <v>576</v>
      </c>
      <c r="F71" s="93">
        <v>4289201</v>
      </c>
      <c r="G71" s="32">
        <v>3.54</v>
      </c>
      <c r="H71" s="32" t="s">
        <v>1312</v>
      </c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1:28" ht="12.75" customHeight="1">
      <c r="A72" s="92">
        <v>45128</v>
      </c>
      <c r="B72" s="32" t="s">
        <v>1149</v>
      </c>
      <c r="C72" s="31" t="s">
        <v>1150</v>
      </c>
      <c r="D72" s="31" t="s">
        <v>1172</v>
      </c>
      <c r="E72" s="31" t="s">
        <v>576</v>
      </c>
      <c r="F72" s="93">
        <v>16217000</v>
      </c>
      <c r="G72" s="32">
        <v>20.7</v>
      </c>
      <c r="H72" s="32" t="s">
        <v>1312</v>
      </c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1:28" ht="12.75" customHeight="1">
      <c r="A73" s="92">
        <v>45128</v>
      </c>
      <c r="B73" s="32" t="s">
        <v>1149</v>
      </c>
      <c r="C73" s="31" t="s">
        <v>1150</v>
      </c>
      <c r="D73" s="31" t="s">
        <v>1108</v>
      </c>
      <c r="E73" s="31" t="s">
        <v>576</v>
      </c>
      <c r="F73" s="93">
        <v>11177333</v>
      </c>
      <c r="G73" s="32">
        <v>20.78</v>
      </c>
      <c r="H73" s="32" t="s">
        <v>1312</v>
      </c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1:28" ht="12.75" customHeight="1">
      <c r="A74" s="92">
        <v>45128</v>
      </c>
      <c r="B74" s="32" t="s">
        <v>1277</v>
      </c>
      <c r="C74" s="31" t="s">
        <v>1278</v>
      </c>
      <c r="D74" s="31" t="s">
        <v>1279</v>
      </c>
      <c r="E74" s="31" t="s">
        <v>576</v>
      </c>
      <c r="F74" s="93">
        <v>1100000</v>
      </c>
      <c r="G74" s="32">
        <v>2.2999999999999998</v>
      </c>
      <c r="H74" s="32" t="s">
        <v>1312</v>
      </c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1:28" ht="12.75" customHeight="1">
      <c r="A75" s="92">
        <v>45128</v>
      </c>
      <c r="B75" s="32" t="s">
        <v>1280</v>
      </c>
      <c r="C75" s="31" t="s">
        <v>1281</v>
      </c>
      <c r="D75" s="31" t="s">
        <v>1282</v>
      </c>
      <c r="E75" s="31" t="s">
        <v>576</v>
      </c>
      <c r="F75" s="93">
        <v>2000000</v>
      </c>
      <c r="G75" s="32">
        <v>0.05</v>
      </c>
      <c r="H75" s="32" t="s">
        <v>1312</v>
      </c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1:28" ht="12.75" customHeight="1">
      <c r="A76" s="92">
        <v>45128</v>
      </c>
      <c r="B76" s="32" t="s">
        <v>1283</v>
      </c>
      <c r="C76" s="31" t="s">
        <v>1284</v>
      </c>
      <c r="D76" s="31" t="s">
        <v>578</v>
      </c>
      <c r="E76" s="31" t="s">
        <v>576</v>
      </c>
      <c r="F76" s="93">
        <v>88820</v>
      </c>
      <c r="G76" s="32">
        <v>840.42</v>
      </c>
      <c r="H76" s="32" t="s">
        <v>1312</v>
      </c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1:28" ht="12.75" customHeight="1">
      <c r="A77" s="92">
        <v>45128</v>
      </c>
      <c r="B77" s="32" t="s">
        <v>534</v>
      </c>
      <c r="C77" s="31" t="s">
        <v>1285</v>
      </c>
      <c r="D77" s="31" t="s">
        <v>578</v>
      </c>
      <c r="E77" s="31" t="s">
        <v>576</v>
      </c>
      <c r="F77" s="93">
        <v>955359</v>
      </c>
      <c r="G77" s="32">
        <v>1217.45</v>
      </c>
      <c r="H77" s="32" t="s">
        <v>1312</v>
      </c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1:28" ht="12.75" customHeight="1">
      <c r="A78" s="92">
        <v>45128</v>
      </c>
      <c r="B78" s="32" t="s">
        <v>1110</v>
      </c>
      <c r="C78" s="31" t="s">
        <v>1111</v>
      </c>
      <c r="D78" s="31" t="s">
        <v>1133</v>
      </c>
      <c r="E78" s="31" t="s">
        <v>576</v>
      </c>
      <c r="F78" s="93">
        <v>459375</v>
      </c>
      <c r="G78" s="32">
        <v>86.78</v>
      </c>
      <c r="H78" s="32" t="s">
        <v>1312</v>
      </c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1:28" ht="12.75" customHeight="1">
      <c r="A79" s="92">
        <v>45128</v>
      </c>
      <c r="B79" s="32" t="s">
        <v>1286</v>
      </c>
      <c r="C79" s="31" t="s">
        <v>1287</v>
      </c>
      <c r="D79" s="31" t="s">
        <v>1288</v>
      </c>
      <c r="E79" s="31" t="s">
        <v>576</v>
      </c>
      <c r="F79" s="93">
        <v>27118</v>
      </c>
      <c r="G79" s="32">
        <v>590.66999999999996</v>
      </c>
      <c r="H79" s="32" t="s">
        <v>1312</v>
      </c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1:28" ht="12.75" customHeight="1">
      <c r="A80" s="92">
        <v>45128</v>
      </c>
      <c r="B80" s="32" t="s">
        <v>1289</v>
      </c>
      <c r="C80" s="31" t="s">
        <v>1290</v>
      </c>
      <c r="D80" s="31" t="s">
        <v>1291</v>
      </c>
      <c r="E80" s="31" t="s">
        <v>576</v>
      </c>
      <c r="F80" s="93">
        <v>767196</v>
      </c>
      <c r="G80" s="32">
        <v>79.67</v>
      </c>
      <c r="H80" s="32" t="s">
        <v>1312</v>
      </c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1:28" ht="12.75" customHeight="1">
      <c r="A81" s="92">
        <v>45128</v>
      </c>
      <c r="B81" s="32" t="s">
        <v>1289</v>
      </c>
      <c r="C81" s="31" t="s">
        <v>1290</v>
      </c>
      <c r="D81" s="31" t="s">
        <v>1108</v>
      </c>
      <c r="E81" s="31" t="s">
        <v>576</v>
      </c>
      <c r="F81" s="93">
        <v>705563</v>
      </c>
      <c r="G81" s="32">
        <v>80.650000000000006</v>
      </c>
      <c r="H81" s="32" t="s">
        <v>1312</v>
      </c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1:28" ht="12.75" customHeight="1">
      <c r="A82" s="92">
        <v>45128</v>
      </c>
      <c r="B82" s="32" t="s">
        <v>1289</v>
      </c>
      <c r="C82" s="31" t="s">
        <v>1290</v>
      </c>
      <c r="D82" s="31" t="s">
        <v>1109</v>
      </c>
      <c r="E82" s="31" t="s">
        <v>576</v>
      </c>
      <c r="F82" s="93">
        <v>791623</v>
      </c>
      <c r="G82" s="32">
        <v>80.489999999999995</v>
      </c>
      <c r="H82" s="32" t="s">
        <v>1312</v>
      </c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1:28" ht="12.75" customHeight="1">
      <c r="A83" s="92">
        <v>45128</v>
      </c>
      <c r="B83" s="32" t="s">
        <v>1289</v>
      </c>
      <c r="C83" s="31" t="s">
        <v>1290</v>
      </c>
      <c r="D83" s="31" t="s">
        <v>1176</v>
      </c>
      <c r="E83" s="31" t="s">
        <v>576</v>
      </c>
      <c r="F83" s="93">
        <v>2234656</v>
      </c>
      <c r="G83" s="32">
        <v>80.099999999999994</v>
      </c>
      <c r="H83" s="32" t="s">
        <v>1312</v>
      </c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</row>
    <row r="84" spans="1:28" ht="12.75" customHeight="1">
      <c r="A84" s="92">
        <v>45128</v>
      </c>
      <c r="B84" s="32" t="s">
        <v>1289</v>
      </c>
      <c r="C84" s="31" t="s">
        <v>1290</v>
      </c>
      <c r="D84" s="31" t="s">
        <v>578</v>
      </c>
      <c r="E84" s="31" t="s">
        <v>576</v>
      </c>
      <c r="F84" s="93">
        <v>1688695</v>
      </c>
      <c r="G84" s="32">
        <v>80.209999999999994</v>
      </c>
      <c r="H84" s="32" t="s">
        <v>1312</v>
      </c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1:28" ht="12.75" customHeight="1">
      <c r="A85" s="92">
        <v>45128</v>
      </c>
      <c r="B85" s="32" t="s">
        <v>1292</v>
      </c>
      <c r="C85" s="31" t="s">
        <v>1293</v>
      </c>
      <c r="D85" s="31" t="s">
        <v>578</v>
      </c>
      <c r="E85" s="31" t="s">
        <v>576</v>
      </c>
      <c r="F85" s="93">
        <v>123081</v>
      </c>
      <c r="G85" s="32">
        <v>155.88</v>
      </c>
      <c r="H85" s="32" t="s">
        <v>1312</v>
      </c>
      <c r="I85" s="81"/>
      <c r="J85" s="94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1:28" ht="12.75" customHeight="1">
      <c r="A86" s="92">
        <v>45128</v>
      </c>
      <c r="B86" s="32" t="s">
        <v>1294</v>
      </c>
      <c r="C86" s="31" t="s">
        <v>1295</v>
      </c>
      <c r="D86" s="31" t="s">
        <v>1296</v>
      </c>
      <c r="E86" s="31" t="s">
        <v>576</v>
      </c>
      <c r="F86" s="93">
        <v>9718569</v>
      </c>
      <c r="G86" s="32">
        <v>44.68</v>
      </c>
      <c r="H86" s="32" t="s">
        <v>1312</v>
      </c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1:28" ht="12.75" customHeight="1">
      <c r="A87" s="92">
        <v>45128</v>
      </c>
      <c r="B87" s="32" t="s">
        <v>1294</v>
      </c>
      <c r="C87" s="31" t="s">
        <v>1295</v>
      </c>
      <c r="D87" s="31" t="s">
        <v>1297</v>
      </c>
      <c r="E87" s="31" t="s">
        <v>576</v>
      </c>
      <c r="F87" s="93">
        <v>6196261</v>
      </c>
      <c r="G87" s="32">
        <v>42.05</v>
      </c>
      <c r="H87" s="32" t="s">
        <v>1312</v>
      </c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1:28" ht="12.75" customHeight="1">
      <c r="A88" s="92">
        <v>45128</v>
      </c>
      <c r="B88" s="32" t="s">
        <v>1294</v>
      </c>
      <c r="C88" s="31" t="s">
        <v>1295</v>
      </c>
      <c r="D88" s="31" t="s">
        <v>1298</v>
      </c>
      <c r="E88" s="31" t="s">
        <v>576</v>
      </c>
      <c r="F88" s="93">
        <v>6185601</v>
      </c>
      <c r="G88" s="32">
        <v>46.66</v>
      </c>
      <c r="H88" s="32" t="s">
        <v>1312</v>
      </c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1:28" ht="12.75" customHeight="1">
      <c r="A89" s="92">
        <v>45128</v>
      </c>
      <c r="B89" s="32" t="s">
        <v>1257</v>
      </c>
      <c r="C89" s="31" t="s">
        <v>1258</v>
      </c>
      <c r="D89" s="31" t="s">
        <v>1259</v>
      </c>
      <c r="E89" s="31" t="s">
        <v>577</v>
      </c>
      <c r="F89" s="93">
        <v>434831</v>
      </c>
      <c r="G89" s="32">
        <v>307.63</v>
      </c>
      <c r="H89" s="32" t="s">
        <v>1312</v>
      </c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1:28" ht="12.75" customHeight="1">
      <c r="A90" s="92">
        <v>45128</v>
      </c>
      <c r="B90" s="32" t="s">
        <v>1299</v>
      </c>
      <c r="C90" s="31" t="s">
        <v>1300</v>
      </c>
      <c r="D90" s="31" t="s">
        <v>1301</v>
      </c>
      <c r="E90" s="31" t="s">
        <v>577</v>
      </c>
      <c r="F90" s="93">
        <v>1662074</v>
      </c>
      <c r="G90" s="32">
        <v>39.840000000000003</v>
      </c>
      <c r="H90" s="32" t="s">
        <v>1312</v>
      </c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1:28" ht="12.75" customHeight="1">
      <c r="A91" s="92">
        <v>45128</v>
      </c>
      <c r="B91" s="32" t="s">
        <v>1261</v>
      </c>
      <c r="C91" s="31" t="s">
        <v>1262</v>
      </c>
      <c r="D91" s="31" t="s">
        <v>1263</v>
      </c>
      <c r="E91" s="31" t="s">
        <v>577</v>
      </c>
      <c r="F91" s="93">
        <v>2416</v>
      </c>
      <c r="G91" s="32">
        <v>298</v>
      </c>
      <c r="H91" s="32" t="s">
        <v>1312</v>
      </c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1:28" ht="12.75" customHeight="1">
      <c r="A92" s="92">
        <v>45128</v>
      </c>
      <c r="B92" s="32" t="s">
        <v>1261</v>
      </c>
      <c r="C92" s="31" t="s">
        <v>1262</v>
      </c>
      <c r="D92" s="31" t="s">
        <v>578</v>
      </c>
      <c r="E92" s="31" t="s">
        <v>577</v>
      </c>
      <c r="F92" s="93">
        <v>172319</v>
      </c>
      <c r="G92" s="32">
        <v>294.44</v>
      </c>
      <c r="H92" s="32" t="s">
        <v>1312</v>
      </c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1:28" ht="12.75" customHeight="1">
      <c r="A93" s="92">
        <v>45128</v>
      </c>
      <c r="B93" s="32" t="s">
        <v>1173</v>
      </c>
      <c r="C93" s="31" t="s">
        <v>1174</v>
      </c>
      <c r="D93" s="31" t="s">
        <v>1175</v>
      </c>
      <c r="E93" s="31" t="s">
        <v>577</v>
      </c>
      <c r="F93" s="93">
        <v>1605477</v>
      </c>
      <c r="G93" s="32">
        <v>14.29</v>
      </c>
      <c r="H93" s="32" t="s">
        <v>1312</v>
      </c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1:28" ht="12.75" customHeight="1">
      <c r="A94" s="92">
        <v>45128</v>
      </c>
      <c r="B94" s="32" t="s">
        <v>1112</v>
      </c>
      <c r="C94" s="31" t="s">
        <v>1113</v>
      </c>
      <c r="D94" s="31" t="s">
        <v>1180</v>
      </c>
      <c r="E94" s="31" t="s">
        <v>577</v>
      </c>
      <c r="F94" s="93">
        <v>105195</v>
      </c>
      <c r="G94" s="32">
        <v>265.82</v>
      </c>
      <c r="H94" s="32" t="s">
        <v>1312</v>
      </c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1:28" ht="12.75" customHeight="1">
      <c r="A95" s="92">
        <v>45128</v>
      </c>
      <c r="B95" s="32" t="s">
        <v>768</v>
      </c>
      <c r="C95" s="31" t="s">
        <v>1264</v>
      </c>
      <c r="D95" s="31" t="s">
        <v>578</v>
      </c>
      <c r="E95" s="31" t="s">
        <v>577</v>
      </c>
      <c r="F95" s="93">
        <v>120864</v>
      </c>
      <c r="G95" s="32">
        <v>936.9</v>
      </c>
      <c r="H95" s="32" t="s">
        <v>1312</v>
      </c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1:28" ht="12.75" customHeight="1">
      <c r="A96" s="92">
        <v>45128</v>
      </c>
      <c r="B96" s="32" t="s">
        <v>847</v>
      </c>
      <c r="C96" s="31" t="s">
        <v>1265</v>
      </c>
      <c r="D96" s="31" t="s">
        <v>1108</v>
      </c>
      <c r="E96" s="31" t="s">
        <v>577</v>
      </c>
      <c r="F96" s="93">
        <v>5872537</v>
      </c>
      <c r="G96" s="32">
        <v>92.95</v>
      </c>
      <c r="H96" s="32" t="s">
        <v>1312</v>
      </c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1:28" ht="12.75" customHeight="1">
      <c r="A97" s="92">
        <v>45128</v>
      </c>
      <c r="B97" s="32" t="s">
        <v>1266</v>
      </c>
      <c r="C97" s="31" t="s">
        <v>1267</v>
      </c>
      <c r="D97" s="31" t="s">
        <v>1268</v>
      </c>
      <c r="E97" s="31" t="s">
        <v>577</v>
      </c>
      <c r="F97" s="93">
        <v>76000</v>
      </c>
      <c r="G97" s="32">
        <v>49.88</v>
      </c>
      <c r="H97" s="32" t="s">
        <v>1312</v>
      </c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1:28" ht="12.75" customHeight="1">
      <c r="A98" s="92">
        <v>45128</v>
      </c>
      <c r="B98" s="32" t="s">
        <v>1269</v>
      </c>
      <c r="C98" s="31" t="s">
        <v>1270</v>
      </c>
      <c r="D98" s="31" t="s">
        <v>578</v>
      </c>
      <c r="E98" s="31" t="s">
        <v>577</v>
      </c>
      <c r="F98" s="93">
        <v>694671</v>
      </c>
      <c r="G98" s="32">
        <v>149.84</v>
      </c>
      <c r="H98" s="32" t="s">
        <v>1312</v>
      </c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1:28" ht="12.75" customHeight="1">
      <c r="A99" s="92">
        <v>45128</v>
      </c>
      <c r="B99" s="32" t="s">
        <v>1271</v>
      </c>
      <c r="C99" s="31" t="s">
        <v>1272</v>
      </c>
      <c r="D99" s="31" t="s">
        <v>578</v>
      </c>
      <c r="E99" s="31" t="s">
        <v>577</v>
      </c>
      <c r="F99" s="93">
        <v>90585</v>
      </c>
      <c r="G99" s="32">
        <v>415.71</v>
      </c>
      <c r="H99" s="32" t="s">
        <v>1312</v>
      </c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</row>
    <row r="100" spans="1:28" ht="12.75" customHeight="1">
      <c r="A100" s="92">
        <v>45128</v>
      </c>
      <c r="B100" s="32" t="s">
        <v>1302</v>
      </c>
      <c r="C100" s="31" t="s">
        <v>1303</v>
      </c>
      <c r="D100" s="31" t="s">
        <v>1304</v>
      </c>
      <c r="E100" s="31" t="s">
        <v>577</v>
      </c>
      <c r="F100" s="93">
        <v>1100000</v>
      </c>
      <c r="G100" s="32">
        <v>24</v>
      </c>
      <c r="H100" s="32" t="s">
        <v>1312</v>
      </c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1:28" ht="12.75" customHeight="1">
      <c r="A101" s="92">
        <v>45128</v>
      </c>
      <c r="B101" s="32" t="s">
        <v>1147</v>
      </c>
      <c r="C101" s="31" t="s">
        <v>1148</v>
      </c>
      <c r="D101" s="31" t="s">
        <v>1082</v>
      </c>
      <c r="E101" s="31" t="s">
        <v>577</v>
      </c>
      <c r="F101" s="93">
        <v>1862975</v>
      </c>
      <c r="G101" s="32">
        <v>165.26</v>
      </c>
      <c r="H101" s="32" t="s">
        <v>1312</v>
      </c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1:28" ht="12.75" customHeight="1">
      <c r="A102" s="92">
        <v>45128</v>
      </c>
      <c r="B102" s="32" t="s">
        <v>1305</v>
      </c>
      <c r="C102" s="31" t="s">
        <v>1306</v>
      </c>
      <c r="D102" s="31" t="s">
        <v>1307</v>
      </c>
      <c r="E102" s="31" t="s">
        <v>577</v>
      </c>
      <c r="F102" s="93">
        <v>50000</v>
      </c>
      <c r="G102" s="32">
        <v>239.78</v>
      </c>
      <c r="H102" s="32" t="s">
        <v>1312</v>
      </c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1:28" ht="12.75" customHeight="1">
      <c r="A103" s="92">
        <v>45128</v>
      </c>
      <c r="B103" s="32" t="s">
        <v>1275</v>
      </c>
      <c r="C103" s="31" t="s">
        <v>1276</v>
      </c>
      <c r="D103" s="31" t="s">
        <v>578</v>
      </c>
      <c r="E103" s="31" t="s">
        <v>577</v>
      </c>
      <c r="F103" s="93">
        <v>94577</v>
      </c>
      <c r="G103" s="32">
        <v>976.89</v>
      </c>
      <c r="H103" s="32" t="s">
        <v>1312</v>
      </c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1:28" ht="12.75" customHeight="1">
      <c r="A104" s="92">
        <v>45128</v>
      </c>
      <c r="B104" s="32" t="s">
        <v>1134</v>
      </c>
      <c r="C104" s="31" t="s">
        <v>1135</v>
      </c>
      <c r="D104" s="31" t="s">
        <v>1108</v>
      </c>
      <c r="E104" s="31" t="s">
        <v>577</v>
      </c>
      <c r="F104" s="93">
        <v>30568899</v>
      </c>
      <c r="G104" s="32">
        <v>16.059999999999999</v>
      </c>
      <c r="H104" s="32" t="s">
        <v>1312</v>
      </c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1:28" ht="12.75" customHeight="1">
      <c r="A105" s="92">
        <v>45128</v>
      </c>
      <c r="B105" s="32" t="s">
        <v>1308</v>
      </c>
      <c r="C105" s="31" t="s">
        <v>1309</v>
      </c>
      <c r="D105" s="31" t="s">
        <v>1310</v>
      </c>
      <c r="E105" s="31" t="s">
        <v>577</v>
      </c>
      <c r="F105" s="93">
        <v>350000</v>
      </c>
      <c r="G105" s="32">
        <v>10.35</v>
      </c>
      <c r="H105" s="32" t="s">
        <v>1312</v>
      </c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1:28" ht="12.75" customHeight="1">
      <c r="A106" s="92">
        <v>45128</v>
      </c>
      <c r="B106" s="32" t="s">
        <v>1178</v>
      </c>
      <c r="C106" s="31" t="s">
        <v>1179</v>
      </c>
      <c r="D106" s="31" t="s">
        <v>1177</v>
      </c>
      <c r="E106" s="31" t="s">
        <v>577</v>
      </c>
      <c r="F106" s="93">
        <v>4489347</v>
      </c>
      <c r="G106" s="32">
        <v>3.57</v>
      </c>
      <c r="H106" s="32" t="s">
        <v>1312</v>
      </c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1:28" ht="12.75" customHeight="1">
      <c r="A107" s="92">
        <v>45128</v>
      </c>
      <c r="B107" s="32" t="s">
        <v>1149</v>
      </c>
      <c r="C107" s="31" t="s">
        <v>1150</v>
      </c>
      <c r="D107" s="31" t="s">
        <v>1108</v>
      </c>
      <c r="E107" s="31" t="s">
        <v>577</v>
      </c>
      <c r="F107" s="93">
        <v>11497038</v>
      </c>
      <c r="G107" s="32">
        <v>20.81</v>
      </c>
      <c r="H107" s="32" t="s">
        <v>1312</v>
      </c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1:28" ht="12.75" customHeight="1">
      <c r="A108" s="92">
        <v>45128</v>
      </c>
      <c r="B108" s="32" t="s">
        <v>1149</v>
      </c>
      <c r="C108" s="31" t="s">
        <v>1150</v>
      </c>
      <c r="D108" s="31" t="s">
        <v>1172</v>
      </c>
      <c r="E108" s="31" t="s">
        <v>577</v>
      </c>
      <c r="F108" s="93">
        <v>15767000</v>
      </c>
      <c r="G108" s="32">
        <v>20.7</v>
      </c>
      <c r="H108" s="32" t="s">
        <v>1312</v>
      </c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1:28" ht="12.75" customHeight="1">
      <c r="A109" s="92">
        <v>45128</v>
      </c>
      <c r="B109" s="32" t="s">
        <v>1277</v>
      </c>
      <c r="C109" s="31" t="s">
        <v>1278</v>
      </c>
      <c r="D109" s="31" t="s">
        <v>1279</v>
      </c>
      <c r="E109" s="31" t="s">
        <v>577</v>
      </c>
      <c r="F109" s="93">
        <v>33706</v>
      </c>
      <c r="G109" s="32">
        <v>2.44</v>
      </c>
      <c r="H109" s="32" t="s">
        <v>1312</v>
      </c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1:28" ht="12.75" customHeight="1">
      <c r="A110" s="92">
        <v>45128</v>
      </c>
      <c r="B110" s="32" t="s">
        <v>1277</v>
      </c>
      <c r="C110" s="31" t="s">
        <v>1278</v>
      </c>
      <c r="D110" s="31" t="s">
        <v>1311</v>
      </c>
      <c r="E110" s="31" t="s">
        <v>577</v>
      </c>
      <c r="F110" s="93">
        <v>2176981</v>
      </c>
      <c r="G110" s="32">
        <v>2.31</v>
      </c>
      <c r="H110" s="32" t="s">
        <v>1312</v>
      </c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1:28" ht="12.75" customHeight="1">
      <c r="A111" s="92">
        <v>45128</v>
      </c>
      <c r="B111" s="32" t="s">
        <v>1283</v>
      </c>
      <c r="C111" s="31" t="s">
        <v>1284</v>
      </c>
      <c r="D111" s="31" t="s">
        <v>578</v>
      </c>
      <c r="E111" s="31" t="s">
        <v>577</v>
      </c>
      <c r="F111" s="93">
        <v>88820</v>
      </c>
      <c r="G111" s="32">
        <v>839.48</v>
      </c>
      <c r="H111" s="32" t="s">
        <v>1312</v>
      </c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1:28" ht="12.75" customHeight="1">
      <c r="A112" s="92">
        <v>45128</v>
      </c>
      <c r="B112" s="32" t="s">
        <v>534</v>
      </c>
      <c r="C112" s="31" t="s">
        <v>1285</v>
      </c>
      <c r="D112" s="31" t="s">
        <v>578</v>
      </c>
      <c r="E112" s="31" t="s">
        <v>577</v>
      </c>
      <c r="F112" s="93">
        <v>955359</v>
      </c>
      <c r="G112" s="32">
        <v>1218.4100000000001</v>
      </c>
      <c r="H112" s="32" t="s">
        <v>1312</v>
      </c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1:28" ht="12.75" customHeight="1">
      <c r="A113" s="92">
        <v>45128</v>
      </c>
      <c r="B113" s="32" t="s">
        <v>1110</v>
      </c>
      <c r="C113" s="31" t="s">
        <v>1111</v>
      </c>
      <c r="D113" s="31" t="s">
        <v>1133</v>
      </c>
      <c r="E113" s="31" t="s">
        <v>577</v>
      </c>
      <c r="F113" s="93">
        <v>459150</v>
      </c>
      <c r="G113" s="32">
        <v>86.89</v>
      </c>
      <c r="H113" s="32" t="s">
        <v>1312</v>
      </c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1:28" ht="12.75" customHeight="1">
      <c r="A114" s="92">
        <v>45128</v>
      </c>
      <c r="B114" s="32" t="s">
        <v>1286</v>
      </c>
      <c r="C114" s="31" t="s">
        <v>1287</v>
      </c>
      <c r="D114" s="31" t="s">
        <v>1288</v>
      </c>
      <c r="E114" s="31" t="s">
        <v>577</v>
      </c>
      <c r="F114" s="93">
        <v>23518</v>
      </c>
      <c r="G114" s="32">
        <v>595.51</v>
      </c>
      <c r="H114" s="32" t="s">
        <v>1312</v>
      </c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  <row r="115" spans="1:28" ht="12.75" customHeight="1">
      <c r="A115" s="92">
        <v>45128</v>
      </c>
      <c r="B115" s="32" t="s">
        <v>1289</v>
      </c>
      <c r="C115" s="31" t="s">
        <v>1290</v>
      </c>
      <c r="D115" s="31" t="s">
        <v>1176</v>
      </c>
      <c r="E115" s="31" t="s">
        <v>577</v>
      </c>
      <c r="F115" s="93">
        <v>2311656</v>
      </c>
      <c r="G115" s="32">
        <v>80.16</v>
      </c>
      <c r="H115" s="32" t="s">
        <v>1312</v>
      </c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</row>
    <row r="116" spans="1:28" ht="12.75" customHeight="1">
      <c r="A116" s="92">
        <v>45128</v>
      </c>
      <c r="B116" s="32" t="s">
        <v>1289</v>
      </c>
      <c r="C116" s="31" t="s">
        <v>1290</v>
      </c>
      <c r="D116" s="31" t="s">
        <v>578</v>
      </c>
      <c r="E116" s="31" t="s">
        <v>577</v>
      </c>
      <c r="F116" s="93">
        <v>1688695</v>
      </c>
      <c r="G116" s="32">
        <v>80.05</v>
      </c>
      <c r="H116" s="32" t="s">
        <v>1312</v>
      </c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</row>
    <row r="117" spans="1:28" ht="12.75" customHeight="1">
      <c r="A117" s="92">
        <v>45128</v>
      </c>
      <c r="B117" s="32" t="s">
        <v>1289</v>
      </c>
      <c r="C117" s="31" t="s">
        <v>1290</v>
      </c>
      <c r="D117" s="31" t="s">
        <v>1109</v>
      </c>
      <c r="E117" s="31" t="s">
        <v>577</v>
      </c>
      <c r="F117" s="93">
        <v>799732</v>
      </c>
      <c r="G117" s="32">
        <v>79.8</v>
      </c>
      <c r="H117" s="32" t="s">
        <v>1312</v>
      </c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</row>
    <row r="118" spans="1:28" ht="12.75" customHeight="1">
      <c r="A118" s="92">
        <v>45128</v>
      </c>
      <c r="B118" s="32" t="s">
        <v>1289</v>
      </c>
      <c r="C118" s="31" t="s">
        <v>1290</v>
      </c>
      <c r="D118" s="31" t="s">
        <v>1108</v>
      </c>
      <c r="E118" s="31" t="s">
        <v>577</v>
      </c>
      <c r="F118" s="93">
        <v>685164</v>
      </c>
      <c r="G118" s="32">
        <v>80.459999999999994</v>
      </c>
      <c r="H118" s="32" t="s">
        <v>1312</v>
      </c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</row>
    <row r="119" spans="1:28" ht="12.75" customHeight="1">
      <c r="A119" s="92">
        <v>45128</v>
      </c>
      <c r="B119" s="32" t="s">
        <v>1289</v>
      </c>
      <c r="C119" s="31" t="s">
        <v>1290</v>
      </c>
      <c r="D119" s="31" t="s">
        <v>1291</v>
      </c>
      <c r="E119" s="31" t="s">
        <v>577</v>
      </c>
      <c r="F119" s="93">
        <v>710774</v>
      </c>
      <c r="G119" s="32">
        <v>79.760000000000005</v>
      </c>
      <c r="H119" s="32" t="s">
        <v>1312</v>
      </c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</row>
    <row r="120" spans="1:28" ht="12.75" customHeight="1">
      <c r="A120" s="92">
        <v>45128</v>
      </c>
      <c r="B120" s="32" t="s">
        <v>1292</v>
      </c>
      <c r="C120" s="31" t="s">
        <v>1293</v>
      </c>
      <c r="D120" s="31" t="s">
        <v>578</v>
      </c>
      <c r="E120" s="31" t="s">
        <v>577</v>
      </c>
      <c r="F120" s="93">
        <v>123081</v>
      </c>
      <c r="G120" s="32">
        <v>156.03</v>
      </c>
      <c r="H120" s="32" t="s">
        <v>1312</v>
      </c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</row>
    <row r="121" spans="1:28" ht="12.75" customHeight="1">
      <c r="A121" s="92">
        <v>45128</v>
      </c>
      <c r="B121" s="32" t="s">
        <v>1294</v>
      </c>
      <c r="C121" s="31" t="s">
        <v>1295</v>
      </c>
      <c r="D121" s="31" t="s">
        <v>1298</v>
      </c>
      <c r="E121" s="31" t="s">
        <v>577</v>
      </c>
      <c r="F121" s="93">
        <v>6181784</v>
      </c>
      <c r="G121" s="32">
        <v>46.92</v>
      </c>
      <c r="H121" s="32" t="s">
        <v>1312</v>
      </c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</row>
    <row r="122" spans="1:28" ht="12.75" customHeight="1">
      <c r="A122" s="92">
        <v>45128</v>
      </c>
      <c r="B122" s="32" t="s">
        <v>1294</v>
      </c>
      <c r="C122" s="31" t="s">
        <v>1295</v>
      </c>
      <c r="D122" s="31" t="s">
        <v>1297</v>
      </c>
      <c r="E122" s="31" t="s">
        <v>577</v>
      </c>
      <c r="F122" s="93">
        <v>6199825</v>
      </c>
      <c r="G122" s="32">
        <v>42.07</v>
      </c>
      <c r="H122" s="32" t="s">
        <v>1312</v>
      </c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</row>
    <row r="123" spans="1:28" ht="12.75" customHeight="1">
      <c r="A123" s="92">
        <v>45128</v>
      </c>
      <c r="B123" s="32" t="s">
        <v>1294</v>
      </c>
      <c r="C123" s="31" t="s">
        <v>1295</v>
      </c>
      <c r="D123" s="31" t="s">
        <v>1296</v>
      </c>
      <c r="E123" s="31" t="s">
        <v>577</v>
      </c>
      <c r="F123" s="93">
        <v>6612954</v>
      </c>
      <c r="G123" s="32">
        <v>43.4</v>
      </c>
      <c r="H123" s="32" t="s">
        <v>1312</v>
      </c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</row>
    <row r="124" spans="1:28" ht="12.75" customHeight="1">
      <c r="A124" s="92"/>
      <c r="B124" s="32"/>
      <c r="C124" s="31"/>
      <c r="D124" s="31"/>
      <c r="E124" s="31"/>
      <c r="F124" s="93"/>
      <c r="G124" s="32"/>
      <c r="H124" s="32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</row>
    <row r="125" spans="1:28" ht="12.75" customHeight="1">
      <c r="A125" s="92"/>
      <c r="B125" s="32"/>
      <c r="C125" s="31"/>
      <c r="D125" s="31"/>
      <c r="E125" s="31"/>
      <c r="F125" s="93"/>
      <c r="G125" s="32"/>
      <c r="H125" s="32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</row>
    <row r="126" spans="1:28" ht="12.75" customHeight="1">
      <c r="A126" s="92"/>
      <c r="B126" s="32"/>
      <c r="C126" s="31"/>
      <c r="D126" s="31"/>
      <c r="E126" s="31"/>
      <c r="F126" s="93"/>
      <c r="G126" s="32"/>
      <c r="H126" s="32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</row>
    <row r="127" spans="1:28" ht="12.75" customHeight="1">
      <c r="A127" s="92"/>
      <c r="B127" s="32"/>
      <c r="C127" s="31"/>
      <c r="D127" s="31"/>
      <c r="E127" s="31"/>
      <c r="F127" s="93"/>
      <c r="G127" s="32"/>
      <c r="H127" s="32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</row>
    <row r="128" spans="1:28" ht="12.75" customHeight="1">
      <c r="A128" s="92"/>
      <c r="B128" s="32"/>
      <c r="C128" s="31"/>
      <c r="D128" s="31"/>
      <c r="E128" s="31"/>
      <c r="F128" s="93"/>
      <c r="G128" s="32"/>
      <c r="H128" s="32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</row>
    <row r="129" spans="1:28" ht="12.75" customHeight="1">
      <c r="A129" s="92"/>
      <c r="B129" s="32"/>
      <c r="C129" s="31"/>
      <c r="D129" s="31"/>
      <c r="E129" s="31"/>
      <c r="F129" s="93"/>
      <c r="G129" s="32"/>
      <c r="H129" s="32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</row>
    <row r="130" spans="1:28" ht="12.75" customHeight="1">
      <c r="A130" s="92"/>
      <c r="B130" s="32"/>
      <c r="C130" s="31"/>
      <c r="D130" s="31"/>
      <c r="E130" s="31"/>
      <c r="F130" s="93"/>
      <c r="G130" s="32"/>
      <c r="H130" s="32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</row>
    <row r="131" spans="1:28" ht="12.75" customHeight="1">
      <c r="A131" s="92"/>
      <c r="B131" s="32"/>
      <c r="C131" s="31"/>
      <c r="D131" s="31"/>
      <c r="E131" s="31"/>
      <c r="F131" s="93"/>
      <c r="G131" s="32"/>
      <c r="H131" s="32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</row>
    <row r="132" spans="1:28" ht="12.75" customHeight="1">
      <c r="A132" s="92"/>
      <c r="B132" s="32"/>
      <c r="C132" s="31"/>
      <c r="D132" s="31"/>
      <c r="E132" s="31"/>
      <c r="F132" s="93"/>
      <c r="G132" s="32"/>
      <c r="H132" s="32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</row>
    <row r="133" spans="1:28" ht="12.75" customHeight="1">
      <c r="A133" s="92"/>
      <c r="B133" s="32"/>
      <c r="C133" s="31"/>
      <c r="D133" s="31"/>
      <c r="E133" s="31"/>
      <c r="F133" s="93"/>
      <c r="G133" s="32"/>
      <c r="H133" s="32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</row>
    <row r="134" spans="1:28" ht="12.75" customHeight="1">
      <c r="A134" s="92"/>
      <c r="B134" s="32"/>
      <c r="C134" s="31"/>
      <c r="D134" s="31"/>
      <c r="E134" s="31"/>
      <c r="F134" s="93"/>
      <c r="G134" s="32"/>
      <c r="H134" s="32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</row>
    <row r="135" spans="1:28" ht="12.75" customHeight="1">
      <c r="A135" s="92"/>
      <c r="B135" s="32"/>
      <c r="C135" s="31"/>
      <c r="D135" s="31"/>
      <c r="E135" s="31"/>
      <c r="F135" s="93"/>
      <c r="G135" s="32"/>
      <c r="H135" s="32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</row>
    <row r="136" spans="1:28" ht="12.75" customHeight="1">
      <c r="A136" s="92"/>
      <c r="B136" s="32"/>
      <c r="C136" s="31"/>
      <c r="D136" s="31"/>
      <c r="E136" s="31"/>
      <c r="F136" s="93"/>
      <c r="G136" s="32"/>
      <c r="H136" s="32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</row>
    <row r="137" spans="1:28" ht="12.75" customHeight="1">
      <c r="A137" s="92"/>
      <c r="B137" s="32"/>
      <c r="C137" s="31"/>
      <c r="D137" s="31"/>
      <c r="E137" s="31"/>
      <c r="F137" s="93"/>
      <c r="G137" s="32"/>
      <c r="H137" s="32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</row>
    <row r="138" spans="1:28" ht="12.75" customHeight="1">
      <c r="A138" s="92"/>
      <c r="B138" s="32"/>
      <c r="C138" s="31"/>
      <c r="D138" s="31"/>
      <c r="E138" s="31"/>
      <c r="F138" s="93"/>
      <c r="G138" s="32"/>
      <c r="H138" s="32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</row>
    <row r="139" spans="1:28" ht="12.75" customHeight="1">
      <c r="A139" s="92"/>
      <c r="B139" s="32"/>
      <c r="C139" s="31"/>
      <c r="D139" s="31"/>
      <c r="E139" s="31"/>
      <c r="F139" s="93"/>
      <c r="G139" s="32"/>
      <c r="H139" s="32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</row>
    <row r="140" spans="1:28" ht="12.75" customHeight="1">
      <c r="A140" s="92"/>
      <c r="B140" s="32"/>
      <c r="C140" s="31"/>
      <c r="D140" s="31"/>
      <c r="E140" s="31"/>
      <c r="F140" s="93"/>
      <c r="G140" s="32"/>
      <c r="H140" s="32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</row>
    <row r="141" spans="1:28" ht="12.75" customHeight="1">
      <c r="A141" s="92"/>
      <c r="B141" s="32"/>
      <c r="C141" s="31"/>
      <c r="D141" s="31"/>
      <c r="E141" s="31"/>
      <c r="F141" s="93"/>
      <c r="G141" s="32"/>
      <c r="H141" s="32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</row>
    <row r="142" spans="1:28" ht="12.75" customHeight="1">
      <c r="A142" s="92"/>
      <c r="B142" s="32"/>
      <c r="C142" s="31"/>
      <c r="D142" s="31"/>
      <c r="E142" s="31"/>
      <c r="F142" s="93"/>
      <c r="G142" s="32"/>
      <c r="H142" s="32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</row>
    <row r="143" spans="1:28" ht="12.75" customHeight="1">
      <c r="A143" s="92"/>
      <c r="B143" s="32"/>
      <c r="C143" s="31"/>
      <c r="D143" s="31"/>
      <c r="E143" s="31"/>
      <c r="F143" s="93"/>
      <c r="G143" s="32"/>
      <c r="H143" s="32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</row>
    <row r="144" spans="1:28" ht="12.75" customHeight="1">
      <c r="A144" s="92"/>
      <c r="B144" s="32"/>
      <c r="C144" s="31"/>
      <c r="D144" s="31"/>
      <c r="E144" s="31"/>
      <c r="F144" s="93"/>
      <c r="G144" s="32"/>
      <c r="H144" s="32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</row>
    <row r="145" spans="1:28" ht="12.75" customHeight="1">
      <c r="A145" s="92"/>
      <c r="B145" s="32"/>
      <c r="C145" s="31"/>
      <c r="D145" s="31"/>
      <c r="E145" s="31"/>
      <c r="F145" s="93"/>
      <c r="G145" s="32"/>
      <c r="H145" s="32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</row>
    <row r="146" spans="1:28" ht="12.75" customHeight="1">
      <c r="A146" s="92"/>
      <c r="B146" s="32"/>
      <c r="C146" s="31"/>
      <c r="D146" s="31"/>
      <c r="E146" s="31"/>
      <c r="F146" s="93"/>
      <c r="G146" s="32"/>
      <c r="H146" s="32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</row>
    <row r="147" spans="1:28" ht="12.75" customHeight="1">
      <c r="A147" s="92"/>
      <c r="B147" s="32"/>
      <c r="C147" s="31"/>
      <c r="D147" s="31"/>
      <c r="E147" s="31"/>
      <c r="F147" s="93"/>
      <c r="G147" s="32"/>
      <c r="H147" s="32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</row>
    <row r="148" spans="1:28" ht="12.75" customHeight="1">
      <c r="A148" s="92"/>
      <c r="B148" s="32"/>
      <c r="C148" s="31"/>
      <c r="D148" s="31"/>
      <c r="E148" s="31"/>
      <c r="F148" s="93"/>
      <c r="G148" s="32"/>
      <c r="H148" s="32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</row>
    <row r="149" spans="1:28" ht="12.75" customHeight="1">
      <c r="A149" s="92"/>
      <c r="B149" s="32"/>
      <c r="C149" s="31"/>
      <c r="D149" s="31"/>
      <c r="E149" s="31"/>
      <c r="F149" s="93"/>
      <c r="G149" s="32"/>
      <c r="H149" s="32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</row>
    <row r="150" spans="1:28" ht="12.75" customHeight="1">
      <c r="A150" s="92"/>
      <c r="B150" s="32"/>
      <c r="C150" s="31"/>
      <c r="D150" s="31"/>
      <c r="E150" s="31"/>
      <c r="F150" s="93"/>
      <c r="G150" s="32"/>
      <c r="H150" s="32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</row>
    <row r="151" spans="1:28" ht="12.75" customHeight="1">
      <c r="A151" s="92"/>
      <c r="B151" s="32"/>
      <c r="C151" s="31"/>
      <c r="D151" s="31"/>
      <c r="E151" s="31"/>
      <c r="F151" s="93"/>
      <c r="G151" s="32"/>
      <c r="H151" s="32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</row>
    <row r="152" spans="1:28" ht="12.75" customHeight="1">
      <c r="A152" s="92"/>
      <c r="B152" s="32"/>
      <c r="C152" s="31"/>
      <c r="D152" s="31"/>
      <c r="E152" s="31"/>
      <c r="F152" s="93"/>
      <c r="G152" s="32"/>
      <c r="H152" s="32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</row>
    <row r="153" spans="1:28" ht="12.75" customHeight="1">
      <c r="A153" s="92"/>
      <c r="B153" s="32"/>
      <c r="C153" s="31"/>
      <c r="D153" s="31"/>
      <c r="E153" s="31"/>
      <c r="F153" s="93"/>
      <c r="G153" s="32"/>
      <c r="H153" s="32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</row>
    <row r="154" spans="1:28" ht="12.75" customHeight="1">
      <c r="A154" s="92"/>
      <c r="B154" s="32"/>
      <c r="C154" s="31"/>
      <c r="D154" s="31"/>
      <c r="E154" s="31"/>
      <c r="F154" s="93"/>
      <c r="G154" s="32"/>
      <c r="H154" s="32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</row>
    <row r="155" spans="1:28" ht="12.75" customHeight="1">
      <c r="A155" s="92"/>
      <c r="B155" s="32"/>
      <c r="C155" s="31"/>
      <c r="D155" s="31"/>
      <c r="E155" s="31"/>
      <c r="F155" s="93"/>
      <c r="G155" s="32"/>
      <c r="H155" s="32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</row>
    <row r="156" spans="1:28" ht="12.75" customHeight="1">
      <c r="A156" s="92"/>
      <c r="B156" s="32"/>
      <c r="C156" s="31"/>
      <c r="D156" s="31"/>
      <c r="E156" s="31"/>
      <c r="F156" s="93"/>
      <c r="G156" s="32"/>
      <c r="H156" s="32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</row>
    <row r="157" spans="1:28" ht="12.75" customHeight="1">
      <c r="A157" s="92"/>
      <c r="B157" s="32"/>
      <c r="C157" s="31"/>
      <c r="D157" s="31"/>
      <c r="E157" s="31"/>
      <c r="F157" s="93"/>
      <c r="G157" s="32"/>
      <c r="H157" s="32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</row>
    <row r="158" spans="1:28" ht="12.75" customHeight="1">
      <c r="A158" s="92"/>
      <c r="B158" s="32"/>
      <c r="C158" s="31"/>
      <c r="D158" s="31"/>
      <c r="E158" s="31"/>
      <c r="F158" s="93"/>
      <c r="G158" s="32"/>
      <c r="H158" s="32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</row>
    <row r="159" spans="1:28" ht="12.75" customHeight="1">
      <c r="A159" s="92"/>
      <c r="B159" s="32"/>
      <c r="C159" s="31"/>
      <c r="D159" s="31"/>
      <c r="E159" s="31"/>
      <c r="F159" s="93"/>
      <c r="G159" s="32"/>
      <c r="H159" s="32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</row>
    <row r="160" spans="1:28" ht="12.75" customHeight="1">
      <c r="A160" s="92"/>
      <c r="B160" s="32"/>
      <c r="C160" s="31"/>
      <c r="D160" s="31"/>
      <c r="E160" s="31"/>
      <c r="F160" s="93"/>
      <c r="G160" s="32"/>
      <c r="H160" s="32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</row>
    <row r="161" spans="1:28" ht="12.75" customHeight="1">
      <c r="A161" s="92"/>
      <c r="B161" s="32"/>
      <c r="C161" s="31"/>
      <c r="D161" s="31"/>
      <c r="E161" s="31"/>
      <c r="F161" s="93"/>
      <c r="G161" s="32"/>
      <c r="H161" s="32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</row>
    <row r="162" spans="1:28" ht="12.75" customHeight="1">
      <c r="A162" s="92"/>
      <c r="B162" s="32"/>
      <c r="C162" s="31"/>
      <c r="D162" s="31"/>
      <c r="E162" s="31"/>
      <c r="F162" s="93"/>
      <c r="G162" s="32"/>
      <c r="H162" s="32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</row>
    <row r="163" spans="1:28" ht="12.75" customHeight="1">
      <c r="A163" s="92"/>
      <c r="B163" s="32"/>
      <c r="C163" s="31"/>
      <c r="D163" s="31"/>
      <c r="E163" s="31"/>
      <c r="F163" s="93"/>
      <c r="G163" s="32"/>
      <c r="H163" s="32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</row>
    <row r="164" spans="1:28" ht="12.75" customHeight="1">
      <c r="A164" s="92"/>
      <c r="B164" s="32"/>
      <c r="C164" s="31"/>
      <c r="D164" s="31"/>
      <c r="E164" s="31"/>
      <c r="F164" s="93"/>
      <c r="G164" s="32"/>
      <c r="H164" s="32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</row>
    <row r="165" spans="1:28" ht="12.75" customHeight="1">
      <c r="A165" s="92"/>
      <c r="B165" s="32"/>
      <c r="C165" s="31"/>
      <c r="D165" s="31"/>
      <c r="E165" s="31"/>
      <c r="F165" s="93"/>
      <c r="G165" s="32"/>
      <c r="H165" s="32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</row>
    <row r="166" spans="1:28" ht="12.75" customHeight="1">
      <c r="A166" s="92"/>
      <c r="B166" s="32"/>
      <c r="C166" s="31"/>
      <c r="D166" s="31"/>
      <c r="E166" s="31"/>
      <c r="F166" s="93"/>
      <c r="G166" s="32"/>
      <c r="H166" s="32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</row>
    <row r="167" spans="1:28" ht="12.75" customHeight="1">
      <c r="A167" s="92"/>
      <c r="B167" s="32"/>
      <c r="C167" s="31"/>
      <c r="D167" s="31"/>
      <c r="E167" s="31"/>
      <c r="F167" s="93"/>
      <c r="G167" s="32"/>
      <c r="H167" s="32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</row>
    <row r="168" spans="1:28" ht="12.75" customHeight="1">
      <c r="A168" s="92"/>
      <c r="B168" s="32"/>
      <c r="C168" s="31"/>
      <c r="D168" s="31"/>
      <c r="E168" s="31"/>
      <c r="F168" s="93"/>
      <c r="G168" s="32"/>
      <c r="H168" s="32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</row>
    <row r="169" spans="1:28" ht="12.75" customHeight="1">
      <c r="A169" s="92"/>
      <c r="B169" s="32"/>
      <c r="C169" s="31"/>
      <c r="D169" s="31"/>
      <c r="E169" s="31"/>
      <c r="F169" s="93"/>
      <c r="G169" s="32"/>
      <c r="H169" s="32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</row>
    <row r="170" spans="1:28" ht="12.75" customHeight="1">
      <c r="A170" s="92"/>
      <c r="B170" s="32"/>
      <c r="C170" s="31"/>
      <c r="D170" s="31"/>
      <c r="E170" s="31"/>
      <c r="F170" s="93"/>
      <c r="G170" s="32"/>
      <c r="H170" s="32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</row>
    <row r="171" spans="1:28" ht="12.75" customHeight="1">
      <c r="A171" s="92"/>
      <c r="B171" s="32"/>
      <c r="C171" s="31"/>
      <c r="D171" s="31"/>
      <c r="E171" s="31"/>
      <c r="F171" s="93"/>
      <c r="G171" s="32"/>
      <c r="H171" s="32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</row>
    <row r="172" spans="1:28" ht="12.75" customHeight="1">
      <c r="A172" s="92"/>
      <c r="B172" s="32"/>
      <c r="C172" s="31"/>
      <c r="D172" s="31"/>
      <c r="E172" s="31"/>
      <c r="F172" s="93"/>
      <c r="G172" s="32"/>
      <c r="H172" s="32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</row>
    <row r="173" spans="1:28" ht="12.75" customHeight="1">
      <c r="A173" s="92"/>
      <c r="B173" s="32"/>
      <c r="C173" s="31"/>
      <c r="D173" s="31"/>
      <c r="E173" s="31"/>
      <c r="F173" s="93"/>
      <c r="G173" s="32"/>
      <c r="H173" s="32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</row>
    <row r="174" spans="1:28" ht="12.75" customHeight="1">
      <c r="A174" s="92"/>
      <c r="B174" s="32"/>
      <c r="C174" s="31"/>
      <c r="D174" s="31"/>
      <c r="E174" s="31"/>
      <c r="F174" s="93"/>
      <c r="G174" s="32"/>
      <c r="H174" s="32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</row>
    <row r="175" spans="1:28" ht="12.75" customHeight="1">
      <c r="A175" s="92"/>
      <c r="B175" s="32"/>
      <c r="C175" s="31"/>
      <c r="D175" s="31"/>
      <c r="E175" s="31"/>
      <c r="F175" s="93"/>
      <c r="G175" s="32"/>
      <c r="H175" s="32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</row>
    <row r="176" spans="1:28" ht="12.75" customHeight="1">
      <c r="A176" s="92"/>
      <c r="B176" s="32"/>
      <c r="C176" s="31"/>
      <c r="D176" s="31"/>
      <c r="E176" s="31"/>
      <c r="F176" s="93"/>
      <c r="G176" s="32"/>
      <c r="H176" s="32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</row>
    <row r="177" spans="1:28" ht="12.75" customHeight="1">
      <c r="A177" s="92"/>
      <c r="B177" s="32"/>
      <c r="C177" s="31"/>
      <c r="D177" s="31"/>
      <c r="E177" s="31"/>
      <c r="F177" s="93"/>
      <c r="G177" s="32"/>
      <c r="H177" s="32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</row>
    <row r="178" spans="1:28" ht="12.75" customHeight="1">
      <c r="A178" s="92"/>
      <c r="B178" s="32"/>
      <c r="C178" s="31"/>
      <c r="D178" s="31"/>
      <c r="E178" s="31"/>
      <c r="F178" s="93"/>
      <c r="G178" s="32"/>
      <c r="H178" s="32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</row>
    <row r="179" spans="1:28" ht="12.75" customHeight="1">
      <c r="A179" s="92"/>
      <c r="B179" s="32"/>
      <c r="C179" s="31"/>
      <c r="D179" s="31"/>
      <c r="E179" s="31"/>
      <c r="F179" s="93"/>
      <c r="G179" s="32"/>
      <c r="H179" s="32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</row>
    <row r="180" spans="1:28" ht="12.75" customHeight="1">
      <c r="A180" s="92"/>
      <c r="B180" s="32"/>
      <c r="C180" s="31"/>
      <c r="D180" s="31"/>
      <c r="E180" s="31"/>
      <c r="F180" s="93"/>
      <c r="G180" s="32"/>
      <c r="H180" s="32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</row>
    <row r="181" spans="1:28" ht="12.75" customHeight="1">
      <c r="A181" s="92"/>
      <c r="B181" s="32"/>
      <c r="C181" s="31"/>
      <c r="D181" s="31"/>
      <c r="E181" s="31"/>
      <c r="F181" s="93"/>
      <c r="G181" s="32"/>
      <c r="H181" s="32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</row>
    <row r="182" spans="1:28" ht="12.75" customHeight="1">
      <c r="A182" s="92"/>
      <c r="B182" s="32"/>
      <c r="C182" s="31"/>
      <c r="D182" s="31"/>
      <c r="E182" s="31"/>
      <c r="F182" s="93"/>
      <c r="G182" s="32"/>
      <c r="H182" s="32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</row>
    <row r="183" spans="1:28" ht="12.75" customHeight="1">
      <c r="A183" s="92"/>
      <c r="B183" s="32"/>
      <c r="C183" s="31"/>
      <c r="D183" s="31"/>
      <c r="E183" s="31"/>
      <c r="F183" s="93"/>
      <c r="G183" s="32"/>
      <c r="H183" s="32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</row>
    <row r="184" spans="1:28" ht="12.75" customHeight="1">
      <c r="A184" s="92"/>
      <c r="B184" s="32"/>
      <c r="C184" s="31"/>
      <c r="D184" s="31"/>
      <c r="E184" s="31"/>
      <c r="F184" s="93"/>
      <c r="G184" s="32"/>
      <c r="H184" s="32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</row>
    <row r="185" spans="1:28" ht="12.75" customHeight="1">
      <c r="A185" s="92"/>
      <c r="B185" s="32"/>
      <c r="C185" s="31"/>
      <c r="D185" s="31"/>
      <c r="E185" s="31"/>
      <c r="F185" s="93"/>
      <c r="G185" s="32"/>
      <c r="H185" s="32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  <c r="AB185" s="81"/>
    </row>
    <row r="186" spans="1:28" ht="12.75" customHeight="1">
      <c r="A186" s="92"/>
      <c r="B186" s="32"/>
      <c r="C186" s="31"/>
      <c r="D186" s="31"/>
      <c r="E186" s="31"/>
      <c r="F186" s="93"/>
      <c r="G186" s="32"/>
      <c r="H186" s="32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  <c r="AB186" s="81"/>
    </row>
    <row r="187" spans="1:28" ht="12.75" customHeight="1">
      <c r="A187" s="92"/>
      <c r="B187" s="32"/>
      <c r="C187" s="31"/>
      <c r="D187" s="31"/>
      <c r="E187" s="31"/>
      <c r="F187" s="93"/>
      <c r="G187" s="32"/>
      <c r="H187" s="32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  <c r="AB187" s="81"/>
    </row>
    <row r="188" spans="1:28" ht="12.75" customHeight="1">
      <c r="A188" s="92"/>
      <c r="B188" s="32"/>
      <c r="C188" s="31"/>
      <c r="D188" s="31"/>
      <c r="E188" s="31"/>
      <c r="F188" s="93"/>
      <c r="G188" s="32"/>
      <c r="H188" s="32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  <c r="AB188" s="81"/>
    </row>
    <row r="189" spans="1:28" ht="12.75" customHeight="1">
      <c r="A189" s="92"/>
      <c r="B189" s="32"/>
      <c r="C189" s="31"/>
      <c r="D189" s="31"/>
      <c r="E189" s="31"/>
      <c r="F189" s="93"/>
      <c r="G189" s="32"/>
      <c r="H189" s="32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  <c r="AB189" s="81"/>
    </row>
    <row r="190" spans="1:28" ht="12.75" customHeight="1">
      <c r="A190" s="92"/>
      <c r="B190" s="32"/>
      <c r="C190" s="31"/>
      <c r="D190" s="31"/>
      <c r="E190" s="31"/>
      <c r="F190" s="93"/>
      <c r="G190" s="32"/>
      <c r="H190" s="32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  <c r="AB190" s="81"/>
    </row>
    <row r="191" spans="1:28" ht="12.75" customHeight="1">
      <c r="A191" s="92"/>
      <c r="B191" s="32"/>
      <c r="C191" s="31"/>
      <c r="D191" s="31"/>
      <c r="E191" s="31"/>
      <c r="F191" s="93"/>
      <c r="G191" s="32"/>
      <c r="H191" s="32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  <c r="AB191" s="81"/>
    </row>
    <row r="192" spans="1:28" ht="12.75" customHeight="1">
      <c r="A192" s="92"/>
      <c r="B192" s="32"/>
      <c r="C192" s="31"/>
      <c r="D192" s="31"/>
      <c r="E192" s="31"/>
      <c r="F192" s="93"/>
      <c r="G192" s="32"/>
      <c r="H192" s="32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  <c r="AB192" s="81"/>
    </row>
    <row r="193" spans="1:28" ht="12.75" customHeight="1">
      <c r="A193" s="92"/>
      <c r="B193" s="32"/>
      <c r="C193" s="31"/>
      <c r="D193" s="31"/>
      <c r="E193" s="31"/>
      <c r="F193" s="93"/>
      <c r="G193" s="32"/>
      <c r="H193" s="32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  <c r="AB193" s="81"/>
    </row>
    <row r="194" spans="1:28" ht="12.75" customHeight="1">
      <c r="A194" s="92"/>
      <c r="B194" s="32"/>
      <c r="C194" s="31"/>
      <c r="D194" s="31"/>
      <c r="E194" s="31"/>
      <c r="F194" s="93"/>
      <c r="G194" s="32"/>
      <c r="H194" s="32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  <c r="AB194" s="81"/>
    </row>
    <row r="195" spans="1:28" ht="12.75" customHeight="1">
      <c r="A195" s="92"/>
      <c r="B195" s="32"/>
      <c r="C195" s="31"/>
      <c r="D195" s="31"/>
      <c r="E195" s="31"/>
      <c r="F195" s="93"/>
      <c r="G195" s="32"/>
      <c r="H195" s="32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  <c r="AB195" s="81"/>
    </row>
    <row r="196" spans="1:28" ht="12.75" customHeight="1">
      <c r="A196" s="92"/>
      <c r="B196" s="32"/>
      <c r="C196" s="31"/>
      <c r="D196" s="31"/>
      <c r="E196" s="31"/>
      <c r="F196" s="93"/>
      <c r="G196" s="32"/>
      <c r="H196" s="32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  <c r="AB196" s="81"/>
    </row>
    <row r="197" spans="1:28" ht="12.75" customHeight="1">
      <c r="A197" s="92"/>
      <c r="B197" s="32"/>
      <c r="C197" s="31"/>
      <c r="D197" s="31"/>
      <c r="E197" s="31"/>
      <c r="F197" s="93"/>
      <c r="G197" s="32"/>
      <c r="H197" s="32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</row>
    <row r="198" spans="1:28" ht="12.75" customHeight="1">
      <c r="A198" s="92"/>
      <c r="B198" s="32"/>
      <c r="C198" s="31"/>
      <c r="D198" s="31"/>
      <c r="E198" s="31"/>
      <c r="F198" s="93"/>
      <c r="G198" s="32"/>
      <c r="H198" s="32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  <c r="AB198" s="81"/>
    </row>
    <row r="199" spans="1:28" ht="12.75" customHeight="1">
      <c r="A199" s="92"/>
      <c r="B199" s="32"/>
      <c r="C199" s="31"/>
      <c r="D199" s="31"/>
      <c r="E199" s="31"/>
      <c r="F199" s="93"/>
      <c r="G199" s="32"/>
      <c r="H199" s="32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  <c r="AB199" s="81"/>
    </row>
    <row r="200" spans="1:28" ht="12.75" customHeight="1">
      <c r="A200" s="92"/>
      <c r="B200" s="32"/>
      <c r="C200" s="31"/>
      <c r="D200" s="31"/>
      <c r="E200" s="31"/>
      <c r="F200" s="93"/>
      <c r="G200" s="32"/>
      <c r="H200" s="32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</row>
    <row r="201" spans="1:28" ht="12.75" customHeight="1">
      <c r="A201" s="92"/>
      <c r="B201" s="32"/>
      <c r="C201" s="31"/>
      <c r="D201" s="31"/>
      <c r="E201" s="31"/>
      <c r="F201" s="93"/>
      <c r="G201" s="32"/>
      <c r="H201" s="32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  <c r="AB201" s="81"/>
    </row>
    <row r="202" spans="1:28" ht="12.75" customHeight="1">
      <c r="A202" s="92"/>
      <c r="B202" s="32"/>
      <c r="C202" s="31"/>
      <c r="D202" s="31"/>
      <c r="E202" s="31"/>
      <c r="F202" s="93"/>
      <c r="G202" s="32"/>
      <c r="H202" s="32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  <c r="AB202" s="81"/>
    </row>
    <row r="203" spans="1:28" ht="12.75" customHeight="1">
      <c r="A203" s="92"/>
      <c r="B203" s="32"/>
      <c r="C203" s="31"/>
      <c r="D203" s="31"/>
      <c r="E203" s="31"/>
      <c r="F203" s="93"/>
      <c r="G203" s="32"/>
      <c r="H203" s="32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1"/>
      <c r="AB203" s="81"/>
    </row>
    <row r="204" spans="1:28" ht="12.75" customHeight="1">
      <c r="A204" s="92"/>
      <c r="B204" s="32"/>
      <c r="C204" s="31"/>
      <c r="D204" s="31"/>
      <c r="E204" s="31"/>
      <c r="F204" s="93"/>
      <c r="G204" s="32"/>
      <c r="H204" s="32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  <c r="AB204" s="81"/>
    </row>
    <row r="205" spans="1:28" ht="12.75" customHeight="1">
      <c r="A205" s="92"/>
      <c r="B205" s="32"/>
      <c r="C205" s="31"/>
      <c r="D205" s="31"/>
      <c r="E205" s="31"/>
      <c r="F205" s="93"/>
      <c r="G205" s="32"/>
      <c r="H205" s="32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  <c r="AB205" s="81"/>
    </row>
    <row r="206" spans="1:28" ht="12.75" customHeight="1">
      <c r="A206" s="92"/>
      <c r="B206" s="32"/>
      <c r="C206" s="31"/>
      <c r="D206" s="31"/>
      <c r="E206" s="31"/>
      <c r="F206" s="93"/>
      <c r="G206" s="32"/>
      <c r="H206" s="32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  <c r="AB206" s="81"/>
    </row>
    <row r="207" spans="1:28" ht="12.75" customHeight="1">
      <c r="A207" s="92"/>
      <c r="B207" s="32"/>
      <c r="C207" s="31"/>
      <c r="D207" s="31"/>
      <c r="E207" s="31"/>
      <c r="F207" s="93"/>
      <c r="G207" s="32"/>
      <c r="H207" s="32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  <c r="AB207" s="81"/>
    </row>
    <row r="208" spans="1:28" ht="12.75" customHeight="1">
      <c r="A208" s="92"/>
      <c r="B208" s="32"/>
      <c r="C208" s="31"/>
      <c r="D208" s="31"/>
      <c r="E208" s="31"/>
      <c r="F208" s="93"/>
      <c r="G208" s="32"/>
      <c r="H208" s="32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  <c r="AB208" s="81"/>
    </row>
    <row r="209" spans="1:28" ht="12.75" customHeight="1">
      <c r="A209" s="92"/>
      <c r="B209" s="32"/>
      <c r="C209" s="31"/>
      <c r="D209" s="31"/>
      <c r="E209" s="31"/>
      <c r="F209" s="93"/>
      <c r="G209" s="32"/>
      <c r="H209" s="32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  <c r="AB209" s="81"/>
    </row>
    <row r="210" spans="1:28" ht="12.75" customHeight="1">
      <c r="A210" s="92"/>
      <c r="B210" s="32"/>
      <c r="C210" s="31"/>
      <c r="D210" s="31"/>
      <c r="E210" s="31"/>
      <c r="F210" s="93"/>
      <c r="G210" s="32"/>
      <c r="H210" s="32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  <c r="AA210" s="81"/>
      <c r="AB210" s="81"/>
    </row>
    <row r="211" spans="1:28" ht="12.75" customHeight="1">
      <c r="A211" s="92"/>
      <c r="B211" s="32"/>
      <c r="C211" s="31"/>
      <c r="D211" s="31"/>
      <c r="E211" s="31"/>
      <c r="F211" s="93"/>
      <c r="G211" s="32"/>
      <c r="H211" s="32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1"/>
      <c r="AB211" s="81"/>
    </row>
    <row r="212" spans="1:28" ht="12.75" customHeight="1">
      <c r="A212" s="92"/>
      <c r="B212" s="32"/>
      <c r="C212" s="31"/>
      <c r="D212" s="31"/>
      <c r="E212" s="31"/>
      <c r="F212" s="93"/>
      <c r="G212" s="32"/>
      <c r="H212" s="32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  <c r="AB212" s="81"/>
    </row>
    <row r="213" spans="1:28" ht="12.75" customHeight="1">
      <c r="A213" s="92"/>
      <c r="B213" s="32"/>
      <c r="C213" s="31"/>
      <c r="D213" s="31"/>
      <c r="E213" s="31"/>
      <c r="F213" s="93"/>
      <c r="G213" s="32"/>
      <c r="H213" s="32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1"/>
      <c r="AB213" s="81"/>
    </row>
    <row r="214" spans="1:28" ht="12.75" customHeight="1">
      <c r="A214" s="92"/>
      <c r="B214" s="32"/>
      <c r="C214" s="31"/>
      <c r="D214" s="31"/>
      <c r="E214" s="31"/>
      <c r="F214" s="93"/>
      <c r="G214" s="32"/>
      <c r="H214" s="32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  <c r="AA214" s="81"/>
      <c r="AB214" s="81"/>
    </row>
    <row r="215" spans="1:28" ht="12.75" customHeight="1">
      <c r="A215" s="92"/>
      <c r="B215" s="32"/>
      <c r="C215" s="31"/>
      <c r="D215" s="31"/>
      <c r="E215" s="31"/>
      <c r="F215" s="93"/>
      <c r="G215" s="32"/>
      <c r="H215" s="32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  <c r="AB215" s="81"/>
    </row>
    <row r="216" spans="1:28" ht="12.75" customHeight="1">
      <c r="A216" s="92"/>
      <c r="B216" s="32"/>
      <c r="C216" s="31"/>
      <c r="D216" s="31"/>
      <c r="E216" s="31"/>
      <c r="F216" s="93"/>
      <c r="G216" s="32"/>
      <c r="H216" s="32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  <c r="AB216" s="81"/>
    </row>
    <row r="217" spans="1:28" ht="12.75" customHeight="1">
      <c r="A217" s="92"/>
      <c r="B217" s="32"/>
      <c r="C217" s="31"/>
      <c r="D217" s="31"/>
      <c r="E217" s="31"/>
      <c r="F217" s="93"/>
      <c r="G217" s="32"/>
      <c r="H217" s="32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  <c r="AA217" s="81"/>
      <c r="AB217" s="81"/>
    </row>
    <row r="218" spans="1:28" ht="12.75" customHeight="1">
      <c r="A218" s="92"/>
      <c r="B218" s="32"/>
      <c r="C218" s="31"/>
      <c r="D218" s="31"/>
      <c r="E218" s="31"/>
      <c r="F218" s="93"/>
      <c r="G218" s="32"/>
      <c r="H218" s="32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  <c r="AA218" s="81"/>
      <c r="AB218" s="81"/>
    </row>
    <row r="219" spans="1:28" ht="12.75" customHeight="1">
      <c r="A219" s="92"/>
      <c r="B219" s="32"/>
      <c r="C219" s="31"/>
      <c r="D219" s="31"/>
      <c r="E219" s="31"/>
      <c r="F219" s="93"/>
      <c r="G219" s="32"/>
      <c r="H219" s="32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  <c r="AA219" s="81"/>
      <c r="AB219" s="81"/>
    </row>
    <row r="220" spans="1:28" ht="12.75" customHeight="1">
      <c r="A220" s="92"/>
      <c r="B220" s="32"/>
      <c r="C220" s="31"/>
      <c r="D220" s="31"/>
      <c r="E220" s="31"/>
      <c r="F220" s="93"/>
      <c r="G220" s="32"/>
      <c r="H220" s="32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  <c r="AA220" s="81"/>
      <c r="AB220" s="81"/>
    </row>
    <row r="221" spans="1:28" ht="12.75" customHeight="1">
      <c r="A221" s="92"/>
      <c r="B221" s="32"/>
      <c r="C221" s="31"/>
      <c r="D221" s="31"/>
      <c r="E221" s="31"/>
      <c r="F221" s="93"/>
      <c r="G221" s="32"/>
      <c r="H221" s="32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  <c r="AA221" s="81"/>
      <c r="AB221" s="81"/>
    </row>
    <row r="222" spans="1:28" ht="12.75" customHeight="1">
      <c r="A222" s="92"/>
      <c r="B222" s="32"/>
      <c r="C222" s="31"/>
      <c r="D222" s="31"/>
      <c r="E222" s="31"/>
      <c r="F222" s="93"/>
      <c r="G222" s="32"/>
      <c r="H222" s="32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  <c r="AA222" s="81"/>
      <c r="AB222" s="81"/>
    </row>
    <row r="223" spans="1:28" ht="12.75" customHeight="1">
      <c r="A223" s="92"/>
      <c r="B223" s="32"/>
      <c r="C223" s="31"/>
      <c r="D223" s="31"/>
      <c r="E223" s="31"/>
      <c r="F223" s="93"/>
      <c r="G223" s="32"/>
      <c r="H223" s="32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  <c r="AA223" s="81"/>
      <c r="AB223" s="81"/>
    </row>
    <row r="224" spans="1:28" ht="12.75" customHeight="1">
      <c r="A224" s="92"/>
      <c r="B224" s="32"/>
      <c r="C224" s="31"/>
      <c r="D224" s="31"/>
      <c r="E224" s="31"/>
      <c r="F224" s="93"/>
      <c r="G224" s="32"/>
      <c r="H224" s="32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  <c r="AA224" s="81"/>
      <c r="AB224" s="81"/>
    </row>
    <row r="225" spans="1:28" ht="12.75" customHeight="1">
      <c r="A225" s="92"/>
      <c r="B225" s="32"/>
      <c r="C225" s="31"/>
      <c r="D225" s="31"/>
      <c r="E225" s="31"/>
      <c r="F225" s="93"/>
      <c r="G225" s="32"/>
      <c r="H225" s="32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  <c r="AA225" s="81"/>
      <c r="AB225" s="81"/>
    </row>
    <row r="226" spans="1:28" ht="12.75" customHeight="1">
      <c r="A226" s="92"/>
      <c r="B226" s="32"/>
      <c r="C226" s="31"/>
      <c r="D226" s="31"/>
      <c r="E226" s="31"/>
      <c r="F226" s="93"/>
      <c r="G226" s="32"/>
      <c r="H226" s="32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  <c r="AA226" s="81"/>
      <c r="AB226" s="81"/>
    </row>
    <row r="227" spans="1:28" ht="12.75" customHeight="1">
      <c r="A227" s="92"/>
      <c r="B227" s="32"/>
      <c r="C227" s="31"/>
      <c r="D227" s="31"/>
      <c r="E227" s="31"/>
      <c r="F227" s="93"/>
      <c r="G227" s="32"/>
      <c r="H227" s="32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  <c r="AB227" s="81"/>
    </row>
    <row r="228" spans="1:28" ht="12.75" customHeight="1">
      <c r="A228" s="92"/>
      <c r="B228" s="32"/>
      <c r="C228" s="31"/>
      <c r="D228" s="31"/>
      <c r="E228" s="31"/>
      <c r="F228" s="93"/>
      <c r="G228" s="32"/>
      <c r="H228" s="32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  <c r="AA228" s="81"/>
      <c r="AB228" s="81"/>
    </row>
    <row r="229" spans="1:28" ht="12.75" customHeight="1">
      <c r="A229" s="92"/>
      <c r="B229" s="32"/>
      <c r="C229" s="31"/>
      <c r="D229" s="31"/>
      <c r="E229" s="31"/>
      <c r="F229" s="93"/>
      <c r="G229" s="32"/>
      <c r="H229" s="32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  <c r="AA229" s="81"/>
      <c r="AB229" s="81"/>
    </row>
    <row r="230" spans="1:28" ht="12.75" customHeight="1">
      <c r="A230" s="92"/>
      <c r="B230" s="32"/>
      <c r="C230" s="31"/>
      <c r="D230" s="31"/>
      <c r="E230" s="31"/>
      <c r="F230" s="93"/>
      <c r="G230" s="32"/>
      <c r="H230" s="32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  <c r="AA230" s="81"/>
      <c r="AB230" s="81"/>
    </row>
    <row r="231" spans="1:28" ht="12.75" customHeight="1">
      <c r="A231" s="92"/>
      <c r="B231" s="32"/>
      <c r="C231" s="31"/>
      <c r="D231" s="31"/>
      <c r="E231" s="31"/>
      <c r="F231" s="93"/>
      <c r="G231" s="32"/>
      <c r="H231" s="32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  <c r="AA231" s="81"/>
      <c r="AB231" s="81"/>
    </row>
    <row r="232" spans="1:28" ht="12.75" customHeight="1">
      <c r="A232" s="92"/>
      <c r="B232" s="32"/>
      <c r="C232" s="31"/>
      <c r="D232" s="31"/>
      <c r="E232" s="31"/>
      <c r="F232" s="93"/>
      <c r="G232" s="32"/>
      <c r="H232" s="32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1"/>
      <c r="AB232" s="81"/>
    </row>
    <row r="233" spans="1:28" ht="12.75" customHeight="1">
      <c r="A233" s="92"/>
      <c r="B233" s="32"/>
      <c r="C233" s="31"/>
      <c r="D233" s="31"/>
      <c r="E233" s="31"/>
      <c r="F233" s="93"/>
      <c r="G233" s="32"/>
      <c r="H233" s="32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  <c r="AA233" s="81"/>
      <c r="AB233" s="81"/>
    </row>
    <row r="234" spans="1:28" ht="12.75" customHeight="1">
      <c r="A234" s="92"/>
      <c r="B234" s="32"/>
      <c r="C234" s="31"/>
      <c r="D234" s="31"/>
      <c r="E234" s="31"/>
      <c r="F234" s="93"/>
      <c r="G234" s="32"/>
      <c r="H234" s="32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  <c r="AA234" s="81"/>
      <c r="AB234" s="81"/>
    </row>
    <row r="235" spans="1:28" ht="12.75" customHeight="1">
      <c r="A235" s="92"/>
      <c r="B235" s="32"/>
      <c r="C235" s="31"/>
      <c r="D235" s="31"/>
      <c r="E235" s="31"/>
      <c r="F235" s="93"/>
      <c r="G235" s="32"/>
      <c r="H235" s="32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  <c r="AA235" s="81"/>
      <c r="AB235" s="81"/>
    </row>
    <row r="236" spans="1:28" ht="12.75" customHeight="1">
      <c r="A236" s="92"/>
      <c r="B236" s="32"/>
      <c r="C236" s="31"/>
      <c r="D236" s="31"/>
      <c r="E236" s="31"/>
      <c r="F236" s="93"/>
      <c r="G236" s="32"/>
      <c r="H236" s="32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  <c r="AA236" s="81"/>
      <c r="AB236" s="81"/>
    </row>
    <row r="237" spans="1:28" ht="12.75" customHeight="1">
      <c r="A237" s="92"/>
      <c r="B237" s="32"/>
      <c r="C237" s="31"/>
      <c r="D237" s="31"/>
      <c r="E237" s="31"/>
      <c r="F237" s="93"/>
      <c r="G237" s="32"/>
      <c r="H237" s="32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  <c r="AA237" s="81"/>
      <c r="AB237" s="81"/>
    </row>
    <row r="238" spans="1:28" ht="12.75" customHeight="1">
      <c r="A238" s="92"/>
      <c r="B238" s="32"/>
      <c r="C238" s="31"/>
      <c r="D238" s="31"/>
      <c r="E238" s="31"/>
      <c r="F238" s="93"/>
      <c r="G238" s="32"/>
      <c r="H238" s="32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  <c r="AA238" s="81"/>
      <c r="AB238" s="81"/>
    </row>
    <row r="239" spans="1:28" ht="12.75" customHeight="1">
      <c r="A239" s="92"/>
      <c r="B239" s="32"/>
      <c r="C239" s="31"/>
      <c r="D239" s="31"/>
      <c r="E239" s="31"/>
      <c r="F239" s="93"/>
      <c r="G239" s="32"/>
      <c r="H239" s="32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  <c r="AA239" s="81"/>
      <c r="AB239" s="81"/>
    </row>
    <row r="240" spans="1:28" ht="12.75" customHeight="1">
      <c r="A240" s="92"/>
      <c r="B240" s="32"/>
      <c r="C240" s="31"/>
      <c r="D240" s="31"/>
      <c r="E240" s="31"/>
      <c r="F240" s="93"/>
      <c r="G240" s="32"/>
      <c r="H240" s="32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  <c r="AA240" s="81"/>
      <c r="AB240" s="81"/>
    </row>
    <row r="241" spans="1:28" ht="12.75" customHeight="1">
      <c r="A241" s="92"/>
      <c r="B241" s="32"/>
      <c r="C241" s="31"/>
      <c r="D241" s="31"/>
      <c r="E241" s="31"/>
      <c r="F241" s="93"/>
      <c r="G241" s="32"/>
      <c r="H241" s="32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  <c r="AA241" s="81"/>
      <c r="AB241" s="81"/>
    </row>
    <row r="242" spans="1:28" ht="12.75" customHeight="1">
      <c r="A242" s="92"/>
      <c r="B242" s="32"/>
      <c r="C242" s="31"/>
      <c r="D242" s="31"/>
      <c r="E242" s="31"/>
      <c r="F242" s="93"/>
      <c r="G242" s="32"/>
      <c r="H242" s="95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  <c r="AA242" s="81"/>
      <c r="AB242" s="81"/>
    </row>
    <row r="243" spans="1:28" ht="12.75" customHeight="1">
      <c r="A243" s="92"/>
      <c r="B243" s="32"/>
      <c r="C243" s="31"/>
      <c r="D243" s="31"/>
      <c r="E243" s="31"/>
      <c r="F243" s="93"/>
      <c r="G243" s="32"/>
      <c r="H243" s="95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  <c r="AA243" s="81"/>
      <c r="AB243" s="81"/>
    </row>
    <row r="244" spans="1:28" ht="12.75" customHeight="1">
      <c r="A244" s="92"/>
      <c r="B244" s="32"/>
      <c r="C244" s="31"/>
      <c r="D244" s="31"/>
      <c r="E244" s="31"/>
      <c r="F244" s="93"/>
      <c r="G244" s="32"/>
      <c r="H244" s="95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  <c r="AA244" s="81"/>
      <c r="AB244" s="81"/>
    </row>
    <row r="245" spans="1:28" ht="12.75" customHeight="1">
      <c r="A245" s="92"/>
      <c r="B245" s="32"/>
      <c r="C245" s="31"/>
      <c r="D245" s="31"/>
      <c r="E245" s="31"/>
      <c r="F245" s="93"/>
      <c r="G245" s="32"/>
      <c r="H245" s="95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  <c r="AA245" s="81"/>
      <c r="AB245" s="81"/>
    </row>
    <row r="246" spans="1:28" ht="12.75" customHeight="1">
      <c r="A246" s="92"/>
      <c r="B246" s="32"/>
      <c r="C246" s="31"/>
      <c r="D246" s="31"/>
      <c r="E246" s="31"/>
      <c r="F246" s="93"/>
      <c r="G246" s="32"/>
      <c r="H246" s="95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  <c r="AA246" s="81"/>
      <c r="AB246" s="81"/>
    </row>
    <row r="247" spans="1:28" ht="12.75" customHeight="1">
      <c r="A247" s="92"/>
      <c r="B247" s="32"/>
      <c r="C247" s="31"/>
      <c r="D247" s="31"/>
      <c r="E247" s="31"/>
      <c r="F247" s="93"/>
      <c r="G247" s="32"/>
      <c r="H247" s="95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  <c r="AA247" s="81"/>
      <c r="AB247" s="81"/>
    </row>
    <row r="248" spans="1:28" ht="12.75" customHeight="1">
      <c r="A248" s="92"/>
      <c r="B248" s="32"/>
      <c r="C248" s="31"/>
      <c r="D248" s="31"/>
      <c r="E248" s="31"/>
      <c r="F248" s="93"/>
      <c r="G248" s="32"/>
      <c r="H248" s="95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  <c r="AA248" s="81"/>
      <c r="AB248" s="81"/>
    </row>
    <row r="249" spans="1:28" ht="12.75" customHeight="1">
      <c r="A249" s="92"/>
      <c r="B249" s="32"/>
      <c r="C249" s="31"/>
      <c r="D249" s="31"/>
      <c r="E249" s="31"/>
      <c r="F249" s="93"/>
      <c r="G249" s="32"/>
      <c r="H249" s="95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  <c r="AA249" s="81"/>
      <c r="AB249" s="81"/>
    </row>
    <row r="250" spans="1:28" ht="12.75" customHeight="1">
      <c r="A250" s="92"/>
      <c r="B250" s="32"/>
      <c r="C250" s="31"/>
      <c r="D250" s="31"/>
      <c r="E250" s="31"/>
      <c r="F250" s="93"/>
      <c r="G250" s="32"/>
      <c r="H250" s="95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  <c r="AA250" s="81"/>
      <c r="AB250" s="81"/>
    </row>
    <row r="251" spans="1:28" ht="12.75" customHeight="1">
      <c r="A251" s="92"/>
      <c r="B251" s="32"/>
      <c r="C251" s="31"/>
      <c r="D251" s="31"/>
      <c r="E251" s="31"/>
      <c r="F251" s="93"/>
      <c r="G251" s="32"/>
      <c r="H251" s="95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  <c r="AA251" s="81"/>
      <c r="AB251" s="81"/>
    </row>
    <row r="252" spans="1:28" ht="12.75" customHeight="1">
      <c r="A252" s="92"/>
      <c r="B252" s="32"/>
      <c r="C252" s="31"/>
      <c r="D252" s="31"/>
      <c r="E252" s="31"/>
      <c r="F252" s="93"/>
      <c r="G252" s="32"/>
      <c r="H252" s="95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  <c r="AA252" s="81"/>
      <c r="AB252" s="81"/>
    </row>
    <row r="253" spans="1:28" ht="12.75" customHeight="1">
      <c r="A253" s="92"/>
      <c r="B253" s="32"/>
      <c r="C253" s="31"/>
      <c r="D253" s="31"/>
      <c r="E253" s="31"/>
      <c r="F253" s="93"/>
      <c r="G253" s="32"/>
      <c r="H253" s="95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  <c r="AA253" s="81"/>
      <c r="AB253" s="81"/>
    </row>
    <row r="254" spans="1:28" ht="12.75" customHeight="1">
      <c r="A254" s="92"/>
      <c r="B254" s="32"/>
      <c r="C254" s="31"/>
      <c r="D254" s="31"/>
      <c r="E254" s="31"/>
      <c r="F254" s="93"/>
      <c r="G254" s="32"/>
      <c r="H254" s="95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  <c r="AA254" s="81"/>
      <c r="AB254" s="81"/>
    </row>
    <row r="255" spans="1:28" ht="12.75" customHeight="1">
      <c r="A255" s="92"/>
      <c r="B255" s="32"/>
      <c r="C255" s="31"/>
      <c r="D255" s="31"/>
      <c r="E255" s="31"/>
      <c r="F255" s="93"/>
      <c r="G255" s="32"/>
      <c r="H255" s="95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  <c r="AA255" s="81"/>
      <c r="AB255" s="81"/>
    </row>
    <row r="256" spans="1:28" ht="12.75" customHeight="1">
      <c r="A256" s="92"/>
      <c r="B256" s="32"/>
      <c r="C256" s="31"/>
      <c r="D256" s="31"/>
      <c r="E256" s="31"/>
      <c r="F256" s="93"/>
      <c r="G256" s="32"/>
      <c r="H256" s="95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  <c r="AA256" s="81"/>
      <c r="AB256" s="81"/>
    </row>
    <row r="257" spans="1:28" ht="12.75" customHeight="1">
      <c r="A257" s="92"/>
      <c r="B257" s="32"/>
      <c r="C257" s="31"/>
      <c r="D257" s="31"/>
      <c r="E257" s="31"/>
      <c r="F257" s="93"/>
      <c r="G257" s="32"/>
      <c r="H257" s="95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  <c r="AA257" s="81"/>
      <c r="AB257" s="81"/>
    </row>
    <row r="258" spans="1:28" ht="12.75" customHeight="1">
      <c r="A258" s="92"/>
      <c r="B258" s="32"/>
      <c r="C258" s="31"/>
      <c r="D258" s="31"/>
      <c r="E258" s="31"/>
      <c r="F258" s="93"/>
      <c r="G258" s="32"/>
      <c r="H258" s="95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  <c r="AA258" s="81"/>
      <c r="AB258" s="81"/>
    </row>
    <row r="259" spans="1:28" ht="12.75" customHeight="1">
      <c r="A259" s="92"/>
      <c r="B259" s="32"/>
      <c r="C259" s="31"/>
      <c r="D259" s="31"/>
      <c r="E259" s="31"/>
      <c r="F259" s="93"/>
      <c r="G259" s="32"/>
      <c r="H259" s="95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  <c r="AA259" s="81"/>
      <c r="AB259" s="81"/>
    </row>
    <row r="260" spans="1:28" ht="12.75" customHeight="1">
      <c r="A260" s="92"/>
      <c r="B260" s="32"/>
      <c r="C260" s="31"/>
      <c r="D260" s="31"/>
      <c r="E260" s="31"/>
      <c r="F260" s="93"/>
      <c r="G260" s="32"/>
      <c r="H260" s="95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  <c r="AA260" s="81"/>
      <c r="AB260" s="81"/>
    </row>
    <row r="261" spans="1:28" ht="12.75" customHeight="1">
      <c r="A261" s="92"/>
      <c r="B261" s="32"/>
      <c r="C261" s="31"/>
      <c r="D261" s="31"/>
      <c r="E261" s="31"/>
      <c r="F261" s="93"/>
      <c r="G261" s="32"/>
      <c r="H261" s="95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  <c r="AA261" s="81"/>
      <c r="AB261" s="81"/>
    </row>
    <row r="262" spans="1:28" ht="12.75" customHeight="1">
      <c r="A262" s="92"/>
      <c r="B262" s="32"/>
      <c r="C262" s="31"/>
      <c r="D262" s="31"/>
      <c r="E262" s="31"/>
      <c r="F262" s="93"/>
      <c r="G262" s="32"/>
      <c r="H262" s="95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  <c r="AA262" s="81"/>
      <c r="AB262" s="81"/>
    </row>
    <row r="263" spans="1:28" ht="12.75" customHeight="1">
      <c r="A263" s="92"/>
      <c r="B263" s="32"/>
      <c r="C263" s="31"/>
      <c r="D263" s="31"/>
      <c r="E263" s="31"/>
      <c r="F263" s="93"/>
      <c r="G263" s="32"/>
      <c r="H263" s="95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  <c r="AA263" s="81"/>
      <c r="AB263" s="81"/>
    </row>
    <row r="264" spans="1:28" ht="12.75" customHeight="1">
      <c r="A264" s="92"/>
      <c r="B264" s="32"/>
      <c r="C264" s="31"/>
      <c r="D264" s="31"/>
      <c r="E264" s="31"/>
      <c r="F264" s="93"/>
      <c r="G264" s="32"/>
      <c r="H264" s="95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  <c r="AA264" s="81"/>
      <c r="AB264" s="81"/>
    </row>
    <row r="265" spans="1:28" ht="12.75" customHeight="1">
      <c r="A265" s="92"/>
      <c r="B265" s="32"/>
      <c r="C265" s="31"/>
      <c r="D265" s="31"/>
      <c r="E265" s="31"/>
      <c r="F265" s="93"/>
      <c r="G265" s="32"/>
      <c r="H265" s="95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  <c r="AA265" s="81"/>
      <c r="AB265" s="81"/>
    </row>
    <row r="266" spans="1:28" ht="12.75" customHeight="1">
      <c r="A266" s="92"/>
      <c r="B266" s="32"/>
      <c r="C266" s="31"/>
      <c r="D266" s="31"/>
      <c r="E266" s="31"/>
      <c r="F266" s="93"/>
      <c r="G266" s="32"/>
      <c r="H266" s="95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  <c r="AA266" s="81"/>
      <c r="AB266" s="81"/>
    </row>
    <row r="267" spans="1:28" ht="12.75" customHeight="1">
      <c r="A267" s="92"/>
      <c r="B267" s="32"/>
      <c r="C267" s="31"/>
      <c r="D267" s="31"/>
      <c r="E267" s="31"/>
      <c r="F267" s="93"/>
      <c r="G267" s="32"/>
      <c r="H267" s="95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  <c r="AA267" s="81"/>
      <c r="AB267" s="81"/>
    </row>
    <row r="268" spans="1:28" ht="12.75" customHeight="1">
      <c r="A268" s="92"/>
      <c r="B268" s="32"/>
      <c r="C268" s="31"/>
      <c r="D268" s="31"/>
      <c r="E268" s="31"/>
      <c r="F268" s="93"/>
      <c r="G268" s="32"/>
      <c r="H268" s="95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  <c r="AA268" s="81"/>
      <c r="AB268" s="81"/>
    </row>
    <row r="269" spans="1:28" ht="12.75" customHeight="1">
      <c r="A269" s="92"/>
      <c r="B269" s="32"/>
      <c r="C269" s="31"/>
      <c r="D269" s="31"/>
      <c r="E269" s="31"/>
      <c r="F269" s="93"/>
      <c r="G269" s="32"/>
      <c r="H269" s="95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  <c r="AA269" s="81"/>
      <c r="AB269" s="81"/>
    </row>
    <row r="270" spans="1:28" ht="12.75" customHeight="1">
      <c r="A270" s="92"/>
      <c r="B270" s="32"/>
      <c r="C270" s="31"/>
      <c r="D270" s="31"/>
      <c r="E270" s="31"/>
      <c r="F270" s="93"/>
      <c r="G270" s="32"/>
      <c r="H270" s="95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  <c r="Z270" s="81"/>
      <c r="AA270" s="81"/>
      <c r="AB270" s="81"/>
    </row>
    <row r="271" spans="1:28" ht="12.75" customHeight="1">
      <c r="A271" s="92"/>
      <c r="B271" s="32"/>
      <c r="C271" s="31"/>
      <c r="D271" s="31"/>
      <c r="E271" s="31"/>
      <c r="F271" s="93"/>
      <c r="G271" s="32"/>
      <c r="H271" s="95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  <c r="AA271" s="81"/>
      <c r="AB271" s="81"/>
    </row>
    <row r="272" spans="1:28" ht="12.75" customHeight="1">
      <c r="A272" s="92"/>
      <c r="B272" s="32"/>
      <c r="C272" s="31"/>
      <c r="D272" s="31"/>
      <c r="E272" s="31"/>
      <c r="F272" s="93"/>
      <c r="G272" s="32"/>
      <c r="H272" s="95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  <c r="AA272" s="81"/>
      <c r="AB272" s="81"/>
    </row>
    <row r="273" spans="1:28" ht="12.75" customHeight="1">
      <c r="A273" s="92"/>
      <c r="B273" s="32"/>
      <c r="C273" s="31"/>
      <c r="D273" s="31"/>
      <c r="E273" s="31"/>
      <c r="F273" s="93"/>
      <c r="G273" s="32"/>
      <c r="H273" s="95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  <c r="Z273" s="81"/>
      <c r="AA273" s="81"/>
      <c r="AB273" s="81"/>
    </row>
    <row r="274" spans="1:28" ht="12.75" customHeight="1">
      <c r="A274" s="92"/>
      <c r="B274" s="32"/>
      <c r="C274" s="31"/>
      <c r="D274" s="31"/>
      <c r="E274" s="31"/>
      <c r="F274" s="93"/>
      <c r="G274" s="32"/>
      <c r="H274" s="95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  <c r="Z274" s="81"/>
      <c r="AA274" s="81"/>
      <c r="AB274" s="81"/>
    </row>
    <row r="275" spans="1:28" ht="12.75" customHeight="1">
      <c r="A275" s="92"/>
      <c r="B275" s="32"/>
      <c r="C275" s="31"/>
      <c r="D275" s="31"/>
      <c r="E275" s="31"/>
      <c r="F275" s="93"/>
      <c r="G275" s="32"/>
      <c r="H275" s="95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  <c r="AA275" s="81"/>
      <c r="AB275" s="81"/>
    </row>
    <row r="276" spans="1:28" ht="12.75" customHeight="1">
      <c r="A276" s="92"/>
      <c r="B276" s="32"/>
      <c r="C276" s="31"/>
      <c r="D276" s="31"/>
      <c r="E276" s="31"/>
      <c r="F276" s="93"/>
      <c r="G276" s="32"/>
      <c r="H276" s="95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  <c r="Z276" s="81"/>
      <c r="AA276" s="81"/>
      <c r="AB276" s="81"/>
    </row>
    <row r="277" spans="1:28" ht="12.75" customHeight="1">
      <c r="A277" s="92"/>
      <c r="B277" s="32"/>
      <c r="C277" s="31"/>
      <c r="D277" s="31"/>
      <c r="E277" s="31"/>
      <c r="F277" s="93"/>
      <c r="G277" s="32"/>
      <c r="H277" s="95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  <c r="AA277" s="81"/>
      <c r="AB277" s="81"/>
    </row>
    <row r="278" spans="1:28" ht="12.75" customHeight="1">
      <c r="A278" s="92"/>
      <c r="B278" s="32"/>
      <c r="C278" s="31"/>
      <c r="D278" s="31"/>
      <c r="E278" s="31"/>
      <c r="F278" s="93"/>
      <c r="G278" s="32"/>
      <c r="H278" s="95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  <c r="AA278" s="81"/>
      <c r="AB278" s="81"/>
    </row>
    <row r="279" spans="1:28" ht="12.75" customHeight="1">
      <c r="A279" s="92"/>
      <c r="B279" s="32"/>
      <c r="C279" s="31"/>
      <c r="D279" s="31"/>
      <c r="E279" s="31"/>
      <c r="F279" s="93"/>
      <c r="G279" s="32"/>
      <c r="H279" s="95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  <c r="Z279" s="81"/>
      <c r="AA279" s="81"/>
      <c r="AB279" s="81"/>
    </row>
    <row r="280" spans="1:28" ht="12.75" customHeight="1">
      <c r="A280" s="92"/>
      <c r="B280" s="32"/>
      <c r="C280" s="31"/>
      <c r="D280" s="31"/>
      <c r="E280" s="31"/>
      <c r="F280" s="93"/>
      <c r="G280" s="32"/>
      <c r="H280" s="95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  <c r="AA280" s="81"/>
      <c r="AB280" s="81"/>
    </row>
    <row r="281" spans="1:28" ht="12.75" customHeight="1">
      <c r="A281" s="92"/>
      <c r="B281" s="32"/>
      <c r="C281" s="31"/>
      <c r="D281" s="31"/>
      <c r="E281" s="31"/>
      <c r="F281" s="93"/>
      <c r="G281" s="32"/>
      <c r="H281" s="95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  <c r="AA281" s="81"/>
      <c r="AB281" s="81"/>
    </row>
    <row r="282" spans="1:28" ht="12.75" customHeight="1">
      <c r="A282" s="92"/>
      <c r="B282" s="32"/>
      <c r="C282" s="31"/>
      <c r="D282" s="31"/>
      <c r="E282" s="31"/>
      <c r="F282" s="93"/>
      <c r="G282" s="32"/>
      <c r="H282" s="95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  <c r="Z282" s="81"/>
      <c r="AA282" s="81"/>
      <c r="AB282" s="81"/>
    </row>
    <row r="283" spans="1:28" ht="12.75" customHeight="1">
      <c r="A283" s="92"/>
      <c r="B283" s="32"/>
      <c r="C283" s="31"/>
      <c r="D283" s="31"/>
      <c r="E283" s="31"/>
      <c r="F283" s="93"/>
      <c r="G283" s="32"/>
      <c r="H283" s="95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  <c r="Z283" s="81"/>
      <c r="AA283" s="81"/>
      <c r="AB283" s="81"/>
    </row>
    <row r="284" spans="1:28" ht="12.75" customHeight="1">
      <c r="A284" s="92"/>
      <c r="B284" s="32"/>
      <c r="C284" s="31"/>
      <c r="D284" s="31"/>
      <c r="E284" s="31"/>
      <c r="F284" s="93"/>
      <c r="G284" s="32"/>
      <c r="H284" s="95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  <c r="AA284" s="81"/>
      <c r="AB284" s="81"/>
    </row>
    <row r="285" spans="1:28" ht="12.75" customHeight="1">
      <c r="A285" s="92"/>
      <c r="B285" s="32"/>
      <c r="C285" s="31"/>
      <c r="D285" s="31"/>
      <c r="E285" s="31"/>
      <c r="F285" s="93"/>
      <c r="G285" s="32"/>
      <c r="H285" s="95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  <c r="AA285" s="81"/>
      <c r="AB285" s="81"/>
    </row>
    <row r="286" spans="1:28" ht="12.75" customHeight="1">
      <c r="A286" s="92"/>
      <c r="B286" s="32"/>
      <c r="C286" s="31"/>
      <c r="D286" s="31"/>
      <c r="E286" s="31"/>
      <c r="F286" s="93"/>
      <c r="G286" s="32"/>
      <c r="H286" s="95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  <c r="AA286" s="81"/>
      <c r="AB286" s="81"/>
    </row>
    <row r="287" spans="1:28" ht="12.75" customHeight="1">
      <c r="A287" s="92"/>
      <c r="B287" s="32"/>
      <c r="C287" s="31"/>
      <c r="D287" s="31"/>
      <c r="E287" s="31"/>
      <c r="F287" s="93"/>
      <c r="G287" s="32"/>
      <c r="H287" s="95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  <c r="Z287" s="81"/>
      <c r="AA287" s="81"/>
      <c r="AB287" s="81"/>
    </row>
    <row r="288" spans="1:28" ht="12.75" customHeight="1">
      <c r="A288" s="92"/>
      <c r="B288" s="32"/>
      <c r="C288" s="31"/>
      <c r="D288" s="31"/>
      <c r="E288" s="31"/>
      <c r="F288" s="93"/>
      <c r="G288" s="32"/>
      <c r="H288" s="95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81"/>
      <c r="AA288" s="81"/>
      <c r="AB288" s="81"/>
    </row>
    <row r="289" spans="1:28" ht="12.75" customHeight="1">
      <c r="A289" s="92"/>
      <c r="B289" s="32"/>
      <c r="C289" s="31"/>
      <c r="D289" s="31"/>
      <c r="E289" s="31"/>
      <c r="F289" s="93"/>
      <c r="G289" s="32"/>
      <c r="H289" s="95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  <c r="AA289" s="81"/>
      <c r="AB289" s="81"/>
    </row>
    <row r="290" spans="1:28" ht="12.75" customHeight="1">
      <c r="A290" s="92"/>
      <c r="B290" s="32"/>
      <c r="C290" s="31"/>
      <c r="D290" s="31"/>
      <c r="E290" s="31"/>
      <c r="F290" s="93"/>
      <c r="G290" s="32"/>
      <c r="H290" s="95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  <c r="AA290" s="81"/>
      <c r="AB290" s="81"/>
    </row>
    <row r="291" spans="1:28" ht="12.75" customHeight="1">
      <c r="A291" s="92"/>
      <c r="B291" s="32"/>
      <c r="C291" s="31"/>
      <c r="D291" s="31"/>
      <c r="E291" s="31"/>
      <c r="F291" s="93"/>
      <c r="G291" s="32"/>
      <c r="H291" s="95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  <c r="AA291" s="81"/>
      <c r="AB291" s="81"/>
    </row>
    <row r="292" spans="1:28" ht="12.75" customHeight="1">
      <c r="A292" s="92"/>
      <c r="B292" s="32"/>
      <c r="C292" s="31"/>
      <c r="D292" s="31"/>
      <c r="E292" s="31"/>
      <c r="F292" s="93"/>
      <c r="G292" s="32"/>
      <c r="H292" s="95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  <c r="AA292" s="81"/>
      <c r="AB292" s="81"/>
    </row>
    <row r="293" spans="1:28" ht="12.75" customHeight="1">
      <c r="A293" s="92"/>
      <c r="B293" s="32"/>
      <c r="C293" s="31"/>
      <c r="D293" s="31"/>
      <c r="E293" s="31"/>
      <c r="F293" s="93"/>
      <c r="G293" s="32"/>
      <c r="H293" s="95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  <c r="Z293" s="81"/>
      <c r="AA293" s="81"/>
      <c r="AB293" s="81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56"/>
  <sheetViews>
    <sheetView zoomScale="90" zoomScaleNormal="90" workbookViewId="0">
      <selection activeCell="M7" sqref="M7"/>
    </sheetView>
  </sheetViews>
  <sheetFormatPr defaultColWidth="14.425781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6"/>
      <c r="G2" s="96"/>
      <c r="H2" s="96"/>
      <c r="I2" s="96"/>
      <c r="J2" s="22"/>
      <c r="K2" s="96"/>
      <c r="L2" s="96"/>
      <c r="M2" s="96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7"/>
      <c r="L3" s="96"/>
      <c r="M3" s="96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8"/>
      <c r="J4" s="3"/>
      <c r="K4" s="97"/>
      <c r="L4" s="96"/>
      <c r="M4" s="96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2"/>
      <c r="M5" s="99" t="s">
        <v>311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100" t="s">
        <v>951</v>
      </c>
      <c r="D6" s="1"/>
      <c r="E6" s="1"/>
      <c r="F6" s="6"/>
      <c r="G6" s="6"/>
      <c r="H6" s="6"/>
      <c r="I6" s="6"/>
      <c r="J6" s="1"/>
      <c r="K6" s="6"/>
      <c r="L6" s="6"/>
      <c r="M6" s="10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101">
        <f>Main!B10</f>
        <v>45131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2" t="s">
        <v>579</v>
      </c>
      <c r="C8" s="102"/>
      <c r="D8" s="102"/>
      <c r="E8" s="10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3" t="s">
        <v>16</v>
      </c>
      <c r="B9" s="104" t="s">
        <v>568</v>
      </c>
      <c r="C9" s="104"/>
      <c r="D9" s="105" t="s">
        <v>580</v>
      </c>
      <c r="E9" s="104" t="s">
        <v>581</v>
      </c>
      <c r="F9" s="104" t="s">
        <v>582</v>
      </c>
      <c r="G9" s="104" t="s">
        <v>583</v>
      </c>
      <c r="H9" s="104" t="s">
        <v>584</v>
      </c>
      <c r="I9" s="104" t="s">
        <v>585</v>
      </c>
      <c r="J9" s="103" t="s">
        <v>586</v>
      </c>
      <c r="K9" s="104" t="s">
        <v>587</v>
      </c>
      <c r="L9" s="106" t="s">
        <v>588</v>
      </c>
      <c r="M9" s="106" t="s">
        <v>589</v>
      </c>
      <c r="N9" s="104" t="s">
        <v>590</v>
      </c>
      <c r="O9" s="105" t="s">
        <v>591</v>
      </c>
      <c r="P9" s="104" t="s">
        <v>592</v>
      </c>
      <c r="Q9" s="1"/>
      <c r="R9" s="6"/>
      <c r="S9" s="1"/>
      <c r="T9" s="1"/>
      <c r="U9" s="1"/>
      <c r="V9" s="1"/>
      <c r="W9" s="1"/>
      <c r="X9" s="1"/>
    </row>
    <row r="10" spans="1:38" ht="13.5" customHeight="1">
      <c r="A10" s="263">
        <v>1</v>
      </c>
      <c r="B10" s="267">
        <v>45058</v>
      </c>
      <c r="C10" s="273"/>
      <c r="D10" s="280" t="s">
        <v>215</v>
      </c>
      <c r="E10" s="277" t="s">
        <v>593</v>
      </c>
      <c r="F10" s="263">
        <v>568</v>
      </c>
      <c r="G10" s="263">
        <v>538</v>
      </c>
      <c r="H10" s="263">
        <v>599</v>
      </c>
      <c r="I10" s="281" t="s">
        <v>594</v>
      </c>
      <c r="J10" s="118" t="s">
        <v>993</v>
      </c>
      <c r="K10" s="118">
        <f>H10-F10</f>
        <v>31</v>
      </c>
      <c r="L10" s="119">
        <f>(F10*-0.7)/100</f>
        <v>-3.9759999999999995</v>
      </c>
      <c r="M10" s="120">
        <f>(K10+L10)/F10</f>
        <v>4.7577464788732399E-2</v>
      </c>
      <c r="N10" s="327" t="s">
        <v>597</v>
      </c>
      <c r="O10" s="333">
        <v>45117</v>
      </c>
      <c r="P10" s="332" t="s">
        <v>312</v>
      </c>
      <c r="Q10" s="41"/>
      <c r="R10" s="41" t="s">
        <v>596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3.5" customHeight="1">
      <c r="A11" s="107">
        <v>2</v>
      </c>
      <c r="B11" s="108">
        <v>45084</v>
      </c>
      <c r="C11" s="109"/>
      <c r="D11" s="110" t="s">
        <v>235</v>
      </c>
      <c r="E11" s="111" t="s">
        <v>593</v>
      </c>
      <c r="F11" s="107" t="s">
        <v>598</v>
      </c>
      <c r="G11" s="107">
        <v>1385</v>
      </c>
      <c r="H11" s="107"/>
      <c r="I11" s="112" t="s">
        <v>599</v>
      </c>
      <c r="J11" s="113" t="s">
        <v>595</v>
      </c>
      <c r="K11" s="113"/>
      <c r="L11" s="114"/>
      <c r="M11" s="115"/>
      <c r="N11" s="113"/>
      <c r="O11" s="300"/>
      <c r="P11" s="122">
        <f>VLOOKUP(D11,'MidCap Intra'!B43:C542,2,0)</f>
        <v>1521.7</v>
      </c>
      <c r="Q11" s="41"/>
      <c r="R11" s="41" t="s">
        <v>596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4.25" customHeight="1">
      <c r="A12" s="263">
        <v>3</v>
      </c>
      <c r="B12" s="267">
        <v>45090</v>
      </c>
      <c r="C12" s="273"/>
      <c r="D12" s="280" t="s">
        <v>338</v>
      </c>
      <c r="E12" s="277" t="s">
        <v>593</v>
      </c>
      <c r="F12" s="263">
        <v>4215</v>
      </c>
      <c r="G12" s="263">
        <v>3900</v>
      </c>
      <c r="H12" s="263">
        <v>4515</v>
      </c>
      <c r="I12" s="281" t="s">
        <v>600</v>
      </c>
      <c r="J12" s="118" t="s">
        <v>950</v>
      </c>
      <c r="K12" s="118">
        <f>H12-F12</f>
        <v>300</v>
      </c>
      <c r="L12" s="119">
        <f>(F12*-0.7)/100</f>
        <v>-29.504999999999999</v>
      </c>
      <c r="M12" s="120">
        <f>(K12+L12)/F12</f>
        <v>6.4174377224199289E-2</v>
      </c>
      <c r="N12" s="118" t="s">
        <v>597</v>
      </c>
      <c r="O12" s="121">
        <v>45111</v>
      </c>
      <c r="P12" s="118"/>
      <c r="Q12" s="41"/>
      <c r="R12" s="41" t="s">
        <v>596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4.25" customHeight="1">
      <c r="A13" s="123">
        <v>4</v>
      </c>
      <c r="B13" s="124">
        <v>45092</v>
      </c>
      <c r="C13" s="125"/>
      <c r="D13" s="272" t="s">
        <v>62</v>
      </c>
      <c r="E13" s="269" t="s">
        <v>593</v>
      </c>
      <c r="F13" s="107" t="s">
        <v>864</v>
      </c>
      <c r="G13" s="113">
        <v>6400</v>
      </c>
      <c r="H13" s="126"/>
      <c r="I13" s="270" t="s">
        <v>865</v>
      </c>
      <c r="J13" s="271" t="s">
        <v>595</v>
      </c>
      <c r="K13" s="127"/>
      <c r="L13" s="128"/>
      <c r="M13" s="129"/>
      <c r="N13" s="130"/>
      <c r="O13" s="131"/>
      <c r="P13" s="122">
        <f>VLOOKUP(D13,'MidCap Intra'!B47:C546,2,0)</f>
        <v>7014.15</v>
      </c>
      <c r="Q13" s="41"/>
      <c r="R13" s="41" t="s">
        <v>596</v>
      </c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</row>
    <row r="14" spans="1:38" ht="14.25" customHeight="1">
      <c r="A14" s="263">
        <v>5</v>
      </c>
      <c r="B14" s="267">
        <v>45092</v>
      </c>
      <c r="C14" s="273"/>
      <c r="D14" s="280" t="s">
        <v>192</v>
      </c>
      <c r="E14" s="277" t="s">
        <v>593</v>
      </c>
      <c r="F14" s="263">
        <v>1010</v>
      </c>
      <c r="G14" s="263">
        <v>930</v>
      </c>
      <c r="H14" s="263">
        <v>1072.5</v>
      </c>
      <c r="I14" s="281" t="s">
        <v>866</v>
      </c>
      <c r="J14" s="118" t="s">
        <v>1102</v>
      </c>
      <c r="K14" s="118">
        <f t="shared" ref="K14:K19" si="0">H14-F14</f>
        <v>62.5</v>
      </c>
      <c r="L14" s="119">
        <f t="shared" ref="L14:L19" si="1">(F14*-0.7)/100</f>
        <v>-7.07</v>
      </c>
      <c r="M14" s="120">
        <f t="shared" ref="M14:M19" si="2">(K14+L14)/F14</f>
        <v>5.4881188118811881E-2</v>
      </c>
      <c r="N14" s="118" t="s">
        <v>597</v>
      </c>
      <c r="O14" s="121">
        <v>45124</v>
      </c>
      <c r="P14" s="118">
        <f>VLOOKUP(D14,'MidCap Intra'!B48:C547,2,0)</f>
        <v>1056.25</v>
      </c>
      <c r="Q14" s="41"/>
      <c r="R14" s="41" t="s">
        <v>596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 ht="14.25" customHeight="1">
      <c r="A15" s="263">
        <v>6</v>
      </c>
      <c r="B15" s="267">
        <v>45096</v>
      </c>
      <c r="C15" s="273"/>
      <c r="D15" s="280" t="s">
        <v>510</v>
      </c>
      <c r="E15" s="277" t="s">
        <v>593</v>
      </c>
      <c r="F15" s="263">
        <v>537.5</v>
      </c>
      <c r="G15" s="263">
        <v>489</v>
      </c>
      <c r="H15" s="263">
        <v>569.5</v>
      </c>
      <c r="I15" s="281" t="s">
        <v>868</v>
      </c>
      <c r="J15" s="118" t="s">
        <v>959</v>
      </c>
      <c r="K15" s="118">
        <f t="shared" si="0"/>
        <v>32</v>
      </c>
      <c r="L15" s="119">
        <f t="shared" si="1"/>
        <v>-3.7625000000000002</v>
      </c>
      <c r="M15" s="120">
        <f t="shared" si="2"/>
        <v>5.2534883720930237E-2</v>
      </c>
      <c r="N15" s="118" t="s">
        <v>597</v>
      </c>
      <c r="O15" s="121">
        <v>45110</v>
      </c>
      <c r="P15" s="118"/>
      <c r="Q15" s="41"/>
      <c r="R15" s="41" t="s">
        <v>596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4.25" customHeight="1">
      <c r="A16" s="263">
        <v>7</v>
      </c>
      <c r="B16" s="267">
        <v>45098</v>
      </c>
      <c r="C16" s="273"/>
      <c r="D16" s="280" t="s">
        <v>431</v>
      </c>
      <c r="E16" s="277" t="s">
        <v>593</v>
      </c>
      <c r="F16" s="263">
        <v>102</v>
      </c>
      <c r="G16" s="263">
        <v>94</v>
      </c>
      <c r="H16" s="263">
        <v>107.5</v>
      </c>
      <c r="I16" s="281" t="s">
        <v>869</v>
      </c>
      <c r="J16" s="118" t="s">
        <v>962</v>
      </c>
      <c r="K16" s="118">
        <f t="shared" si="0"/>
        <v>5.5</v>
      </c>
      <c r="L16" s="119">
        <f t="shared" si="1"/>
        <v>-0.71399999999999997</v>
      </c>
      <c r="M16" s="120">
        <f t="shared" si="2"/>
        <v>4.6921568627450977E-2</v>
      </c>
      <c r="N16" s="118" t="s">
        <v>597</v>
      </c>
      <c r="O16" s="121">
        <v>45113</v>
      </c>
      <c r="P16" s="118"/>
      <c r="Q16" s="41"/>
      <c r="R16" s="41" t="s">
        <v>596</v>
      </c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4.25" customHeight="1">
      <c r="A17" s="334">
        <v>8</v>
      </c>
      <c r="B17" s="335">
        <v>45099</v>
      </c>
      <c r="C17" s="336"/>
      <c r="D17" s="337" t="s">
        <v>403</v>
      </c>
      <c r="E17" s="338" t="s">
        <v>593</v>
      </c>
      <c r="F17" s="259">
        <v>3050</v>
      </c>
      <c r="G17" s="260">
        <v>2840</v>
      </c>
      <c r="H17" s="260">
        <v>2800</v>
      </c>
      <c r="I17" s="339" t="s">
        <v>871</v>
      </c>
      <c r="J17" s="340" t="s">
        <v>994</v>
      </c>
      <c r="K17" s="340">
        <f t="shared" si="0"/>
        <v>-250</v>
      </c>
      <c r="L17" s="341">
        <f t="shared" si="1"/>
        <v>-21.35</v>
      </c>
      <c r="M17" s="342">
        <f t="shared" si="2"/>
        <v>-8.8967213114754112E-2</v>
      </c>
      <c r="N17" s="343" t="s">
        <v>611</v>
      </c>
      <c r="O17" s="344">
        <v>45117</v>
      </c>
      <c r="P17" s="345"/>
      <c r="Q17" s="41"/>
      <c r="R17" s="41" t="s">
        <v>596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4.25" customHeight="1">
      <c r="A18" s="263">
        <v>9</v>
      </c>
      <c r="B18" s="267">
        <v>45105</v>
      </c>
      <c r="C18" s="273"/>
      <c r="D18" s="280" t="s">
        <v>130</v>
      </c>
      <c r="E18" s="277" t="s">
        <v>593</v>
      </c>
      <c r="F18" s="263">
        <v>640</v>
      </c>
      <c r="G18" s="263">
        <v>597</v>
      </c>
      <c r="H18" s="263">
        <v>689.5</v>
      </c>
      <c r="I18" s="281" t="s">
        <v>892</v>
      </c>
      <c r="J18" s="118" t="s">
        <v>1067</v>
      </c>
      <c r="K18" s="118">
        <f t="shared" si="0"/>
        <v>49.5</v>
      </c>
      <c r="L18" s="119">
        <f t="shared" si="1"/>
        <v>-4.4800000000000004</v>
      </c>
      <c r="M18" s="120">
        <f t="shared" si="2"/>
        <v>7.0343749999999997E-2</v>
      </c>
      <c r="N18" s="118" t="s">
        <v>597</v>
      </c>
      <c r="O18" s="121">
        <v>45120</v>
      </c>
      <c r="P18" s="118"/>
      <c r="Q18" s="41"/>
      <c r="R18" s="41" t="s">
        <v>596</v>
      </c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4.25" customHeight="1">
      <c r="A19" s="334">
        <v>10</v>
      </c>
      <c r="B19" s="335">
        <v>45110</v>
      </c>
      <c r="C19" s="336"/>
      <c r="D19" s="337" t="s">
        <v>127</v>
      </c>
      <c r="E19" s="338" t="s">
        <v>593</v>
      </c>
      <c r="F19" s="259">
        <v>1152.5</v>
      </c>
      <c r="G19" s="260">
        <v>1095</v>
      </c>
      <c r="H19" s="260">
        <v>1100</v>
      </c>
      <c r="I19" s="339" t="s">
        <v>918</v>
      </c>
      <c r="J19" s="340" t="s">
        <v>1060</v>
      </c>
      <c r="K19" s="340">
        <f t="shared" si="0"/>
        <v>-52.5</v>
      </c>
      <c r="L19" s="341">
        <f t="shared" si="1"/>
        <v>-8.0675000000000008</v>
      </c>
      <c r="M19" s="342">
        <f t="shared" si="2"/>
        <v>-5.2553145336225598E-2</v>
      </c>
      <c r="N19" s="343" t="s">
        <v>611</v>
      </c>
      <c r="O19" s="344">
        <v>45120</v>
      </c>
      <c r="P19" s="345"/>
      <c r="Q19" s="41"/>
      <c r="R19" s="41" t="s">
        <v>596</v>
      </c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4.25" customHeight="1">
      <c r="A20" s="263">
        <v>11</v>
      </c>
      <c r="B20" s="267">
        <v>45111</v>
      </c>
      <c r="C20" s="273"/>
      <c r="D20" s="280" t="s">
        <v>114</v>
      </c>
      <c r="E20" s="277" t="s">
        <v>593</v>
      </c>
      <c r="F20" s="263">
        <v>129</v>
      </c>
      <c r="G20" s="263">
        <v>119</v>
      </c>
      <c r="H20" s="263">
        <v>136</v>
      </c>
      <c r="I20" s="281" t="s">
        <v>936</v>
      </c>
      <c r="J20" s="118" t="s">
        <v>1144</v>
      </c>
      <c r="K20" s="118">
        <f t="shared" ref="K20" si="3">H20-F20</f>
        <v>7</v>
      </c>
      <c r="L20" s="119">
        <f t="shared" ref="L20" si="4">(F20*-0.7)/100</f>
        <v>-0.90300000000000002</v>
      </c>
      <c r="M20" s="120">
        <f t="shared" ref="M20" si="5">(K20+L20)/F20</f>
        <v>4.7263565891472861E-2</v>
      </c>
      <c r="N20" s="118" t="s">
        <v>597</v>
      </c>
      <c r="O20" s="121">
        <v>45126</v>
      </c>
      <c r="P20" s="118"/>
      <c r="Q20" s="41"/>
      <c r="R20" s="41" t="s">
        <v>596</v>
      </c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4.25" customHeight="1">
      <c r="A21" s="297">
        <v>12</v>
      </c>
      <c r="B21" s="108">
        <v>45111</v>
      </c>
      <c r="C21" s="298"/>
      <c r="D21" s="299" t="s">
        <v>82</v>
      </c>
      <c r="E21" s="111" t="s">
        <v>593</v>
      </c>
      <c r="F21" s="107" t="s">
        <v>1056</v>
      </c>
      <c r="G21" s="113">
        <v>234</v>
      </c>
      <c r="H21" s="107"/>
      <c r="I21" s="107" t="s">
        <v>939</v>
      </c>
      <c r="J21" s="113" t="s">
        <v>595</v>
      </c>
      <c r="K21" s="113"/>
      <c r="L21" s="114"/>
      <c r="M21" s="115"/>
      <c r="N21" s="113"/>
      <c r="O21" s="321"/>
      <c r="P21" s="122">
        <f>VLOOKUP(D21,'MidCap Intra'!B58:C557,2,0)</f>
        <v>263.95</v>
      </c>
      <c r="Q21" s="41"/>
      <c r="R21" s="41" t="s">
        <v>596</v>
      </c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4.25" customHeight="1">
      <c r="A22" s="297">
        <v>13</v>
      </c>
      <c r="B22" s="108">
        <v>45112</v>
      </c>
      <c r="C22" s="298"/>
      <c r="D22" s="299" t="s">
        <v>388</v>
      </c>
      <c r="E22" s="111" t="s">
        <v>593</v>
      </c>
      <c r="F22" s="107" t="s">
        <v>1057</v>
      </c>
      <c r="G22" s="113">
        <v>1395</v>
      </c>
      <c r="H22" s="107"/>
      <c r="I22" s="107" t="s">
        <v>956</v>
      </c>
      <c r="J22" s="113" t="s">
        <v>595</v>
      </c>
      <c r="K22" s="113"/>
      <c r="L22" s="114"/>
      <c r="M22" s="115"/>
      <c r="N22" s="113"/>
      <c r="O22" s="321"/>
      <c r="P22" s="122">
        <f>VLOOKUP(D22,'MidCap Intra'!B59:C558,2,0)</f>
        <v>1461.45</v>
      </c>
      <c r="Q22" s="41"/>
      <c r="R22" s="41" t="s">
        <v>612</v>
      </c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4.25" customHeight="1">
      <c r="A23" s="297">
        <v>14</v>
      </c>
      <c r="B23" s="108">
        <v>45113</v>
      </c>
      <c r="C23" s="298"/>
      <c r="D23" s="326" t="s">
        <v>322</v>
      </c>
      <c r="E23" s="111" t="s">
        <v>593</v>
      </c>
      <c r="F23" s="107" t="s">
        <v>1058</v>
      </c>
      <c r="G23" s="113">
        <v>1295</v>
      </c>
      <c r="H23" s="107"/>
      <c r="I23" s="107" t="s">
        <v>965</v>
      </c>
      <c r="J23" s="113" t="s">
        <v>595</v>
      </c>
      <c r="K23" s="113"/>
      <c r="L23" s="114"/>
      <c r="M23" s="115"/>
      <c r="N23" s="113"/>
      <c r="O23" s="321"/>
      <c r="P23" s="122" t="e">
        <f>VLOOKUP(D23,'MidCap Intra'!B60:C559,2,0)</f>
        <v>#N/A</v>
      </c>
      <c r="Q23" s="41"/>
      <c r="R23" s="41" t="s">
        <v>596</v>
      </c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4.25" customHeight="1">
      <c r="A24" s="334">
        <v>15</v>
      </c>
      <c r="B24" s="335">
        <v>45113</v>
      </c>
      <c r="C24" s="336"/>
      <c r="D24" s="337" t="s">
        <v>104</v>
      </c>
      <c r="E24" s="338" t="s">
        <v>593</v>
      </c>
      <c r="F24" s="259">
        <v>2095</v>
      </c>
      <c r="G24" s="260">
        <v>1990</v>
      </c>
      <c r="H24" s="260">
        <v>1970</v>
      </c>
      <c r="I24" s="339" t="s">
        <v>966</v>
      </c>
      <c r="J24" s="340" t="s">
        <v>1035</v>
      </c>
      <c r="K24" s="340">
        <f>H24-F24</f>
        <v>-125</v>
      </c>
      <c r="L24" s="341">
        <f>(F24*-0.7)/100</f>
        <v>-14.664999999999999</v>
      </c>
      <c r="M24" s="342">
        <f>(K24+L24)/F24</f>
        <v>-6.6665871121718373E-2</v>
      </c>
      <c r="N24" s="343" t="s">
        <v>611</v>
      </c>
      <c r="O24" s="344">
        <v>45118</v>
      </c>
      <c r="P24" s="345"/>
      <c r="Q24" s="41"/>
      <c r="R24" s="41" t="s">
        <v>596</v>
      </c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4.25" customHeight="1">
      <c r="A25" s="346">
        <v>16</v>
      </c>
      <c r="B25" s="347">
        <v>45117</v>
      </c>
      <c r="C25" s="348"/>
      <c r="D25" s="349" t="s">
        <v>218</v>
      </c>
      <c r="E25" s="350" t="s">
        <v>593</v>
      </c>
      <c r="F25" s="351" t="s">
        <v>1016</v>
      </c>
      <c r="G25" s="323">
        <v>1980</v>
      </c>
      <c r="H25" s="351"/>
      <c r="I25" s="351" t="s">
        <v>1017</v>
      </c>
      <c r="J25" s="323" t="s">
        <v>595</v>
      </c>
      <c r="K25" s="325"/>
      <c r="L25" s="325"/>
      <c r="M25" s="325"/>
      <c r="N25" s="325"/>
      <c r="O25" s="325"/>
      <c r="P25" s="122">
        <f>VLOOKUP(D25,'MidCap Intra'!B62:C561,2,0)</f>
        <v>2212.75</v>
      </c>
      <c r="Q25" s="41"/>
      <c r="R25" s="41" t="s">
        <v>596</v>
      </c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4.25" customHeight="1">
      <c r="A26" s="352">
        <v>17</v>
      </c>
      <c r="B26" s="291">
        <v>45119</v>
      </c>
      <c r="C26" s="353"/>
      <c r="D26" s="354" t="s">
        <v>129</v>
      </c>
      <c r="E26" s="355" t="s">
        <v>593</v>
      </c>
      <c r="F26" s="290" t="s">
        <v>1059</v>
      </c>
      <c r="G26" s="292">
        <v>1540</v>
      </c>
      <c r="H26" s="290"/>
      <c r="I26" s="290" t="s">
        <v>1040</v>
      </c>
      <c r="J26" s="292" t="s">
        <v>595</v>
      </c>
      <c r="K26" s="292"/>
      <c r="L26" s="324"/>
      <c r="M26" s="356"/>
      <c r="N26" s="292"/>
      <c r="O26" s="357"/>
      <c r="P26" s="122">
        <f>VLOOKUP(D26,'MidCap Intra'!B63:C562,2,0)</f>
        <v>1675.75</v>
      </c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4.25" customHeight="1">
      <c r="A27" s="352">
        <v>18</v>
      </c>
      <c r="B27" s="291">
        <v>45120</v>
      </c>
      <c r="C27" s="353"/>
      <c r="D27" s="381" t="s">
        <v>431</v>
      </c>
      <c r="E27" s="355" t="s">
        <v>593</v>
      </c>
      <c r="F27" s="290" t="s">
        <v>1069</v>
      </c>
      <c r="G27" s="292">
        <v>102</v>
      </c>
      <c r="H27" s="290"/>
      <c r="I27" s="290" t="s">
        <v>1070</v>
      </c>
      <c r="J27" s="292" t="s">
        <v>595</v>
      </c>
      <c r="K27" s="292"/>
      <c r="L27" s="324"/>
      <c r="M27" s="356"/>
      <c r="N27" s="292"/>
      <c r="O27" s="357"/>
      <c r="P27" s="122">
        <f>VLOOKUP(D27,'MidCap Intra'!B64:C563,2,0)</f>
        <v>109.15</v>
      </c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4.25" customHeight="1">
      <c r="A28" s="263">
        <v>19</v>
      </c>
      <c r="B28" s="267">
        <v>45120</v>
      </c>
      <c r="C28" s="273"/>
      <c r="D28" s="280" t="s">
        <v>518</v>
      </c>
      <c r="E28" s="277" t="s">
        <v>593</v>
      </c>
      <c r="F28" s="263">
        <v>292</v>
      </c>
      <c r="G28" s="263">
        <v>255</v>
      </c>
      <c r="H28" s="263">
        <v>309.5</v>
      </c>
      <c r="I28" s="281" t="s">
        <v>1074</v>
      </c>
      <c r="J28" s="118" t="s">
        <v>1114</v>
      </c>
      <c r="K28" s="118">
        <f>H28-F28</f>
        <v>17.5</v>
      </c>
      <c r="L28" s="119">
        <f>(F28*-0.7)/100</f>
        <v>-2.0439999999999996</v>
      </c>
      <c r="M28" s="120">
        <f>(K28+L28)/F28</f>
        <v>5.2931506849315066E-2</v>
      </c>
      <c r="N28" s="118" t="s">
        <v>597</v>
      </c>
      <c r="O28" s="121">
        <v>45124</v>
      </c>
      <c r="P28" s="118">
        <f>VLOOKUP(D28,'MidCap Intra'!B65:C564,2,0)</f>
        <v>365.05</v>
      </c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4.25" customHeight="1">
      <c r="A29" s="263">
        <v>20</v>
      </c>
      <c r="B29" s="267">
        <v>45125</v>
      </c>
      <c r="C29" s="273"/>
      <c r="D29" s="280" t="s">
        <v>1115</v>
      </c>
      <c r="E29" s="277" t="s">
        <v>593</v>
      </c>
      <c r="F29" s="263">
        <v>590</v>
      </c>
      <c r="G29" s="263">
        <v>530</v>
      </c>
      <c r="H29" s="263">
        <v>625</v>
      </c>
      <c r="I29" s="281" t="s">
        <v>1116</v>
      </c>
      <c r="J29" s="118" t="s">
        <v>925</v>
      </c>
      <c r="K29" s="118">
        <f>H29-F29</f>
        <v>35</v>
      </c>
      <c r="L29" s="119">
        <f>(F29*-0.7)/100</f>
        <v>-4.13</v>
      </c>
      <c r="M29" s="120">
        <f>(K29+L29)/F29</f>
        <v>5.2322033898305087E-2</v>
      </c>
      <c r="N29" s="118" t="s">
        <v>597</v>
      </c>
      <c r="O29" s="121">
        <v>45127</v>
      </c>
      <c r="P29" s="118" t="e">
        <f>VLOOKUP(D29,'MidCap Intra'!B66:C565,2,0)</f>
        <v>#N/A</v>
      </c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4.25" customHeight="1">
      <c r="A30" s="352">
        <v>21</v>
      </c>
      <c r="B30" s="291">
        <v>45125</v>
      </c>
      <c r="C30" s="353"/>
      <c r="D30" s="381" t="s">
        <v>215</v>
      </c>
      <c r="E30" s="355" t="s">
        <v>593</v>
      </c>
      <c r="F30" s="290" t="s">
        <v>1125</v>
      </c>
      <c r="G30" s="292">
        <v>548</v>
      </c>
      <c r="H30" s="290"/>
      <c r="I30" s="290" t="s">
        <v>1126</v>
      </c>
      <c r="J30" s="292" t="s">
        <v>595</v>
      </c>
      <c r="K30" s="292"/>
      <c r="L30" s="324"/>
      <c r="M30" s="356"/>
      <c r="N30" s="292"/>
      <c r="O30" s="357"/>
      <c r="P30" s="122">
        <f>VLOOKUP(D30,'MidCap Intra'!B67:C566,2,0)</f>
        <v>615.1</v>
      </c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4.25" customHeight="1">
      <c r="A31" s="352">
        <v>22</v>
      </c>
      <c r="B31" s="291">
        <v>45125</v>
      </c>
      <c r="C31" s="353"/>
      <c r="D31" s="381" t="s">
        <v>500</v>
      </c>
      <c r="E31" s="355" t="s">
        <v>593</v>
      </c>
      <c r="F31" s="290" t="s">
        <v>1129</v>
      </c>
      <c r="G31" s="292">
        <v>168</v>
      </c>
      <c r="H31" s="290"/>
      <c r="I31" s="290" t="s">
        <v>1130</v>
      </c>
      <c r="J31" s="292" t="s">
        <v>595</v>
      </c>
      <c r="K31" s="292"/>
      <c r="L31" s="324"/>
      <c r="M31" s="356"/>
      <c r="N31" s="292"/>
      <c r="O31" s="357"/>
      <c r="P31" s="122">
        <f>VLOOKUP(D31,'MidCap Intra'!B68:C567,2,0)</f>
        <v>180.8</v>
      </c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4.25" customHeight="1">
      <c r="A32" s="352">
        <v>23</v>
      </c>
      <c r="B32" s="291">
        <v>45126</v>
      </c>
      <c r="C32" s="353"/>
      <c r="D32" s="354" t="s">
        <v>510</v>
      </c>
      <c r="E32" s="355" t="s">
        <v>593</v>
      </c>
      <c r="F32" s="290" t="s">
        <v>1136</v>
      </c>
      <c r="G32" s="292">
        <v>497</v>
      </c>
      <c r="H32" s="290"/>
      <c r="I32" s="290" t="s">
        <v>1137</v>
      </c>
      <c r="J32" s="292" t="s">
        <v>595</v>
      </c>
      <c r="K32" s="292"/>
      <c r="L32" s="324"/>
      <c r="M32" s="356"/>
      <c r="N32" s="292"/>
      <c r="O32" s="357"/>
      <c r="P32" s="122">
        <f>VLOOKUP(D32,'MidCap Intra'!B69:C568,2,0)</f>
        <v>513.29999999999995</v>
      </c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4.25" customHeight="1">
      <c r="A33" s="352">
        <v>24</v>
      </c>
      <c r="B33" s="291">
        <v>45127</v>
      </c>
      <c r="C33" s="353"/>
      <c r="D33" s="381" t="s">
        <v>373</v>
      </c>
      <c r="E33" s="355" t="s">
        <v>593</v>
      </c>
      <c r="F33" s="290" t="s">
        <v>1153</v>
      </c>
      <c r="G33" s="292">
        <v>419</v>
      </c>
      <c r="H33" s="290"/>
      <c r="I33" s="290" t="s">
        <v>1154</v>
      </c>
      <c r="J33" s="292" t="s">
        <v>595</v>
      </c>
      <c r="K33" s="292"/>
      <c r="L33" s="324"/>
      <c r="M33" s="356"/>
      <c r="N33" s="292"/>
      <c r="O33" s="357"/>
      <c r="P33" s="324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4.25" customHeight="1">
      <c r="A34" s="352">
        <v>25</v>
      </c>
      <c r="B34" s="291">
        <v>45127</v>
      </c>
      <c r="C34" s="353"/>
      <c r="D34" s="381" t="s">
        <v>468</v>
      </c>
      <c r="E34" s="355" t="s">
        <v>593</v>
      </c>
      <c r="F34" s="290" t="s">
        <v>1155</v>
      </c>
      <c r="G34" s="292">
        <v>44</v>
      </c>
      <c r="H34" s="290"/>
      <c r="I34" s="290" t="s">
        <v>1156</v>
      </c>
      <c r="J34" s="292" t="s">
        <v>595</v>
      </c>
      <c r="K34" s="292"/>
      <c r="L34" s="324"/>
      <c r="M34" s="356"/>
      <c r="N34" s="292"/>
      <c r="O34" s="357"/>
      <c r="P34" s="324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4.25" customHeight="1">
      <c r="A35" s="352"/>
      <c r="B35" s="291"/>
      <c r="C35" s="353"/>
      <c r="D35" s="354"/>
      <c r="E35" s="355"/>
      <c r="F35" s="290"/>
      <c r="G35" s="292"/>
      <c r="H35" s="290"/>
      <c r="I35" s="290"/>
      <c r="J35" s="292"/>
      <c r="K35" s="292"/>
      <c r="L35" s="324"/>
      <c r="M35" s="356"/>
      <c r="N35" s="292"/>
      <c r="O35" s="357"/>
      <c r="P35" s="324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4.25" customHeight="1">
      <c r="A36" s="352"/>
      <c r="B36" s="291"/>
      <c r="C36" s="353"/>
      <c r="D36" s="354"/>
      <c r="E36" s="355"/>
      <c r="F36" s="290"/>
      <c r="G36" s="292"/>
      <c r="H36" s="290"/>
      <c r="I36" s="290"/>
      <c r="J36" s="292"/>
      <c r="K36" s="292"/>
      <c r="L36" s="324"/>
      <c r="M36" s="356"/>
      <c r="N36" s="292"/>
      <c r="O36" s="357"/>
      <c r="P36" s="324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4.25" customHeight="1">
      <c r="A37" s="352"/>
      <c r="B37" s="291"/>
      <c r="C37" s="353"/>
      <c r="D37" s="354"/>
      <c r="E37" s="355"/>
      <c r="F37" s="290"/>
      <c r="G37" s="292"/>
      <c r="H37" s="290"/>
      <c r="I37" s="290"/>
      <c r="J37" s="292"/>
      <c r="K37" s="292"/>
      <c r="L37" s="324"/>
      <c r="M37" s="356"/>
      <c r="N37" s="292"/>
      <c r="O37" s="357"/>
      <c r="P37" s="324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44" spans="1:38" ht="14.25" customHeight="1">
      <c r="A44" s="132"/>
      <c r="B44" s="133"/>
      <c r="C44" s="134"/>
      <c r="D44" s="135"/>
      <c r="E44" s="136"/>
      <c r="F44" s="136"/>
      <c r="G44" s="132"/>
      <c r="H44" s="136"/>
      <c r="I44" s="137"/>
      <c r="J44" s="138"/>
      <c r="K44" s="138"/>
      <c r="L44" s="139"/>
      <c r="M44" s="140"/>
      <c r="N44" s="141"/>
      <c r="O44" s="142"/>
      <c r="P44" s="143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2" customHeight="1">
      <c r="A45" s="144" t="s">
        <v>601</v>
      </c>
      <c r="B45" s="145"/>
      <c r="C45" s="146"/>
      <c r="E45" s="147"/>
      <c r="F45" s="147"/>
      <c r="G45" s="147"/>
      <c r="H45" s="147"/>
      <c r="I45" s="147"/>
      <c r="J45" s="148"/>
      <c r="K45" s="147"/>
      <c r="L45" s="149"/>
      <c r="M45" s="62"/>
      <c r="N45" s="148"/>
      <c r="O45" s="146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2" customHeight="1">
      <c r="A46" s="150" t="s">
        <v>602</v>
      </c>
      <c r="B46" s="144"/>
      <c r="C46" s="144"/>
      <c r="D46" s="144"/>
      <c r="E46" s="41"/>
      <c r="F46" s="151" t="s">
        <v>603</v>
      </c>
      <c r="G46" s="6"/>
      <c r="H46" s="6"/>
      <c r="I46" s="6"/>
      <c r="J46" s="152"/>
      <c r="K46" s="153"/>
      <c r="L46" s="153"/>
      <c r="M46" s="154"/>
      <c r="N46" s="1"/>
      <c r="O46" s="155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2" customHeight="1">
      <c r="A47" s="144" t="s">
        <v>604</v>
      </c>
      <c r="B47" s="144"/>
      <c r="C47" s="144"/>
      <c r="D47" s="144" t="s">
        <v>605</v>
      </c>
      <c r="E47" s="6"/>
      <c r="F47" s="151" t="s">
        <v>606</v>
      </c>
      <c r="G47" s="6"/>
      <c r="H47" s="6"/>
      <c r="I47" s="6"/>
      <c r="J47" s="152"/>
      <c r="K47" s="153"/>
      <c r="L47" s="153"/>
      <c r="M47" s="154"/>
      <c r="N47" s="1"/>
      <c r="O47" s="155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12" customHeight="1">
      <c r="A48" s="144"/>
      <c r="B48" s="144"/>
      <c r="C48" s="144"/>
      <c r="D48" s="144"/>
      <c r="E48" s="6"/>
      <c r="F48" s="6"/>
      <c r="G48" s="6"/>
      <c r="H48" s="6"/>
      <c r="I48" s="6"/>
      <c r="J48" s="156"/>
      <c r="K48" s="153"/>
      <c r="L48" s="153"/>
      <c r="M48" s="6"/>
      <c r="N48" s="157"/>
      <c r="O48" s="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12.75" customHeight="1">
      <c r="A49" s="1"/>
      <c r="B49" s="158" t="s">
        <v>607</v>
      </c>
      <c r="C49" s="158"/>
      <c r="D49" s="158"/>
      <c r="E49" s="158"/>
      <c r="F49" s="159"/>
      <c r="G49" s="6"/>
      <c r="H49" s="6"/>
      <c r="I49" s="160"/>
      <c r="J49" s="161"/>
      <c r="K49" s="162"/>
      <c r="L49" s="161"/>
      <c r="M49" s="6"/>
      <c r="N49" s="1"/>
      <c r="O49" s="1"/>
      <c r="P49" s="41"/>
      <c r="R49" s="62"/>
      <c r="S49" s="1"/>
      <c r="T49" s="1"/>
      <c r="U49" s="1"/>
      <c r="V49" s="1"/>
      <c r="W49" s="1"/>
      <c r="X49" s="1"/>
      <c r="Y49" s="1"/>
      <c r="Z49" s="1"/>
    </row>
    <row r="50" spans="1:38" ht="38.25" customHeight="1">
      <c r="A50" s="163" t="s">
        <v>16</v>
      </c>
      <c r="B50" s="163" t="s">
        <v>568</v>
      </c>
      <c r="C50" s="163"/>
      <c r="D50" s="91" t="s">
        <v>580</v>
      </c>
      <c r="E50" s="163" t="s">
        <v>581</v>
      </c>
      <c r="F50" s="163" t="s">
        <v>582</v>
      </c>
      <c r="G50" s="163" t="s">
        <v>608</v>
      </c>
      <c r="H50" s="163" t="s">
        <v>584</v>
      </c>
      <c r="I50" s="163" t="s">
        <v>585</v>
      </c>
      <c r="J50" s="106" t="s">
        <v>586</v>
      </c>
      <c r="K50" s="104" t="s">
        <v>609</v>
      </c>
      <c r="L50" s="164" t="s">
        <v>588</v>
      </c>
      <c r="M50" s="106" t="s">
        <v>589</v>
      </c>
      <c r="N50" s="103" t="s">
        <v>590</v>
      </c>
      <c r="O50" s="91" t="s">
        <v>591</v>
      </c>
      <c r="P50" s="41"/>
      <c r="Q50" s="1"/>
      <c r="R50" s="62"/>
      <c r="S50" s="62"/>
      <c r="T50" s="62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13.5" customHeight="1">
      <c r="A51" s="263">
        <v>1</v>
      </c>
      <c r="B51" s="264">
        <v>45110</v>
      </c>
      <c r="C51" s="265"/>
      <c r="D51" s="265" t="s">
        <v>220</v>
      </c>
      <c r="E51" s="263" t="s">
        <v>610</v>
      </c>
      <c r="F51" s="263">
        <v>1032.5</v>
      </c>
      <c r="G51" s="263">
        <v>999</v>
      </c>
      <c r="H51" s="266">
        <v>1060.5</v>
      </c>
      <c r="I51" s="266" t="s">
        <v>924</v>
      </c>
      <c r="J51" s="118" t="s">
        <v>1036</v>
      </c>
      <c r="K51" s="118">
        <f t="shared" ref="K51:K56" si="6">H51-F51</f>
        <v>28</v>
      </c>
      <c r="L51" s="119">
        <f>(F51*-0.7)/100</f>
        <v>-7.2275</v>
      </c>
      <c r="M51" s="120">
        <f t="shared" ref="M51:M56" si="7">(K51+L51)/F51</f>
        <v>2.011864406779661E-2</v>
      </c>
      <c r="N51" s="327" t="s">
        <v>597</v>
      </c>
      <c r="O51" s="328">
        <v>45118</v>
      </c>
      <c r="P51" s="41"/>
      <c r="Q51" s="309"/>
      <c r="R51" s="41" t="s">
        <v>596</v>
      </c>
      <c r="S51" s="41"/>
      <c r="T51" s="310"/>
      <c r="U51" s="310"/>
      <c r="V51" s="310"/>
      <c r="W51" s="310"/>
      <c r="X51" s="310"/>
      <c r="Y51" s="310"/>
      <c r="Z51" s="310"/>
      <c r="AA51" s="310"/>
      <c r="AB51" s="310"/>
      <c r="AC51" s="310"/>
      <c r="AD51" s="310"/>
      <c r="AE51" s="310"/>
      <c r="AF51" s="310"/>
      <c r="AG51" s="310"/>
      <c r="AH51" s="310"/>
      <c r="AI51" s="310"/>
      <c r="AJ51" s="310"/>
      <c r="AK51" s="310"/>
      <c r="AL51" s="310"/>
    </row>
    <row r="52" spans="1:38" ht="13.5" customHeight="1">
      <c r="A52" s="263">
        <v>2</v>
      </c>
      <c r="B52" s="264">
        <v>45110</v>
      </c>
      <c r="C52" s="265"/>
      <c r="D52" s="265" t="s">
        <v>490</v>
      </c>
      <c r="E52" s="263" t="s">
        <v>610</v>
      </c>
      <c r="F52" s="263">
        <v>369.5</v>
      </c>
      <c r="G52" s="263">
        <v>358</v>
      </c>
      <c r="H52" s="266">
        <v>378.5</v>
      </c>
      <c r="I52" s="266" t="s">
        <v>921</v>
      </c>
      <c r="J52" s="118" t="s">
        <v>823</v>
      </c>
      <c r="K52" s="118">
        <f t="shared" si="6"/>
        <v>9</v>
      </c>
      <c r="L52" s="119">
        <f>(F52*-0.7)/100</f>
        <v>-2.5864999999999996</v>
      </c>
      <c r="M52" s="120">
        <f t="shared" si="7"/>
        <v>1.7357239512855213E-2</v>
      </c>
      <c r="N52" s="327" t="s">
        <v>597</v>
      </c>
      <c r="O52" s="328">
        <v>45114</v>
      </c>
      <c r="P52" s="41"/>
      <c r="Q52" s="309"/>
      <c r="R52" s="41" t="s">
        <v>596</v>
      </c>
      <c r="S52" s="41"/>
      <c r="T52" s="310"/>
      <c r="U52" s="310"/>
      <c r="V52" s="310"/>
      <c r="W52" s="310"/>
      <c r="X52" s="310"/>
      <c r="Y52" s="310"/>
      <c r="Z52" s="310"/>
      <c r="AA52" s="310"/>
      <c r="AB52" s="310"/>
      <c r="AC52" s="310"/>
      <c r="AD52" s="310"/>
      <c r="AE52" s="310"/>
      <c r="AF52" s="310"/>
      <c r="AG52" s="310"/>
      <c r="AH52" s="310"/>
      <c r="AI52" s="310"/>
      <c r="AJ52" s="310"/>
      <c r="AK52" s="310"/>
      <c r="AL52" s="310"/>
    </row>
    <row r="53" spans="1:38" ht="13.5" customHeight="1">
      <c r="A53" s="334">
        <v>3</v>
      </c>
      <c r="B53" s="335">
        <v>45114</v>
      </c>
      <c r="C53" s="336"/>
      <c r="D53" s="337" t="s">
        <v>1037</v>
      </c>
      <c r="E53" s="338" t="s">
        <v>610</v>
      </c>
      <c r="F53" s="259">
        <v>5010</v>
      </c>
      <c r="G53" s="260">
        <v>4900</v>
      </c>
      <c r="H53" s="260">
        <v>4850</v>
      </c>
      <c r="I53" s="339" t="s">
        <v>992</v>
      </c>
      <c r="J53" s="340" t="s">
        <v>1055</v>
      </c>
      <c r="K53" s="340">
        <f t="shared" si="6"/>
        <v>-160</v>
      </c>
      <c r="L53" s="341">
        <f>(F53*-0.7)/100</f>
        <v>-35.07</v>
      </c>
      <c r="M53" s="342">
        <f t="shared" si="7"/>
        <v>-3.8936127744510975E-2</v>
      </c>
      <c r="N53" s="343" t="s">
        <v>611</v>
      </c>
      <c r="O53" s="344">
        <v>45119</v>
      </c>
      <c r="P53" s="41"/>
      <c r="Q53" s="309"/>
      <c r="R53" s="41" t="s">
        <v>596</v>
      </c>
      <c r="S53" s="41"/>
      <c r="T53" s="358"/>
      <c r="U53" s="358"/>
      <c r="V53" s="358"/>
      <c r="W53" s="358"/>
      <c r="X53" s="358"/>
      <c r="Y53" s="358"/>
      <c r="Z53" s="358"/>
      <c r="AA53" s="358"/>
      <c r="AB53" s="358"/>
      <c r="AC53" s="358"/>
      <c r="AD53" s="358"/>
      <c r="AE53" s="358"/>
      <c r="AF53" s="358"/>
      <c r="AG53" s="358"/>
      <c r="AH53" s="358"/>
      <c r="AI53" s="358"/>
      <c r="AJ53" s="358"/>
      <c r="AK53" s="358"/>
      <c r="AL53" s="358"/>
    </row>
    <row r="54" spans="1:38" ht="13.5" customHeight="1">
      <c r="A54" s="334">
        <v>4</v>
      </c>
      <c r="B54" s="335">
        <v>45117</v>
      </c>
      <c r="C54" s="336"/>
      <c r="D54" s="337" t="s">
        <v>122</v>
      </c>
      <c r="E54" s="338" t="s">
        <v>610</v>
      </c>
      <c r="F54" s="259">
        <v>313.5</v>
      </c>
      <c r="G54" s="260">
        <v>304</v>
      </c>
      <c r="H54" s="260">
        <v>304</v>
      </c>
      <c r="I54" s="339" t="s">
        <v>1005</v>
      </c>
      <c r="J54" s="340" t="s">
        <v>953</v>
      </c>
      <c r="K54" s="340">
        <f t="shared" si="6"/>
        <v>-9.5</v>
      </c>
      <c r="L54" s="341">
        <f>(F54*-0.7)/100</f>
        <v>-2.1944999999999997</v>
      </c>
      <c r="M54" s="342">
        <f t="shared" si="7"/>
        <v>-3.7303030303030303E-2</v>
      </c>
      <c r="N54" s="343" t="s">
        <v>611</v>
      </c>
      <c r="O54" s="344">
        <v>45120</v>
      </c>
      <c r="P54" s="41"/>
      <c r="Q54" s="309"/>
      <c r="R54" s="41" t="s">
        <v>596</v>
      </c>
      <c r="S54" s="41"/>
      <c r="T54" s="358"/>
      <c r="U54" s="358"/>
      <c r="V54" s="358"/>
      <c r="W54" s="358"/>
      <c r="X54" s="358"/>
      <c r="Y54" s="358"/>
      <c r="Z54" s="358"/>
      <c r="AA54" s="358"/>
      <c r="AB54" s="358"/>
      <c r="AC54" s="358"/>
      <c r="AD54" s="358"/>
      <c r="AE54" s="358"/>
      <c r="AF54" s="358"/>
      <c r="AG54" s="358"/>
      <c r="AH54" s="358"/>
      <c r="AI54" s="358"/>
      <c r="AJ54" s="358"/>
      <c r="AK54" s="358"/>
      <c r="AL54" s="358"/>
    </row>
    <row r="55" spans="1:38" ht="13.5" customHeight="1">
      <c r="A55" s="263">
        <v>5</v>
      </c>
      <c r="B55" s="264">
        <v>45117</v>
      </c>
      <c r="C55" s="265"/>
      <c r="D55" s="265" t="s">
        <v>303</v>
      </c>
      <c r="E55" s="263" t="s">
        <v>610</v>
      </c>
      <c r="F55" s="263">
        <v>81</v>
      </c>
      <c r="G55" s="263">
        <v>78.5</v>
      </c>
      <c r="H55" s="266">
        <v>83.1</v>
      </c>
      <c r="I55" s="266" t="s">
        <v>1006</v>
      </c>
      <c r="J55" s="118" t="s">
        <v>1045</v>
      </c>
      <c r="K55" s="118">
        <f t="shared" si="6"/>
        <v>2.0999999999999943</v>
      </c>
      <c r="L55" s="119">
        <f>(F55*-0.7)/100</f>
        <v>-0.56699999999999995</v>
      </c>
      <c r="M55" s="120">
        <f t="shared" si="7"/>
        <v>1.8925925925925857E-2</v>
      </c>
      <c r="N55" s="327" t="s">
        <v>597</v>
      </c>
      <c r="O55" s="333">
        <v>45119</v>
      </c>
      <c r="P55" s="41"/>
      <c r="Q55" s="309"/>
      <c r="R55" s="41" t="s">
        <v>596</v>
      </c>
      <c r="S55" s="41"/>
      <c r="T55" s="358"/>
      <c r="U55" s="358"/>
      <c r="V55" s="358"/>
      <c r="W55" s="358"/>
      <c r="X55" s="358"/>
      <c r="Y55" s="358"/>
      <c r="Z55" s="358"/>
      <c r="AA55" s="358"/>
      <c r="AB55" s="358"/>
      <c r="AC55" s="358"/>
      <c r="AD55" s="358"/>
      <c r="AE55" s="358"/>
      <c r="AF55" s="358"/>
      <c r="AG55" s="358"/>
      <c r="AH55" s="358"/>
      <c r="AI55" s="358"/>
      <c r="AJ55" s="358"/>
      <c r="AK55" s="358"/>
      <c r="AL55" s="358"/>
    </row>
    <row r="56" spans="1:38" ht="13.5" customHeight="1">
      <c r="A56" s="375">
        <v>6</v>
      </c>
      <c r="B56" s="267">
        <v>45117</v>
      </c>
      <c r="C56" s="376"/>
      <c r="D56" s="377" t="s">
        <v>241</v>
      </c>
      <c r="E56" s="277" t="s">
        <v>610</v>
      </c>
      <c r="F56" s="263">
        <v>200.5</v>
      </c>
      <c r="G56" s="266">
        <v>194</v>
      </c>
      <c r="H56" s="263">
        <v>205</v>
      </c>
      <c r="I56" s="263" t="s">
        <v>1011</v>
      </c>
      <c r="J56" s="118" t="s">
        <v>1015</v>
      </c>
      <c r="K56" s="118">
        <f t="shared" si="6"/>
        <v>4.5</v>
      </c>
      <c r="L56" s="119">
        <f>(F56*-0.07)/100</f>
        <v>-0.14035000000000003</v>
      </c>
      <c r="M56" s="120">
        <f t="shared" si="7"/>
        <v>2.1743890274314216E-2</v>
      </c>
      <c r="N56" s="327" t="s">
        <v>597</v>
      </c>
      <c r="O56" s="333">
        <v>45117</v>
      </c>
      <c r="P56" s="41"/>
      <c r="Q56" s="309"/>
      <c r="R56" s="41" t="s">
        <v>596</v>
      </c>
      <c r="S56" s="41"/>
      <c r="T56" s="310"/>
      <c r="U56" s="310"/>
      <c r="V56" s="310"/>
      <c r="W56" s="310"/>
      <c r="X56" s="310"/>
      <c r="Y56" s="310"/>
      <c r="Z56" s="310"/>
      <c r="AA56" s="310"/>
      <c r="AB56" s="310"/>
      <c r="AC56" s="310"/>
      <c r="AD56" s="310"/>
      <c r="AE56" s="310"/>
      <c r="AF56" s="310"/>
      <c r="AG56" s="310"/>
      <c r="AH56" s="310"/>
      <c r="AI56" s="310"/>
      <c r="AJ56" s="310"/>
      <c r="AK56" s="310"/>
      <c r="AL56" s="310"/>
    </row>
    <row r="57" spans="1:38" ht="13.5" customHeight="1">
      <c r="A57" s="375">
        <v>7</v>
      </c>
      <c r="B57" s="267">
        <v>45118</v>
      </c>
      <c r="C57" s="376"/>
      <c r="D57" s="377" t="s">
        <v>470</v>
      </c>
      <c r="E57" s="277" t="s">
        <v>610</v>
      </c>
      <c r="F57" s="263">
        <v>209.5</v>
      </c>
      <c r="G57" s="266">
        <v>203</v>
      </c>
      <c r="H57" s="263">
        <v>214.5</v>
      </c>
      <c r="I57" s="263" t="s">
        <v>678</v>
      </c>
      <c r="J57" s="118" t="s">
        <v>930</v>
      </c>
      <c r="K57" s="118">
        <f t="shared" ref="K57" si="8">H57-F57</f>
        <v>5</v>
      </c>
      <c r="L57" s="119">
        <f t="shared" ref="L57:L58" si="9">(F57*-0.7)/100</f>
        <v>-1.4664999999999997</v>
      </c>
      <c r="M57" s="120">
        <f t="shared" ref="M57" si="10">(K57+L57)/F57</f>
        <v>1.6866348448687351E-2</v>
      </c>
      <c r="N57" s="327" t="s">
        <v>597</v>
      </c>
      <c r="O57" s="333">
        <v>45127</v>
      </c>
      <c r="P57" s="41"/>
      <c r="Q57" s="309"/>
      <c r="R57" s="41"/>
      <c r="S57" s="41"/>
      <c r="T57" s="358"/>
      <c r="U57" s="358"/>
      <c r="V57" s="358"/>
      <c r="W57" s="358"/>
      <c r="X57" s="358"/>
      <c r="Y57" s="358"/>
      <c r="Z57" s="358"/>
      <c r="AA57" s="358"/>
      <c r="AB57" s="358"/>
      <c r="AC57" s="358"/>
      <c r="AD57" s="358"/>
      <c r="AE57" s="358"/>
      <c r="AF57" s="358"/>
      <c r="AG57" s="358"/>
      <c r="AH57" s="358"/>
      <c r="AI57" s="358"/>
      <c r="AJ57" s="358"/>
      <c r="AK57" s="358"/>
      <c r="AL57" s="358"/>
    </row>
    <row r="58" spans="1:38" ht="13.5" customHeight="1">
      <c r="A58" s="375">
        <v>8</v>
      </c>
      <c r="B58" s="267">
        <v>45119</v>
      </c>
      <c r="C58" s="376"/>
      <c r="D58" s="377" t="s">
        <v>89</v>
      </c>
      <c r="E58" s="277" t="s">
        <v>610</v>
      </c>
      <c r="F58" s="263">
        <v>331.5</v>
      </c>
      <c r="G58" s="266">
        <v>319</v>
      </c>
      <c r="H58" s="263">
        <v>340.5</v>
      </c>
      <c r="I58" s="263" t="s">
        <v>1048</v>
      </c>
      <c r="J58" s="118" t="s">
        <v>823</v>
      </c>
      <c r="K58" s="118">
        <f t="shared" ref="K58" si="11">H58-F58</f>
        <v>9</v>
      </c>
      <c r="L58" s="119">
        <f t="shared" si="9"/>
        <v>-2.3205</v>
      </c>
      <c r="M58" s="120">
        <f t="shared" ref="M58" si="12">(K58+L58)/F58</f>
        <v>2.0149321266968327E-2</v>
      </c>
      <c r="N58" s="327" t="s">
        <v>597</v>
      </c>
      <c r="O58" s="333">
        <v>45127</v>
      </c>
      <c r="P58" s="41"/>
      <c r="Q58" s="309"/>
      <c r="R58" s="41"/>
      <c r="S58" s="41"/>
      <c r="T58" s="358"/>
      <c r="U58" s="358"/>
      <c r="V58" s="358"/>
      <c r="W58" s="358"/>
      <c r="X58" s="358"/>
      <c r="Y58" s="358"/>
      <c r="Z58" s="358"/>
      <c r="AA58" s="358"/>
      <c r="AB58" s="358"/>
      <c r="AC58" s="358"/>
      <c r="AD58" s="358"/>
      <c r="AE58" s="358"/>
      <c r="AF58" s="358"/>
      <c r="AG58" s="358"/>
      <c r="AH58" s="358"/>
      <c r="AI58" s="358"/>
      <c r="AJ58" s="358"/>
      <c r="AK58" s="358"/>
      <c r="AL58" s="358"/>
    </row>
    <row r="59" spans="1:38" ht="13.5" customHeight="1">
      <c r="A59" s="375">
        <v>9</v>
      </c>
      <c r="B59" s="267">
        <v>45121</v>
      </c>
      <c r="C59" s="376"/>
      <c r="D59" s="377" t="s">
        <v>839</v>
      </c>
      <c r="E59" s="277" t="s">
        <v>610</v>
      </c>
      <c r="F59" s="263">
        <v>312</v>
      </c>
      <c r="G59" s="266">
        <v>303</v>
      </c>
      <c r="H59" s="263">
        <v>320.5</v>
      </c>
      <c r="I59" s="263" t="s">
        <v>1089</v>
      </c>
      <c r="J59" s="118" t="s">
        <v>1100</v>
      </c>
      <c r="K59" s="118">
        <f t="shared" ref="K59" si="13">H59-F59</f>
        <v>8.5</v>
      </c>
      <c r="L59" s="119">
        <f>(F59*-0.7)/100</f>
        <v>-2.1839999999999997</v>
      </c>
      <c r="M59" s="120">
        <f t="shared" ref="M59" si="14">(K59+L59)/F59</f>
        <v>2.0243589743589745E-2</v>
      </c>
      <c r="N59" s="327" t="s">
        <v>597</v>
      </c>
      <c r="O59" s="333">
        <v>45124</v>
      </c>
      <c r="P59" s="41"/>
      <c r="Q59" s="309"/>
      <c r="R59" s="41"/>
      <c r="S59" s="41"/>
      <c r="T59" s="358"/>
      <c r="U59" s="358"/>
      <c r="V59" s="358"/>
      <c r="W59" s="358"/>
      <c r="X59" s="358"/>
      <c r="Y59" s="358"/>
      <c r="Z59" s="358"/>
      <c r="AA59" s="358"/>
      <c r="AB59" s="358"/>
      <c r="AC59" s="358"/>
      <c r="AD59" s="358"/>
      <c r="AE59" s="358"/>
      <c r="AF59" s="358"/>
      <c r="AG59" s="358"/>
      <c r="AH59" s="358"/>
      <c r="AI59" s="358"/>
      <c r="AJ59" s="358"/>
      <c r="AK59" s="358"/>
      <c r="AL59" s="358"/>
    </row>
    <row r="60" spans="1:38" ht="13.5" customHeight="1">
      <c r="A60" s="375">
        <v>10</v>
      </c>
      <c r="B60" s="267">
        <v>45127</v>
      </c>
      <c r="C60" s="376"/>
      <c r="D60" s="377" t="s">
        <v>1159</v>
      </c>
      <c r="E60" s="277" t="s">
        <v>610</v>
      </c>
      <c r="F60" s="263">
        <v>143.5</v>
      </c>
      <c r="G60" s="266">
        <v>139</v>
      </c>
      <c r="H60" s="263">
        <v>149</v>
      </c>
      <c r="I60" s="263" t="s">
        <v>1160</v>
      </c>
      <c r="J60" s="118" t="s">
        <v>962</v>
      </c>
      <c r="K60" s="118">
        <f t="shared" ref="K60" si="15">H60-F60</f>
        <v>5.5</v>
      </c>
      <c r="L60" s="119">
        <f>(F60*-0.7)/100</f>
        <v>-1.0044999999999999</v>
      </c>
      <c r="M60" s="120">
        <f t="shared" ref="M60" si="16">(K60+L60)/F60</f>
        <v>3.1327526132404179E-2</v>
      </c>
      <c r="N60" s="327" t="s">
        <v>597</v>
      </c>
      <c r="O60" s="333">
        <v>45128</v>
      </c>
      <c r="P60" s="41"/>
      <c r="Q60" s="309"/>
      <c r="R60" s="41"/>
      <c r="S60" s="41"/>
      <c r="T60" s="358"/>
      <c r="U60" s="358"/>
      <c r="V60" s="358"/>
      <c r="W60" s="358"/>
      <c r="X60" s="358"/>
      <c r="Y60" s="358"/>
      <c r="Z60" s="358"/>
      <c r="AA60" s="358"/>
      <c r="AB60" s="358"/>
      <c r="AC60" s="358"/>
      <c r="AD60" s="358"/>
      <c r="AE60" s="358"/>
      <c r="AF60" s="358"/>
      <c r="AG60" s="358"/>
      <c r="AH60" s="358"/>
      <c r="AI60" s="358"/>
      <c r="AJ60" s="358"/>
      <c r="AK60" s="358"/>
      <c r="AL60" s="358"/>
    </row>
    <row r="61" spans="1:38" ht="13.5" customHeight="1">
      <c r="A61" s="297">
        <v>11</v>
      </c>
      <c r="B61" s="108">
        <v>45128</v>
      </c>
      <c r="C61" s="298"/>
      <c r="D61" s="299" t="s">
        <v>114</v>
      </c>
      <c r="E61" s="111" t="s">
        <v>610</v>
      </c>
      <c r="F61" s="107" t="s">
        <v>1195</v>
      </c>
      <c r="G61" s="113">
        <v>129.9</v>
      </c>
      <c r="H61" s="107"/>
      <c r="I61" s="107" t="s">
        <v>1196</v>
      </c>
      <c r="J61" s="113" t="s">
        <v>595</v>
      </c>
      <c r="K61" s="113"/>
      <c r="L61" s="114"/>
      <c r="M61" s="115"/>
      <c r="N61" s="322"/>
      <c r="O61" s="357"/>
      <c r="P61" s="41"/>
      <c r="Q61" s="309"/>
      <c r="R61" s="41"/>
      <c r="S61" s="41"/>
      <c r="T61" s="358"/>
      <c r="U61" s="358"/>
      <c r="V61" s="358"/>
      <c r="W61" s="358"/>
      <c r="X61" s="358"/>
      <c r="Y61" s="358"/>
      <c r="Z61" s="358"/>
      <c r="AA61" s="358"/>
      <c r="AB61" s="358"/>
      <c r="AC61" s="358"/>
      <c r="AD61" s="358"/>
      <c r="AE61" s="358"/>
      <c r="AF61" s="358"/>
      <c r="AG61" s="358"/>
      <c r="AH61" s="358"/>
      <c r="AI61" s="358"/>
      <c r="AJ61" s="358"/>
      <c r="AK61" s="358"/>
      <c r="AL61" s="358"/>
    </row>
    <row r="62" spans="1:38" ht="13.5" customHeight="1">
      <c r="A62" s="334">
        <v>12</v>
      </c>
      <c r="B62" s="335">
        <v>45128</v>
      </c>
      <c r="C62" s="336"/>
      <c r="D62" s="337" t="s">
        <v>160</v>
      </c>
      <c r="E62" s="338" t="s">
        <v>610</v>
      </c>
      <c r="F62" s="259">
        <v>810</v>
      </c>
      <c r="G62" s="260">
        <v>788</v>
      </c>
      <c r="H62" s="260">
        <v>788</v>
      </c>
      <c r="I62" s="339" t="s">
        <v>1197</v>
      </c>
      <c r="J62" s="340" t="s">
        <v>1206</v>
      </c>
      <c r="K62" s="340">
        <f t="shared" ref="K62" si="17">H62-F62</f>
        <v>-22</v>
      </c>
      <c r="L62" s="341">
        <f>(F62*-0.07)/100</f>
        <v>-0.56700000000000006</v>
      </c>
      <c r="M62" s="342">
        <f t="shared" ref="M62" si="18">(K62+L62)/F62</f>
        <v>-2.7860493827160493E-2</v>
      </c>
      <c r="N62" s="343" t="s">
        <v>611</v>
      </c>
      <c r="O62" s="344">
        <v>45128</v>
      </c>
      <c r="P62" s="41"/>
      <c r="Q62" s="309"/>
      <c r="R62" s="41"/>
      <c r="S62" s="41"/>
      <c r="T62" s="358"/>
      <c r="U62" s="358"/>
      <c r="V62" s="358"/>
      <c r="W62" s="358"/>
      <c r="X62" s="358"/>
      <c r="Y62" s="358"/>
      <c r="Z62" s="358"/>
      <c r="AA62" s="358"/>
      <c r="AB62" s="358"/>
      <c r="AC62" s="358"/>
      <c r="AD62" s="358"/>
      <c r="AE62" s="358"/>
      <c r="AF62" s="358"/>
      <c r="AG62" s="358"/>
      <c r="AH62" s="358"/>
      <c r="AI62" s="358"/>
      <c r="AJ62" s="358"/>
      <c r="AK62" s="358"/>
      <c r="AL62" s="358"/>
    </row>
    <row r="63" spans="1:38" ht="13.5" customHeight="1">
      <c r="A63" s="297"/>
      <c r="B63" s="108"/>
      <c r="C63" s="298"/>
      <c r="D63" s="299"/>
      <c r="E63" s="111"/>
      <c r="F63" s="107"/>
      <c r="G63" s="113"/>
      <c r="H63" s="107"/>
      <c r="I63" s="107"/>
      <c r="J63" s="113"/>
      <c r="K63" s="113"/>
      <c r="L63" s="114"/>
      <c r="M63" s="115"/>
      <c r="N63" s="322"/>
      <c r="O63" s="357"/>
      <c r="P63" s="41"/>
      <c r="Q63" s="309"/>
      <c r="R63" s="41"/>
      <c r="S63" s="41"/>
      <c r="T63" s="358"/>
      <c r="U63" s="358"/>
      <c r="V63" s="358"/>
      <c r="W63" s="358"/>
      <c r="X63" s="358"/>
      <c r="Y63" s="358"/>
      <c r="Z63" s="358"/>
      <c r="AA63" s="358"/>
      <c r="AB63" s="358"/>
      <c r="AC63" s="358"/>
      <c r="AD63" s="358"/>
      <c r="AE63" s="358"/>
      <c r="AF63" s="358"/>
      <c r="AG63" s="358"/>
      <c r="AH63" s="358"/>
      <c r="AI63" s="358"/>
      <c r="AJ63" s="358"/>
      <c r="AK63" s="358"/>
      <c r="AL63" s="358"/>
    </row>
    <row r="64" spans="1:38" ht="13.5" customHeight="1">
      <c r="A64" s="297"/>
      <c r="B64" s="108"/>
      <c r="C64" s="298"/>
      <c r="D64" s="299"/>
      <c r="E64" s="111"/>
      <c r="F64" s="107"/>
      <c r="G64" s="113"/>
      <c r="H64" s="107"/>
      <c r="I64" s="107"/>
      <c r="J64" s="113"/>
      <c r="K64" s="113"/>
      <c r="L64" s="114"/>
      <c r="M64" s="115"/>
      <c r="N64" s="322"/>
      <c r="O64" s="357"/>
      <c r="P64" s="41"/>
      <c r="Q64" s="309"/>
      <c r="R64" s="41"/>
      <c r="S64" s="41"/>
      <c r="T64" s="358"/>
      <c r="U64" s="358"/>
      <c r="V64" s="358"/>
      <c r="W64" s="358"/>
      <c r="X64" s="358"/>
      <c r="Y64" s="358"/>
      <c r="Z64" s="358"/>
      <c r="AA64" s="358"/>
      <c r="AB64" s="358"/>
      <c r="AC64" s="358"/>
      <c r="AD64" s="358"/>
      <c r="AE64" s="358"/>
      <c r="AF64" s="358"/>
      <c r="AG64" s="358"/>
      <c r="AH64" s="358"/>
      <c r="AI64" s="358"/>
      <c r="AJ64" s="358"/>
      <c r="AK64" s="358"/>
      <c r="AL64" s="358"/>
    </row>
    <row r="65" spans="1:38" ht="13.5" customHeight="1">
      <c r="A65" s="297"/>
      <c r="B65" s="108"/>
      <c r="C65" s="298"/>
      <c r="D65" s="299"/>
      <c r="E65" s="111"/>
      <c r="F65" s="107"/>
      <c r="G65" s="113"/>
      <c r="H65" s="107"/>
      <c r="I65" s="107"/>
      <c r="J65" s="113"/>
      <c r="K65" s="113"/>
      <c r="L65" s="114"/>
      <c r="M65" s="115"/>
      <c r="N65" s="322"/>
      <c r="O65" s="357"/>
      <c r="P65" s="41"/>
      <c r="Q65" s="309"/>
      <c r="R65" s="41"/>
      <c r="S65" s="41"/>
      <c r="T65" s="358"/>
      <c r="U65" s="358"/>
      <c r="V65" s="358"/>
      <c r="W65" s="358"/>
      <c r="X65" s="358"/>
      <c r="Y65" s="358"/>
      <c r="Z65" s="358"/>
      <c r="AA65" s="358"/>
      <c r="AB65" s="358"/>
      <c r="AC65" s="358"/>
      <c r="AD65" s="358"/>
      <c r="AE65" s="358"/>
      <c r="AF65" s="358"/>
      <c r="AG65" s="358"/>
      <c r="AH65" s="358"/>
      <c r="AI65" s="358"/>
      <c r="AJ65" s="358"/>
      <c r="AK65" s="358"/>
      <c r="AL65" s="358"/>
    </row>
    <row r="67" spans="1:38" ht="44.25" customHeight="1">
      <c r="A67" s="144" t="s">
        <v>601</v>
      </c>
      <c r="B67" s="165"/>
      <c r="C67" s="165"/>
      <c r="D67" s="1"/>
      <c r="E67" s="6"/>
      <c r="F67" s="6"/>
      <c r="G67" s="6"/>
      <c r="H67" s="6" t="s">
        <v>613</v>
      </c>
      <c r="I67" s="6"/>
      <c r="J67" s="6"/>
      <c r="K67" s="140"/>
      <c r="L67" s="166"/>
      <c r="M67" s="140"/>
      <c r="N67" s="141"/>
      <c r="O67" s="140"/>
      <c r="P67" s="41"/>
      <c r="Q67" s="1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38" ht="12.75" customHeight="1">
      <c r="A68" s="150" t="s">
        <v>602</v>
      </c>
      <c r="B68" s="144"/>
      <c r="C68" s="144"/>
      <c r="D68" s="144"/>
      <c r="E68" s="41"/>
      <c r="F68" s="151" t="s">
        <v>603</v>
      </c>
      <c r="G68" s="62"/>
      <c r="H68" s="41"/>
      <c r="I68" s="62"/>
      <c r="J68" s="6"/>
      <c r="K68" s="167"/>
      <c r="L68" s="168"/>
      <c r="M68" s="6"/>
      <c r="N68" s="134"/>
      <c r="O68" s="169"/>
      <c r="P68" s="41"/>
      <c r="Q68" s="41"/>
      <c r="R68" s="6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</row>
    <row r="69" spans="1:38" ht="14.25" customHeight="1">
      <c r="A69" s="150"/>
      <c r="B69" s="144"/>
      <c r="C69" s="144"/>
      <c r="D69" s="144"/>
      <c r="E69" s="6"/>
      <c r="F69" s="151" t="s">
        <v>606</v>
      </c>
      <c r="G69" s="62"/>
      <c r="H69" s="41"/>
      <c r="I69" s="62"/>
      <c r="J69" s="6"/>
      <c r="K69" s="167"/>
      <c r="L69" s="168"/>
      <c r="M69" s="6"/>
      <c r="N69" s="134"/>
      <c r="O69" s="169"/>
      <c r="P69" s="41"/>
      <c r="Q69" s="41"/>
      <c r="R69" s="6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</row>
    <row r="70" spans="1:38" ht="14.25" customHeight="1">
      <c r="A70" s="144"/>
      <c r="B70" s="144"/>
      <c r="C70" s="144"/>
      <c r="D70" s="144"/>
      <c r="E70" s="6"/>
      <c r="F70" s="6"/>
      <c r="G70" s="6"/>
      <c r="H70" s="6"/>
      <c r="I70" s="6"/>
      <c r="J70" s="156"/>
      <c r="K70" s="153"/>
      <c r="L70" s="154"/>
      <c r="M70" s="6"/>
      <c r="N70" s="157"/>
      <c r="O70" s="1"/>
      <c r="P70" s="41"/>
      <c r="Q70" s="41"/>
      <c r="R70" s="6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</row>
    <row r="71" spans="1:38" ht="12.75" customHeight="1">
      <c r="A71" s="170" t="s">
        <v>614</v>
      </c>
      <c r="B71" s="170"/>
      <c r="C71" s="170"/>
      <c r="D71" s="170"/>
      <c r="E71" s="6"/>
      <c r="F71" s="6"/>
      <c r="G71" s="6"/>
      <c r="H71" s="6"/>
      <c r="I71" s="6"/>
      <c r="J71" s="6"/>
      <c r="K71" s="6"/>
      <c r="L71" s="6"/>
      <c r="M71" s="6"/>
      <c r="N71" s="6"/>
      <c r="O71" s="24"/>
      <c r="Q71" s="41"/>
      <c r="R71" s="6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</row>
    <row r="72" spans="1:38" ht="38.25" customHeight="1">
      <c r="A72" s="104" t="s">
        <v>16</v>
      </c>
      <c r="B72" s="104" t="s">
        <v>568</v>
      </c>
      <c r="C72" s="104"/>
      <c r="D72" s="105" t="s">
        <v>580</v>
      </c>
      <c r="E72" s="104" t="s">
        <v>581</v>
      </c>
      <c r="F72" s="104" t="s">
        <v>582</v>
      </c>
      <c r="G72" s="104" t="s">
        <v>608</v>
      </c>
      <c r="H72" s="104" t="s">
        <v>584</v>
      </c>
      <c r="I72" s="104" t="s">
        <v>585</v>
      </c>
      <c r="J72" s="103" t="s">
        <v>586</v>
      </c>
      <c r="K72" s="171" t="s">
        <v>615</v>
      </c>
      <c r="L72" s="106" t="s">
        <v>588</v>
      </c>
      <c r="M72" s="171" t="s">
        <v>616</v>
      </c>
      <c r="N72" s="104" t="s">
        <v>617</v>
      </c>
      <c r="O72" s="103" t="s">
        <v>590</v>
      </c>
      <c r="P72" s="105" t="s">
        <v>591</v>
      </c>
      <c r="Q72" s="41"/>
      <c r="R72" s="6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</row>
    <row r="73" spans="1:38" ht="12.75" customHeight="1">
      <c r="A73" s="263">
        <v>1</v>
      </c>
      <c r="B73" s="264">
        <v>45105</v>
      </c>
      <c r="C73" s="265"/>
      <c r="D73" s="265" t="s">
        <v>893</v>
      </c>
      <c r="E73" s="263" t="s">
        <v>610</v>
      </c>
      <c r="F73" s="263">
        <v>1687</v>
      </c>
      <c r="G73" s="263">
        <v>1645</v>
      </c>
      <c r="H73" s="266">
        <v>1713.5</v>
      </c>
      <c r="I73" s="266" t="s">
        <v>894</v>
      </c>
      <c r="J73" s="118" t="s">
        <v>947</v>
      </c>
      <c r="K73" s="116">
        <f>H73-F73</f>
        <v>26.5</v>
      </c>
      <c r="L73" s="119">
        <f t="shared" ref="L73" si="19">(H73*N73)*0.07%</f>
        <v>419.80750000000006</v>
      </c>
      <c r="M73" s="172">
        <f t="shared" ref="M73" si="20">(K73*N73)-L73</f>
        <v>8855.1924999999992</v>
      </c>
      <c r="N73" s="116">
        <v>350</v>
      </c>
      <c r="O73" s="118" t="s">
        <v>597</v>
      </c>
      <c r="P73" s="117">
        <v>45111</v>
      </c>
      <c r="Q73" s="173"/>
      <c r="R73" s="62" t="s">
        <v>612</v>
      </c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174"/>
      <c r="AG73" s="175"/>
      <c r="AH73" s="173"/>
      <c r="AI73" s="173"/>
      <c r="AJ73" s="174"/>
      <c r="AK73" s="174"/>
      <c r="AL73" s="174"/>
    </row>
    <row r="74" spans="1:38" ht="12.75" customHeight="1">
      <c r="A74" s="263">
        <v>2</v>
      </c>
      <c r="B74" s="264">
        <v>45105</v>
      </c>
      <c r="C74" s="265"/>
      <c r="D74" s="265" t="s">
        <v>895</v>
      </c>
      <c r="E74" s="263" t="s">
        <v>610</v>
      </c>
      <c r="F74" s="263">
        <v>2680</v>
      </c>
      <c r="G74" s="263">
        <v>2635</v>
      </c>
      <c r="H74" s="266">
        <v>2715</v>
      </c>
      <c r="I74" s="266" t="s">
        <v>896</v>
      </c>
      <c r="J74" s="118" t="s">
        <v>925</v>
      </c>
      <c r="K74" s="116">
        <f>H74-F74</f>
        <v>35</v>
      </c>
      <c r="L74" s="119">
        <f t="shared" ref="L74" si="21">(H74*N74)*0.07%</f>
        <v>570.15000000000009</v>
      </c>
      <c r="M74" s="172">
        <f t="shared" ref="M74" si="22">(K74*N74)-L74</f>
        <v>9929.85</v>
      </c>
      <c r="N74" s="116">
        <v>300</v>
      </c>
      <c r="O74" s="118" t="s">
        <v>597</v>
      </c>
      <c r="P74" s="117">
        <v>45110</v>
      </c>
      <c r="Q74" s="173"/>
      <c r="R74" s="62" t="s">
        <v>612</v>
      </c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174"/>
      <c r="AG74" s="175"/>
      <c r="AH74" s="173"/>
      <c r="AI74" s="173"/>
      <c r="AJ74" s="174"/>
      <c r="AK74" s="174"/>
      <c r="AL74" s="174"/>
    </row>
    <row r="75" spans="1:38" ht="15" customHeight="1">
      <c r="A75" s="263">
        <v>3</v>
      </c>
      <c r="B75" s="264">
        <v>45105</v>
      </c>
      <c r="C75" s="265"/>
      <c r="D75" s="265" t="s">
        <v>897</v>
      </c>
      <c r="E75" s="263" t="s">
        <v>610</v>
      </c>
      <c r="F75" s="263" t="s">
        <v>910</v>
      </c>
      <c r="G75" s="263">
        <v>564</v>
      </c>
      <c r="H75" s="266">
        <v>578.5</v>
      </c>
      <c r="I75" s="266" t="s">
        <v>898</v>
      </c>
      <c r="J75" s="118" t="s">
        <v>623</v>
      </c>
      <c r="K75" s="116">
        <f>H75-F75</f>
        <v>6</v>
      </c>
      <c r="L75" s="119">
        <f t="shared" ref="L75" si="23">(H75*N75)*0.07%</f>
        <v>607.42500000000007</v>
      </c>
      <c r="M75" s="172">
        <f t="shared" ref="M75" si="24">(K75*N75)-L75</f>
        <v>8392.5750000000007</v>
      </c>
      <c r="N75" s="116">
        <v>1500</v>
      </c>
      <c r="O75" s="118" t="s">
        <v>597</v>
      </c>
      <c r="P75" s="117">
        <v>45110</v>
      </c>
      <c r="Q75" s="174"/>
      <c r="R75" s="174" t="s">
        <v>596</v>
      </c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H75" s="174"/>
      <c r="AI75" s="174"/>
      <c r="AJ75" s="174"/>
      <c r="AK75" s="174"/>
      <c r="AL75" s="174"/>
    </row>
    <row r="76" spans="1:38" ht="12.75" customHeight="1">
      <c r="A76" s="263">
        <v>4</v>
      </c>
      <c r="B76" s="264">
        <v>45110</v>
      </c>
      <c r="C76" s="265"/>
      <c r="D76" s="265" t="s">
        <v>911</v>
      </c>
      <c r="E76" s="263" t="s">
        <v>610</v>
      </c>
      <c r="F76" s="263">
        <v>231.25</v>
      </c>
      <c r="G76" s="263">
        <v>228</v>
      </c>
      <c r="H76" s="266">
        <v>233.75</v>
      </c>
      <c r="I76" s="266" t="s">
        <v>912</v>
      </c>
      <c r="J76" s="118" t="s">
        <v>916</v>
      </c>
      <c r="K76" s="116">
        <f>H76-F76</f>
        <v>2.5</v>
      </c>
      <c r="L76" s="119">
        <f t="shared" ref="L76" si="25">(H76*N76)*0.07%</f>
        <v>687.22500000000014</v>
      </c>
      <c r="M76" s="172">
        <f t="shared" ref="M76" si="26">(K76*N76)-L76</f>
        <v>9812.7749999999996</v>
      </c>
      <c r="N76" s="116">
        <v>4200</v>
      </c>
      <c r="O76" s="118" t="s">
        <v>597</v>
      </c>
      <c r="P76" s="117">
        <v>45110</v>
      </c>
      <c r="Q76" s="173"/>
      <c r="R76" s="174" t="s">
        <v>596</v>
      </c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174"/>
      <c r="AG76" s="175"/>
      <c r="AH76" s="173"/>
      <c r="AI76" s="173"/>
      <c r="AJ76" s="174"/>
      <c r="AK76" s="174"/>
      <c r="AL76" s="174"/>
    </row>
    <row r="77" spans="1:38" ht="12.75" customHeight="1">
      <c r="A77" s="263">
        <v>5</v>
      </c>
      <c r="B77" s="264">
        <v>45110</v>
      </c>
      <c r="C77" s="265"/>
      <c r="D77" s="265" t="s">
        <v>913</v>
      </c>
      <c r="E77" s="263" t="s">
        <v>618</v>
      </c>
      <c r="F77" s="263">
        <v>19400</v>
      </c>
      <c r="G77" s="263">
        <v>19530</v>
      </c>
      <c r="H77" s="266">
        <v>19350</v>
      </c>
      <c r="I77" s="266" t="s">
        <v>914</v>
      </c>
      <c r="J77" s="118" t="s">
        <v>625</v>
      </c>
      <c r="K77" s="116">
        <f>F77-H77</f>
        <v>50</v>
      </c>
      <c r="L77" s="119">
        <f t="shared" ref="L77" si="27">(H77*N77)*0.07%</f>
        <v>677.25000000000011</v>
      </c>
      <c r="M77" s="172">
        <f t="shared" ref="M77" si="28">(K77*N77)-L77</f>
        <v>1822.75</v>
      </c>
      <c r="N77" s="116">
        <v>50</v>
      </c>
      <c r="O77" s="118" t="s">
        <v>597</v>
      </c>
      <c r="P77" s="117">
        <v>45110</v>
      </c>
      <c r="Q77" s="173"/>
      <c r="R77" s="174" t="s">
        <v>596</v>
      </c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174"/>
      <c r="AG77" s="175"/>
      <c r="AH77" s="173"/>
      <c r="AI77" s="173"/>
      <c r="AJ77" s="174"/>
      <c r="AK77" s="174"/>
      <c r="AL77" s="174"/>
    </row>
    <row r="78" spans="1:38" ht="12.75" customHeight="1">
      <c r="A78" s="263">
        <v>6</v>
      </c>
      <c r="B78" s="264">
        <v>45110</v>
      </c>
      <c r="C78" s="265"/>
      <c r="D78" s="265" t="s">
        <v>919</v>
      </c>
      <c r="E78" s="263" t="s">
        <v>610</v>
      </c>
      <c r="F78" s="263">
        <v>3289</v>
      </c>
      <c r="G78" s="263">
        <v>3230</v>
      </c>
      <c r="H78" s="266">
        <v>3342.5</v>
      </c>
      <c r="I78" s="266">
        <v>3400</v>
      </c>
      <c r="J78" s="118" t="s">
        <v>952</v>
      </c>
      <c r="K78" s="116">
        <f>H78-F78</f>
        <v>53.5</v>
      </c>
      <c r="L78" s="119">
        <f t="shared" ref="L78:L79" si="29">(H78*N78)*0.07%</f>
        <v>409.45625000000007</v>
      </c>
      <c r="M78" s="172">
        <f t="shared" ref="M78:M79" si="30">(K78*N78)-L78</f>
        <v>8953.0437500000007</v>
      </c>
      <c r="N78" s="116">
        <v>175</v>
      </c>
      <c r="O78" s="118" t="s">
        <v>597</v>
      </c>
      <c r="P78" s="117">
        <v>45112</v>
      </c>
      <c r="Q78" s="173"/>
      <c r="R78" s="174" t="s">
        <v>596</v>
      </c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174"/>
      <c r="AG78" s="175"/>
      <c r="AH78" s="173"/>
      <c r="AI78" s="173"/>
      <c r="AJ78" s="174"/>
      <c r="AK78" s="174"/>
      <c r="AL78" s="174"/>
    </row>
    <row r="79" spans="1:38" ht="12.75" customHeight="1">
      <c r="A79" s="259">
        <v>7</v>
      </c>
      <c r="B79" s="370">
        <v>45110</v>
      </c>
      <c r="C79" s="371"/>
      <c r="D79" s="371" t="s">
        <v>922</v>
      </c>
      <c r="E79" s="259" t="s">
        <v>610</v>
      </c>
      <c r="F79" s="259">
        <v>681.5</v>
      </c>
      <c r="G79" s="259">
        <v>672</v>
      </c>
      <c r="H79" s="260">
        <v>672</v>
      </c>
      <c r="I79" s="260" t="s">
        <v>923</v>
      </c>
      <c r="J79" s="340" t="s">
        <v>953</v>
      </c>
      <c r="K79" s="372">
        <f>H79-F79</f>
        <v>-9.5</v>
      </c>
      <c r="L79" s="341">
        <f t="shared" si="29"/>
        <v>611.5200000000001</v>
      </c>
      <c r="M79" s="373">
        <f t="shared" si="30"/>
        <v>-12961.52</v>
      </c>
      <c r="N79" s="372">
        <v>1300</v>
      </c>
      <c r="O79" s="340" t="s">
        <v>611</v>
      </c>
      <c r="P79" s="374">
        <v>45112</v>
      </c>
      <c r="Q79" s="173"/>
      <c r="R79" s="62" t="s">
        <v>596</v>
      </c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174"/>
      <c r="AG79" s="175"/>
      <c r="AH79" s="173"/>
      <c r="AI79" s="173"/>
      <c r="AJ79" s="174"/>
      <c r="AK79" s="174"/>
      <c r="AL79" s="174"/>
    </row>
    <row r="80" spans="1:38" ht="12.75" customHeight="1">
      <c r="A80" s="259">
        <v>8</v>
      </c>
      <c r="B80" s="370">
        <v>45110</v>
      </c>
      <c r="C80" s="371"/>
      <c r="D80" s="371" t="s">
        <v>926</v>
      </c>
      <c r="E80" s="259" t="s">
        <v>610</v>
      </c>
      <c r="F80" s="259">
        <v>762.5</v>
      </c>
      <c r="G80" s="259">
        <v>750</v>
      </c>
      <c r="H80" s="260">
        <v>750</v>
      </c>
      <c r="I80" s="260" t="s">
        <v>927</v>
      </c>
      <c r="J80" s="340" t="s">
        <v>948</v>
      </c>
      <c r="K80" s="372">
        <f>H80-F80</f>
        <v>-12.5</v>
      </c>
      <c r="L80" s="341">
        <f t="shared" ref="L80:L83" si="31">(H80*N80)*0.07%</f>
        <v>525.00000000000011</v>
      </c>
      <c r="M80" s="373">
        <f t="shared" ref="M80:M83" si="32">(K80*N80)-L80</f>
        <v>-13025</v>
      </c>
      <c r="N80" s="372">
        <v>1000</v>
      </c>
      <c r="O80" s="340" t="s">
        <v>611</v>
      </c>
      <c r="P80" s="374">
        <v>45111</v>
      </c>
      <c r="Q80" s="173"/>
      <c r="R80" s="62" t="s">
        <v>612</v>
      </c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174"/>
      <c r="AG80" s="175"/>
      <c r="AH80" s="173"/>
      <c r="AI80" s="173"/>
      <c r="AJ80" s="174"/>
      <c r="AK80" s="174"/>
      <c r="AL80" s="174"/>
    </row>
    <row r="81" spans="1:38" ht="12.75" customHeight="1">
      <c r="A81" s="263">
        <v>9</v>
      </c>
      <c r="B81" s="264">
        <v>45113</v>
      </c>
      <c r="C81" s="265"/>
      <c r="D81" s="265" t="s">
        <v>960</v>
      </c>
      <c r="E81" s="263" t="s">
        <v>610</v>
      </c>
      <c r="F81" s="263">
        <v>4720</v>
      </c>
      <c r="G81" s="263">
        <v>4640</v>
      </c>
      <c r="H81" s="266">
        <v>4775</v>
      </c>
      <c r="I81" s="266" t="s">
        <v>961</v>
      </c>
      <c r="J81" s="118" t="s">
        <v>746</v>
      </c>
      <c r="K81" s="116">
        <f>H81-F81</f>
        <v>55</v>
      </c>
      <c r="L81" s="119">
        <f t="shared" si="31"/>
        <v>501.37500000000006</v>
      </c>
      <c r="M81" s="172">
        <f t="shared" si="32"/>
        <v>7748.625</v>
      </c>
      <c r="N81" s="116">
        <v>150</v>
      </c>
      <c r="O81" s="118" t="s">
        <v>597</v>
      </c>
      <c r="P81" s="117">
        <v>45113</v>
      </c>
      <c r="Q81" s="173"/>
      <c r="R81" s="62" t="s">
        <v>612</v>
      </c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174"/>
      <c r="AG81" s="175"/>
      <c r="AH81" s="173"/>
      <c r="AI81" s="173"/>
      <c r="AJ81" s="174"/>
      <c r="AK81" s="174"/>
      <c r="AL81" s="174"/>
    </row>
    <row r="82" spans="1:38" ht="12.75" customHeight="1">
      <c r="A82" s="259">
        <v>10</v>
      </c>
      <c r="B82" s="370">
        <v>45114</v>
      </c>
      <c r="C82" s="371"/>
      <c r="D82" s="371" t="s">
        <v>960</v>
      </c>
      <c r="E82" s="259" t="s">
        <v>610</v>
      </c>
      <c r="F82" s="259">
        <v>4695</v>
      </c>
      <c r="G82" s="259">
        <v>4615</v>
      </c>
      <c r="H82" s="260">
        <v>4615</v>
      </c>
      <c r="I82" s="260" t="s">
        <v>990</v>
      </c>
      <c r="J82" s="340" t="s">
        <v>1034</v>
      </c>
      <c r="K82" s="372">
        <f t="shared" ref="K82:K83" si="33">H82-F82</f>
        <v>-80</v>
      </c>
      <c r="L82" s="341">
        <f t="shared" si="31"/>
        <v>484.57500000000005</v>
      </c>
      <c r="M82" s="373">
        <f t="shared" si="32"/>
        <v>-12484.575000000001</v>
      </c>
      <c r="N82" s="372">
        <v>150</v>
      </c>
      <c r="O82" s="340" t="s">
        <v>611</v>
      </c>
      <c r="P82" s="374">
        <v>45117</v>
      </c>
      <c r="Q82" s="173"/>
      <c r="R82" s="62" t="s">
        <v>612</v>
      </c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174"/>
      <c r="AG82" s="175"/>
      <c r="AH82" s="173"/>
      <c r="AI82" s="173"/>
      <c r="AJ82" s="174"/>
      <c r="AK82" s="174"/>
      <c r="AL82" s="174"/>
    </row>
    <row r="83" spans="1:38" ht="12.75" customHeight="1">
      <c r="A83" s="259">
        <v>11</v>
      </c>
      <c r="B83" s="370">
        <v>45114</v>
      </c>
      <c r="C83" s="371"/>
      <c r="D83" s="371" t="s">
        <v>895</v>
      </c>
      <c r="E83" s="259" t="s">
        <v>610</v>
      </c>
      <c r="F83" s="259">
        <v>2727.5</v>
      </c>
      <c r="G83" s="259">
        <v>2685</v>
      </c>
      <c r="H83" s="260">
        <v>2685</v>
      </c>
      <c r="I83" s="260" t="s">
        <v>991</v>
      </c>
      <c r="J83" s="340" t="s">
        <v>1014</v>
      </c>
      <c r="K83" s="372">
        <f t="shared" si="33"/>
        <v>-42.5</v>
      </c>
      <c r="L83" s="341">
        <f t="shared" si="31"/>
        <v>563.85000000000014</v>
      </c>
      <c r="M83" s="373">
        <f t="shared" si="32"/>
        <v>-13313.85</v>
      </c>
      <c r="N83" s="372">
        <v>300</v>
      </c>
      <c r="O83" s="340" t="s">
        <v>611</v>
      </c>
      <c r="P83" s="374">
        <v>45117</v>
      </c>
      <c r="Q83" s="173"/>
      <c r="R83" s="62" t="s">
        <v>612</v>
      </c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174"/>
      <c r="AG83" s="175"/>
      <c r="AH83" s="173"/>
      <c r="AI83" s="173"/>
      <c r="AJ83" s="174"/>
      <c r="AK83" s="174"/>
      <c r="AL83" s="174"/>
    </row>
    <row r="84" spans="1:38" ht="12.75" customHeight="1">
      <c r="A84" s="259">
        <v>12</v>
      </c>
      <c r="B84" s="370">
        <v>45117</v>
      </c>
      <c r="C84" s="371"/>
      <c r="D84" s="371" t="s">
        <v>1012</v>
      </c>
      <c r="E84" s="259" t="s">
        <v>610</v>
      </c>
      <c r="F84" s="259">
        <v>809</v>
      </c>
      <c r="G84" s="259">
        <v>799</v>
      </c>
      <c r="H84" s="260">
        <v>799</v>
      </c>
      <c r="I84" s="260" t="s">
        <v>1013</v>
      </c>
      <c r="J84" s="340" t="s">
        <v>1029</v>
      </c>
      <c r="K84" s="372">
        <f t="shared" ref="K84" si="34">H84-F84</f>
        <v>-10</v>
      </c>
      <c r="L84" s="341">
        <f t="shared" ref="L84:L85" si="35">(H84*N84)*0.07%</f>
        <v>755.05500000000006</v>
      </c>
      <c r="M84" s="373">
        <f t="shared" ref="M84:M85" si="36">(K84*N84)-L84</f>
        <v>-14255.055</v>
      </c>
      <c r="N84" s="372">
        <v>1350</v>
      </c>
      <c r="O84" s="340" t="s">
        <v>611</v>
      </c>
      <c r="P84" s="374">
        <v>45118</v>
      </c>
      <c r="Q84" s="173"/>
      <c r="R84" s="62" t="s">
        <v>596</v>
      </c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174"/>
      <c r="AG84" s="175"/>
      <c r="AH84" s="173"/>
      <c r="AI84" s="173"/>
      <c r="AJ84" s="174"/>
      <c r="AK84" s="174"/>
      <c r="AL84" s="174"/>
    </row>
    <row r="85" spans="1:38" ht="15" customHeight="1">
      <c r="A85" s="263">
        <v>13</v>
      </c>
      <c r="B85" s="264">
        <v>45121</v>
      </c>
      <c r="C85" s="265"/>
      <c r="D85" s="265" t="s">
        <v>922</v>
      </c>
      <c r="E85" s="263" t="s">
        <v>610</v>
      </c>
      <c r="F85" s="263" t="s">
        <v>1095</v>
      </c>
      <c r="G85" s="263">
        <v>624</v>
      </c>
      <c r="H85" s="266">
        <v>643</v>
      </c>
      <c r="I85" s="266" t="s">
        <v>1088</v>
      </c>
      <c r="J85" s="118" t="s">
        <v>823</v>
      </c>
      <c r="K85" s="116">
        <f>H85-F85</f>
        <v>9</v>
      </c>
      <c r="L85" s="119">
        <f t="shared" si="35"/>
        <v>585.13000000000011</v>
      </c>
      <c r="M85" s="172">
        <f t="shared" si="36"/>
        <v>11114.869999999999</v>
      </c>
      <c r="N85" s="116">
        <v>1300</v>
      </c>
      <c r="O85" s="118" t="s">
        <v>597</v>
      </c>
      <c r="P85" s="117">
        <v>45124</v>
      </c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  <c r="AK85" s="174"/>
      <c r="AL85" s="174"/>
    </row>
    <row r="86" spans="1:38" ht="12.75" customHeight="1">
      <c r="A86" s="263">
        <v>14</v>
      </c>
      <c r="B86" s="264">
        <v>45121</v>
      </c>
      <c r="C86" s="265"/>
      <c r="D86" s="265" t="s">
        <v>1092</v>
      </c>
      <c r="E86" s="263" t="s">
        <v>610</v>
      </c>
      <c r="F86" s="263">
        <v>185.5</v>
      </c>
      <c r="G86" s="263">
        <v>181</v>
      </c>
      <c r="H86" s="266">
        <v>188.5</v>
      </c>
      <c r="I86" s="266" t="s">
        <v>1093</v>
      </c>
      <c r="J86" s="118" t="s">
        <v>1099</v>
      </c>
      <c r="K86" s="116">
        <f>H86-F86</f>
        <v>3</v>
      </c>
      <c r="L86" s="119">
        <f t="shared" ref="L86" si="37">(H86*N86)*0.07%</f>
        <v>395.85000000000008</v>
      </c>
      <c r="M86" s="172">
        <f t="shared" ref="M86" si="38">(K86*N86)-L86</f>
        <v>8604.15</v>
      </c>
      <c r="N86" s="116">
        <v>3000</v>
      </c>
      <c r="O86" s="118" t="s">
        <v>597</v>
      </c>
      <c r="P86" s="117">
        <v>45124</v>
      </c>
      <c r="Q86" s="173"/>
      <c r="R86" s="62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174"/>
      <c r="AG86" s="175"/>
      <c r="AH86" s="173"/>
      <c r="AI86" s="173"/>
      <c r="AJ86" s="174"/>
      <c r="AK86" s="174"/>
      <c r="AL86" s="174"/>
    </row>
    <row r="87" spans="1:38" ht="12.75" customHeight="1">
      <c r="A87" s="107">
        <v>15</v>
      </c>
      <c r="B87" s="176">
        <v>45127</v>
      </c>
      <c r="C87" s="177"/>
      <c r="D87" s="177" t="s">
        <v>911</v>
      </c>
      <c r="E87" s="107" t="s">
        <v>610</v>
      </c>
      <c r="F87" s="107" t="s">
        <v>1151</v>
      </c>
      <c r="G87" s="107">
        <v>226</v>
      </c>
      <c r="H87" s="113"/>
      <c r="I87" s="113" t="s">
        <v>1152</v>
      </c>
      <c r="J87" s="268" t="s">
        <v>595</v>
      </c>
      <c r="K87" s="107"/>
      <c r="L87" s="114"/>
      <c r="M87" s="179"/>
      <c r="N87" s="107"/>
      <c r="O87" s="113"/>
      <c r="P87" s="108"/>
      <c r="Q87" s="173"/>
      <c r="R87" s="62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174"/>
      <c r="AG87" s="175"/>
      <c r="AH87" s="173"/>
      <c r="AI87" s="173"/>
      <c r="AJ87" s="174"/>
      <c r="AK87" s="174"/>
      <c r="AL87" s="174"/>
    </row>
    <row r="88" spans="1:38" ht="12.75" customHeight="1">
      <c r="A88" s="107">
        <v>16</v>
      </c>
      <c r="B88" s="176">
        <v>45127</v>
      </c>
      <c r="C88" s="177"/>
      <c r="D88" s="177" t="s">
        <v>1162</v>
      </c>
      <c r="E88" s="107" t="s">
        <v>610</v>
      </c>
      <c r="F88" s="107" t="s">
        <v>1163</v>
      </c>
      <c r="G88" s="107">
        <v>1790</v>
      </c>
      <c r="H88" s="113"/>
      <c r="I88" s="113" t="s">
        <v>1164</v>
      </c>
      <c r="J88" s="268" t="s">
        <v>595</v>
      </c>
      <c r="K88" s="107"/>
      <c r="L88" s="114"/>
      <c r="M88" s="179"/>
      <c r="N88" s="107"/>
      <c r="O88" s="113"/>
      <c r="P88" s="108"/>
      <c r="Q88" s="173"/>
      <c r="R88" s="62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174"/>
      <c r="AG88" s="175"/>
      <c r="AH88" s="173"/>
      <c r="AI88" s="173"/>
      <c r="AJ88" s="174"/>
      <c r="AK88" s="174"/>
      <c r="AL88" s="174"/>
    </row>
    <row r="89" spans="1:38" ht="12.75" customHeight="1">
      <c r="A89" s="107">
        <v>17</v>
      </c>
      <c r="B89" s="176">
        <v>45127</v>
      </c>
      <c r="C89" s="177"/>
      <c r="D89" s="177" t="s">
        <v>1165</v>
      </c>
      <c r="E89" s="107" t="s">
        <v>610</v>
      </c>
      <c r="F89" s="107" t="s">
        <v>1166</v>
      </c>
      <c r="G89" s="107">
        <v>930</v>
      </c>
      <c r="H89" s="113"/>
      <c r="I89" s="113" t="s">
        <v>1167</v>
      </c>
      <c r="J89" s="268" t="s">
        <v>595</v>
      </c>
      <c r="K89" s="107"/>
      <c r="L89" s="114"/>
      <c r="M89" s="179"/>
      <c r="N89" s="107"/>
      <c r="O89" s="113"/>
      <c r="P89" s="108"/>
      <c r="Q89" s="173"/>
      <c r="R89" s="62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174"/>
      <c r="AG89" s="175"/>
      <c r="AH89" s="173"/>
      <c r="AI89" s="173"/>
      <c r="AJ89" s="174"/>
      <c r="AK89" s="174"/>
      <c r="AL89" s="174"/>
    </row>
    <row r="90" spans="1:38" ht="12.75" customHeight="1">
      <c r="A90" s="107"/>
      <c r="B90" s="176"/>
      <c r="C90" s="177"/>
      <c r="D90" s="177"/>
      <c r="E90" s="107"/>
      <c r="F90" s="107"/>
      <c r="G90" s="107"/>
      <c r="H90" s="113"/>
      <c r="I90" s="113"/>
      <c r="J90" s="268"/>
      <c r="K90" s="107"/>
      <c r="L90" s="114"/>
      <c r="M90" s="179"/>
      <c r="N90" s="107"/>
      <c r="O90" s="113"/>
      <c r="P90" s="108"/>
      <c r="Q90" s="173"/>
      <c r="R90" s="62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174"/>
      <c r="AG90" s="175"/>
      <c r="AH90" s="173"/>
      <c r="AI90" s="173"/>
      <c r="AJ90" s="174"/>
      <c r="AK90" s="174"/>
      <c r="AL90" s="174"/>
    </row>
    <row r="91" spans="1:38" ht="12.75" customHeight="1">
      <c r="A91" s="107"/>
      <c r="B91" s="176"/>
      <c r="C91" s="177"/>
      <c r="D91" s="177"/>
      <c r="E91" s="107"/>
      <c r="F91" s="107"/>
      <c r="G91" s="107"/>
      <c r="H91" s="113"/>
      <c r="I91" s="113"/>
      <c r="J91" s="268"/>
      <c r="K91" s="107"/>
      <c r="L91" s="114"/>
      <c r="M91" s="179"/>
      <c r="N91" s="107"/>
      <c r="O91" s="113"/>
      <c r="P91" s="108"/>
      <c r="Q91" s="173"/>
      <c r="R91" s="62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174"/>
      <c r="AG91" s="175"/>
      <c r="AH91" s="173"/>
      <c r="AI91" s="173"/>
      <c r="AJ91" s="174"/>
      <c r="AK91" s="174"/>
      <c r="AL91" s="174"/>
    </row>
    <row r="92" spans="1:38" ht="12.75" customHeight="1">
      <c r="A92" s="174"/>
      <c r="B92" s="180"/>
      <c r="C92" s="173"/>
      <c r="D92" s="173"/>
      <c r="E92" s="174"/>
      <c r="F92" s="174"/>
      <c r="G92" s="174"/>
      <c r="H92" s="181"/>
      <c r="I92" s="181"/>
      <c r="J92" s="181"/>
      <c r="K92" s="173"/>
      <c r="L92" s="174"/>
      <c r="M92" s="174"/>
      <c r="N92" s="174"/>
      <c r="O92" s="181"/>
      <c r="P92" s="181"/>
      <c r="Q92" s="173"/>
      <c r="R92" s="62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174"/>
      <c r="AG92" s="175"/>
      <c r="AH92" s="173"/>
      <c r="AI92" s="173"/>
      <c r="AJ92" s="174"/>
      <c r="AK92" s="174"/>
      <c r="AL92" s="174"/>
    </row>
    <row r="93" spans="1:38">
      <c r="A93" s="182" t="s">
        <v>619</v>
      </c>
      <c r="B93" s="182"/>
      <c r="C93" s="182"/>
      <c r="D93" s="182"/>
      <c r="E93" s="183"/>
      <c r="F93" s="137"/>
      <c r="G93" s="137"/>
      <c r="H93" s="137"/>
      <c r="I93" s="137"/>
      <c r="J93" s="1"/>
      <c r="K93" s="6"/>
      <c r="L93" s="6"/>
      <c r="M93" s="6"/>
      <c r="N93" s="1"/>
      <c r="O93" s="1"/>
      <c r="P93" s="41"/>
      <c r="Q93" s="41"/>
      <c r="R93" s="6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41"/>
      <c r="AG93" s="41"/>
      <c r="AH93" s="41"/>
      <c r="AI93" s="41"/>
      <c r="AJ93" s="41"/>
      <c r="AK93" s="41"/>
      <c r="AL93" s="41"/>
    </row>
    <row r="94" spans="1:38" ht="38.25">
      <c r="A94" s="104" t="s">
        <v>16</v>
      </c>
      <c r="B94" s="104" t="s">
        <v>568</v>
      </c>
      <c r="C94" s="104"/>
      <c r="D94" s="105" t="s">
        <v>580</v>
      </c>
      <c r="E94" s="104" t="s">
        <v>581</v>
      </c>
      <c r="F94" s="104" t="s">
        <v>582</v>
      </c>
      <c r="G94" s="104" t="s">
        <v>608</v>
      </c>
      <c r="H94" s="104" t="s">
        <v>584</v>
      </c>
      <c r="I94" s="104" t="s">
        <v>585</v>
      </c>
      <c r="J94" s="103" t="s">
        <v>586</v>
      </c>
      <c r="K94" s="103" t="s">
        <v>620</v>
      </c>
      <c r="L94" s="106" t="s">
        <v>588</v>
      </c>
      <c r="M94" s="171" t="s">
        <v>616</v>
      </c>
      <c r="N94" s="104" t="s">
        <v>617</v>
      </c>
      <c r="O94" s="104" t="s">
        <v>590</v>
      </c>
      <c r="P94" s="105" t="s">
        <v>591</v>
      </c>
      <c r="Q94" s="41"/>
      <c r="R94" s="6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41"/>
      <c r="AG94" s="41"/>
      <c r="AH94" s="41"/>
      <c r="AI94" s="41"/>
      <c r="AJ94" s="41"/>
      <c r="AK94" s="41"/>
      <c r="AL94" s="41"/>
    </row>
    <row r="95" spans="1:38" ht="15" customHeight="1">
      <c r="A95" s="409">
        <v>1</v>
      </c>
      <c r="B95" s="413">
        <v>45107</v>
      </c>
      <c r="C95" s="261"/>
      <c r="D95" s="262" t="s">
        <v>904</v>
      </c>
      <c r="E95" s="261" t="s">
        <v>610</v>
      </c>
      <c r="F95" s="278" t="s">
        <v>996</v>
      </c>
      <c r="G95" s="261"/>
      <c r="H95" s="261">
        <v>31</v>
      </c>
      <c r="I95" s="261"/>
      <c r="J95" s="420" t="s">
        <v>1032</v>
      </c>
      <c r="K95" s="286">
        <f t="shared" ref="K95" si="39">H95-F95</f>
        <v>7</v>
      </c>
      <c r="L95" s="287">
        <v>100</v>
      </c>
      <c r="M95" s="378">
        <f t="shared" ref="M95" si="40">(K95*N95)-100</f>
        <v>4800</v>
      </c>
      <c r="N95" s="380">
        <v>700</v>
      </c>
      <c r="O95" s="415" t="s">
        <v>597</v>
      </c>
      <c r="P95" s="417">
        <v>45118</v>
      </c>
      <c r="Q95" s="174"/>
      <c r="R95" s="174" t="s">
        <v>612</v>
      </c>
      <c r="S95" s="174"/>
      <c r="T95" s="174"/>
      <c r="U95" s="174"/>
      <c r="V95" s="174"/>
      <c r="W95" s="174"/>
      <c r="X95" s="174"/>
      <c r="Y95" s="174"/>
      <c r="Z95" s="174"/>
      <c r="AA95" s="174"/>
      <c r="AB95" s="174"/>
      <c r="AC95" s="174"/>
      <c r="AD95" s="174"/>
      <c r="AE95" s="174"/>
      <c r="AF95" s="174"/>
      <c r="AG95" s="174"/>
      <c r="AH95" s="174"/>
      <c r="AI95" s="174"/>
      <c r="AJ95" s="174"/>
      <c r="AK95" s="174"/>
      <c r="AL95" s="174"/>
    </row>
    <row r="96" spans="1:38" ht="15" customHeight="1">
      <c r="A96" s="410"/>
      <c r="B96" s="419"/>
      <c r="C96" s="261"/>
      <c r="D96" s="262" t="s">
        <v>905</v>
      </c>
      <c r="E96" s="261" t="s">
        <v>618</v>
      </c>
      <c r="F96" s="278" t="s">
        <v>1019</v>
      </c>
      <c r="G96" s="261"/>
      <c r="H96" s="261">
        <v>22.5</v>
      </c>
      <c r="I96" s="261"/>
      <c r="J96" s="421"/>
      <c r="K96" s="330">
        <f>F96-H96</f>
        <v>-5</v>
      </c>
      <c r="L96" s="287">
        <v>100</v>
      </c>
      <c r="M96" s="378">
        <f t="shared" ref="M96" si="41">(K96*N96)-100</f>
        <v>-3600</v>
      </c>
      <c r="N96" s="380">
        <v>700</v>
      </c>
      <c r="O96" s="416"/>
      <c r="P96" s="418"/>
      <c r="Q96" s="174"/>
      <c r="R96" s="174"/>
      <c r="S96" s="174"/>
      <c r="T96" s="174"/>
      <c r="U96" s="174"/>
      <c r="V96" s="174"/>
      <c r="W96" s="174"/>
      <c r="X96" s="174"/>
      <c r="Y96" s="174"/>
      <c r="Z96" s="174"/>
      <c r="AA96" s="174"/>
      <c r="AB96" s="174"/>
      <c r="AC96" s="174"/>
      <c r="AD96" s="174"/>
      <c r="AE96" s="174"/>
      <c r="AF96" s="174"/>
      <c r="AG96" s="174"/>
      <c r="AH96" s="174"/>
      <c r="AI96" s="174"/>
      <c r="AJ96" s="174"/>
      <c r="AK96" s="174"/>
      <c r="AL96" s="174"/>
    </row>
    <row r="97" spans="1:38" ht="15" customHeight="1">
      <c r="A97" s="304">
        <v>2</v>
      </c>
      <c r="B97" s="303">
        <v>45107</v>
      </c>
      <c r="C97" s="274"/>
      <c r="D97" s="275" t="s">
        <v>899</v>
      </c>
      <c r="E97" s="274" t="s">
        <v>618</v>
      </c>
      <c r="F97" s="279" t="s">
        <v>907</v>
      </c>
      <c r="G97" s="274">
        <v>115</v>
      </c>
      <c r="H97" s="274">
        <v>115</v>
      </c>
      <c r="I97" s="274" t="s">
        <v>901</v>
      </c>
      <c r="J97" s="260" t="s">
        <v>908</v>
      </c>
      <c r="K97" s="296">
        <f>F97-H97</f>
        <v>-30.5</v>
      </c>
      <c r="L97" s="282">
        <v>100</v>
      </c>
      <c r="M97" s="283">
        <f t="shared" ref="M97" si="42">(K97*N97)-100</f>
        <v>-1625</v>
      </c>
      <c r="N97" s="379">
        <v>50</v>
      </c>
      <c r="O97" s="276" t="s">
        <v>611</v>
      </c>
      <c r="P97" s="284">
        <v>45110</v>
      </c>
      <c r="Q97" s="174"/>
      <c r="R97" s="174" t="s">
        <v>596</v>
      </c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174"/>
      <c r="AE97" s="174"/>
      <c r="AF97" s="174"/>
      <c r="AG97" s="174"/>
      <c r="AH97" s="174"/>
      <c r="AI97" s="174"/>
      <c r="AJ97" s="174"/>
      <c r="AK97" s="174"/>
      <c r="AL97" s="174"/>
    </row>
    <row r="98" spans="1:38" ht="15" customHeight="1">
      <c r="A98" s="304">
        <v>3</v>
      </c>
      <c r="B98" s="303">
        <v>45107</v>
      </c>
      <c r="C98" s="274"/>
      <c r="D98" s="275" t="s">
        <v>900</v>
      </c>
      <c r="E98" s="274" t="s">
        <v>610</v>
      </c>
      <c r="F98" s="279" t="s">
        <v>906</v>
      </c>
      <c r="G98" s="274">
        <v>30</v>
      </c>
      <c r="H98" s="274">
        <v>30</v>
      </c>
      <c r="I98" s="274" t="s">
        <v>902</v>
      </c>
      <c r="J98" s="260" t="s">
        <v>909</v>
      </c>
      <c r="K98" s="259">
        <f t="shared" ref="K98:K99" si="43">H98-F98</f>
        <v>-39</v>
      </c>
      <c r="L98" s="282">
        <v>100</v>
      </c>
      <c r="M98" s="283">
        <f t="shared" ref="M98:M99" si="44">(K98*N98)-100</f>
        <v>-1660</v>
      </c>
      <c r="N98" s="259">
        <v>40</v>
      </c>
      <c r="O98" s="276" t="s">
        <v>611</v>
      </c>
      <c r="P98" s="284">
        <v>45110</v>
      </c>
      <c r="Q98" s="174"/>
      <c r="R98" s="174" t="s">
        <v>612</v>
      </c>
      <c r="S98" s="174"/>
      <c r="T98" s="174"/>
      <c r="U98" s="174"/>
      <c r="V98" s="174"/>
      <c r="W98" s="174"/>
      <c r="X98" s="174"/>
      <c r="Y98" s="174"/>
      <c r="Z98" s="174"/>
      <c r="AA98" s="174"/>
      <c r="AB98" s="174"/>
      <c r="AC98" s="174"/>
      <c r="AD98" s="174"/>
      <c r="AE98" s="174"/>
      <c r="AF98" s="174"/>
      <c r="AG98" s="174"/>
      <c r="AH98" s="174"/>
      <c r="AI98" s="174"/>
      <c r="AJ98" s="174"/>
      <c r="AK98" s="174"/>
      <c r="AL98" s="174"/>
    </row>
    <row r="99" spans="1:38" ht="15" customHeight="1">
      <c r="A99" s="301">
        <v>4</v>
      </c>
      <c r="B99" s="302">
        <v>45110</v>
      </c>
      <c r="C99" s="261"/>
      <c r="D99" s="262" t="s">
        <v>915</v>
      </c>
      <c r="E99" s="261" t="s">
        <v>610</v>
      </c>
      <c r="F99" s="278" t="s">
        <v>917</v>
      </c>
      <c r="G99" s="261">
        <v>75</v>
      </c>
      <c r="H99" s="261">
        <v>220</v>
      </c>
      <c r="I99" s="261" t="s">
        <v>867</v>
      </c>
      <c r="J99" s="285" t="s">
        <v>625</v>
      </c>
      <c r="K99" s="286">
        <f t="shared" si="43"/>
        <v>50</v>
      </c>
      <c r="L99" s="287">
        <v>100</v>
      </c>
      <c r="M99" s="288">
        <f t="shared" si="44"/>
        <v>1150</v>
      </c>
      <c r="N99" s="286">
        <v>25</v>
      </c>
      <c r="O99" s="285" t="s">
        <v>597</v>
      </c>
      <c r="P99" s="289">
        <v>45110</v>
      </c>
      <c r="Q99" s="174"/>
      <c r="R99" s="174" t="s">
        <v>596</v>
      </c>
      <c r="S99" s="174"/>
      <c r="T99" s="174"/>
      <c r="U99" s="174"/>
      <c r="V99" s="174"/>
      <c r="W99" s="174"/>
      <c r="X99" s="174"/>
      <c r="Y99" s="174"/>
      <c r="Z99" s="174"/>
      <c r="AA99" s="174"/>
      <c r="AB99" s="174"/>
      <c r="AC99" s="174"/>
      <c r="AD99" s="174"/>
      <c r="AE99" s="174"/>
      <c r="AF99" s="174"/>
      <c r="AG99" s="174"/>
      <c r="AH99" s="174"/>
      <c r="AI99" s="174"/>
      <c r="AJ99" s="174"/>
      <c r="AK99" s="174"/>
      <c r="AL99" s="174"/>
    </row>
    <row r="100" spans="1:38" ht="15" customHeight="1">
      <c r="A100" s="304">
        <v>5</v>
      </c>
      <c r="B100" s="303">
        <v>45110</v>
      </c>
      <c r="C100" s="274"/>
      <c r="D100" s="275" t="s">
        <v>920</v>
      </c>
      <c r="E100" s="274" t="s">
        <v>610</v>
      </c>
      <c r="F100" s="279" t="s">
        <v>931</v>
      </c>
      <c r="G100" s="274">
        <v>40</v>
      </c>
      <c r="H100" s="274">
        <v>40</v>
      </c>
      <c r="I100" s="274" t="s">
        <v>903</v>
      </c>
      <c r="J100" s="316" t="s">
        <v>932</v>
      </c>
      <c r="K100" s="259">
        <f t="shared" ref="K100" si="45">H100-F100</f>
        <v>-30</v>
      </c>
      <c r="L100" s="282">
        <v>100</v>
      </c>
      <c r="M100" s="283">
        <f t="shared" ref="M100" si="46">(K100*N100)-100</f>
        <v>-1300</v>
      </c>
      <c r="N100" s="259">
        <v>40</v>
      </c>
      <c r="O100" s="317" t="s">
        <v>611</v>
      </c>
      <c r="P100" s="318">
        <v>45111</v>
      </c>
      <c r="Q100" s="174"/>
      <c r="R100" s="174" t="s">
        <v>596</v>
      </c>
      <c r="S100" s="174"/>
      <c r="T100" s="174"/>
      <c r="U100" s="174"/>
      <c r="V100" s="174"/>
      <c r="W100" s="174"/>
      <c r="X100" s="174"/>
      <c r="Y100" s="174"/>
      <c r="Z100" s="174"/>
      <c r="AA100" s="174"/>
      <c r="AB100" s="174"/>
      <c r="AC100" s="174"/>
      <c r="AD100" s="174"/>
      <c r="AE100" s="174"/>
      <c r="AF100" s="174"/>
      <c r="AG100" s="174"/>
      <c r="AH100" s="174"/>
      <c r="AI100" s="174"/>
      <c r="AJ100" s="174"/>
      <c r="AK100" s="174"/>
      <c r="AL100" s="174"/>
    </row>
    <row r="101" spans="1:38" ht="15" customHeight="1">
      <c r="A101" s="311">
        <v>6</v>
      </c>
      <c r="B101" s="312">
        <v>45110</v>
      </c>
      <c r="C101" s="313"/>
      <c r="D101" s="314" t="s">
        <v>915</v>
      </c>
      <c r="E101" s="313" t="s">
        <v>610</v>
      </c>
      <c r="F101" s="315" t="s">
        <v>928</v>
      </c>
      <c r="G101" s="313">
        <v>65</v>
      </c>
      <c r="H101" s="313">
        <v>165</v>
      </c>
      <c r="I101" s="313" t="s">
        <v>867</v>
      </c>
      <c r="J101" s="313" t="s">
        <v>930</v>
      </c>
      <c r="K101" s="311">
        <f t="shared" ref="K101:K102" si="47">H101-F101</f>
        <v>5</v>
      </c>
      <c r="L101" s="319">
        <v>100</v>
      </c>
      <c r="M101" s="320">
        <f t="shared" ref="M101:M102" si="48">(K101*N101)-100</f>
        <v>25</v>
      </c>
      <c r="N101" s="311">
        <v>25</v>
      </c>
      <c r="O101" s="313" t="s">
        <v>621</v>
      </c>
      <c r="P101" s="312">
        <v>45110</v>
      </c>
      <c r="Q101" s="174"/>
      <c r="R101" s="174" t="s">
        <v>596</v>
      </c>
      <c r="S101" s="174"/>
      <c r="T101" s="174"/>
      <c r="U101" s="174"/>
      <c r="V101" s="174"/>
      <c r="W101" s="174"/>
      <c r="X101" s="174"/>
      <c r="Y101" s="174"/>
      <c r="Z101" s="174"/>
      <c r="AA101" s="174"/>
      <c r="AB101" s="174"/>
      <c r="AC101" s="174"/>
      <c r="AD101" s="174"/>
      <c r="AE101" s="174"/>
      <c r="AF101" s="174"/>
      <c r="AG101" s="174"/>
      <c r="AH101" s="174"/>
      <c r="AI101" s="174"/>
      <c r="AJ101" s="174"/>
      <c r="AK101" s="174"/>
      <c r="AL101" s="174"/>
    </row>
    <row r="102" spans="1:38" ht="15" customHeight="1">
      <c r="A102" s="301">
        <v>7</v>
      </c>
      <c r="B102" s="302">
        <v>45111</v>
      </c>
      <c r="C102" s="261"/>
      <c r="D102" s="262" t="s">
        <v>915</v>
      </c>
      <c r="E102" s="261" t="s">
        <v>610</v>
      </c>
      <c r="F102" s="278" t="s">
        <v>935</v>
      </c>
      <c r="G102" s="261">
        <v>0</v>
      </c>
      <c r="H102" s="261">
        <v>160</v>
      </c>
      <c r="I102" s="261" t="s">
        <v>867</v>
      </c>
      <c r="J102" s="285" t="s">
        <v>651</v>
      </c>
      <c r="K102" s="286">
        <f t="shared" si="47"/>
        <v>40</v>
      </c>
      <c r="L102" s="287">
        <v>100</v>
      </c>
      <c r="M102" s="288">
        <f t="shared" si="48"/>
        <v>900</v>
      </c>
      <c r="N102" s="286">
        <v>25</v>
      </c>
      <c r="O102" s="285" t="s">
        <v>597</v>
      </c>
      <c r="P102" s="289">
        <v>45111</v>
      </c>
      <c r="Q102" s="174"/>
      <c r="R102" s="174" t="s">
        <v>596</v>
      </c>
      <c r="S102" s="174"/>
      <c r="T102" s="174"/>
      <c r="U102" s="174"/>
      <c r="V102" s="174"/>
      <c r="W102" s="174"/>
      <c r="X102" s="174"/>
      <c r="Y102" s="174"/>
      <c r="Z102" s="174"/>
      <c r="AA102" s="174"/>
      <c r="AB102" s="174"/>
      <c r="AC102" s="174"/>
      <c r="AD102" s="174"/>
      <c r="AE102" s="174"/>
      <c r="AF102" s="174"/>
      <c r="AG102" s="174"/>
      <c r="AH102" s="174"/>
      <c r="AI102" s="174"/>
      <c r="AJ102" s="174"/>
      <c r="AK102" s="174"/>
      <c r="AL102" s="174"/>
    </row>
    <row r="103" spans="1:38" ht="15" customHeight="1">
      <c r="A103" s="301">
        <v>8</v>
      </c>
      <c r="B103" s="302">
        <v>45111</v>
      </c>
      <c r="C103" s="261"/>
      <c r="D103" s="262" t="s">
        <v>933</v>
      </c>
      <c r="E103" s="261" t="s">
        <v>610</v>
      </c>
      <c r="F103" s="278" t="s">
        <v>937</v>
      </c>
      <c r="G103" s="261">
        <v>0</v>
      </c>
      <c r="H103" s="261">
        <v>51</v>
      </c>
      <c r="I103" s="261" t="s">
        <v>934</v>
      </c>
      <c r="J103" s="285" t="s">
        <v>622</v>
      </c>
      <c r="K103" s="286">
        <f t="shared" ref="K103:K104" si="49">H103-F103</f>
        <v>21</v>
      </c>
      <c r="L103" s="287">
        <v>100</v>
      </c>
      <c r="M103" s="288">
        <f t="shared" ref="M103:M104" si="50">(K103*N103)-100</f>
        <v>740</v>
      </c>
      <c r="N103" s="286">
        <v>40</v>
      </c>
      <c r="O103" s="285" t="s">
        <v>597</v>
      </c>
      <c r="P103" s="289">
        <v>45111</v>
      </c>
      <c r="Q103" s="174"/>
      <c r="R103" s="174" t="s">
        <v>612</v>
      </c>
      <c r="S103" s="174"/>
      <c r="T103" s="174"/>
      <c r="U103" s="174"/>
      <c r="V103" s="174"/>
      <c r="W103" s="174"/>
      <c r="X103" s="174"/>
      <c r="Y103" s="174"/>
      <c r="Z103" s="174"/>
      <c r="AA103" s="174"/>
      <c r="AB103" s="174"/>
      <c r="AC103" s="174"/>
      <c r="AD103" s="174"/>
      <c r="AE103" s="174"/>
      <c r="AF103" s="174"/>
      <c r="AG103" s="174"/>
      <c r="AH103" s="174"/>
      <c r="AI103" s="174"/>
      <c r="AJ103" s="174"/>
      <c r="AK103" s="174"/>
      <c r="AL103" s="174"/>
    </row>
    <row r="104" spans="1:38" ht="15" customHeight="1">
      <c r="A104" s="301">
        <v>9</v>
      </c>
      <c r="B104" s="302">
        <v>45111</v>
      </c>
      <c r="C104" s="261"/>
      <c r="D104" s="262" t="s">
        <v>915</v>
      </c>
      <c r="E104" s="261" t="s">
        <v>610</v>
      </c>
      <c r="F104" s="278" t="s">
        <v>944</v>
      </c>
      <c r="G104" s="261">
        <v>0</v>
      </c>
      <c r="H104" s="261">
        <v>122.5</v>
      </c>
      <c r="I104" s="261" t="s">
        <v>938</v>
      </c>
      <c r="J104" s="285" t="s">
        <v>945</v>
      </c>
      <c r="K104" s="286">
        <f t="shared" si="49"/>
        <v>20</v>
      </c>
      <c r="L104" s="287">
        <v>100</v>
      </c>
      <c r="M104" s="288">
        <f t="shared" si="50"/>
        <v>400</v>
      </c>
      <c r="N104" s="286">
        <v>25</v>
      </c>
      <c r="O104" s="285" t="s">
        <v>597</v>
      </c>
      <c r="P104" s="289">
        <v>45111</v>
      </c>
      <c r="Q104" s="174"/>
      <c r="R104" s="174" t="s">
        <v>596</v>
      </c>
      <c r="S104" s="174"/>
      <c r="T104" s="174"/>
      <c r="U104" s="174"/>
      <c r="V104" s="174"/>
      <c r="W104" s="174"/>
      <c r="X104" s="174"/>
      <c r="Y104" s="174"/>
      <c r="Z104" s="174"/>
      <c r="AA104" s="174"/>
      <c r="AB104" s="174"/>
      <c r="AC104" s="174"/>
      <c r="AD104" s="174"/>
      <c r="AE104" s="174"/>
      <c r="AF104" s="174"/>
      <c r="AG104" s="174"/>
      <c r="AH104" s="174"/>
      <c r="AI104" s="174"/>
      <c r="AJ104" s="174"/>
      <c r="AK104" s="174"/>
      <c r="AL104" s="174"/>
    </row>
    <row r="105" spans="1:38" ht="15" customHeight="1">
      <c r="A105" s="301">
        <v>10</v>
      </c>
      <c r="B105" s="302">
        <v>45111</v>
      </c>
      <c r="C105" s="261"/>
      <c r="D105" s="262" t="s">
        <v>940</v>
      </c>
      <c r="E105" s="261" t="s">
        <v>610</v>
      </c>
      <c r="F105" s="278" t="s">
        <v>942</v>
      </c>
      <c r="G105" s="261">
        <v>0</v>
      </c>
      <c r="H105" s="261">
        <v>51</v>
      </c>
      <c r="I105" s="261" t="s">
        <v>941</v>
      </c>
      <c r="J105" s="285" t="s">
        <v>943</v>
      </c>
      <c r="K105" s="286">
        <f t="shared" ref="K105" si="51">H105-F105</f>
        <v>15</v>
      </c>
      <c r="L105" s="287">
        <v>100</v>
      </c>
      <c r="M105" s="288">
        <f t="shared" ref="M105" si="52">(K105*N105)-100</f>
        <v>500</v>
      </c>
      <c r="N105" s="286">
        <v>40</v>
      </c>
      <c r="O105" s="285" t="s">
        <v>597</v>
      </c>
      <c r="P105" s="289">
        <v>45111</v>
      </c>
      <c r="Q105" s="174"/>
      <c r="R105" s="174" t="s">
        <v>612</v>
      </c>
      <c r="S105" s="174"/>
      <c r="T105" s="174"/>
      <c r="U105" s="174"/>
      <c r="V105" s="174"/>
      <c r="W105" s="174"/>
      <c r="X105" s="174"/>
      <c r="Y105" s="174"/>
      <c r="Z105" s="174"/>
      <c r="AA105" s="174"/>
      <c r="AB105" s="174"/>
      <c r="AC105" s="174"/>
      <c r="AD105" s="174"/>
      <c r="AE105" s="174"/>
      <c r="AF105" s="174"/>
      <c r="AG105" s="174"/>
      <c r="AH105" s="174"/>
      <c r="AI105" s="174"/>
      <c r="AJ105" s="174"/>
      <c r="AK105" s="174"/>
      <c r="AL105" s="174"/>
    </row>
    <row r="106" spans="1:38" ht="15" customHeight="1">
      <c r="A106" s="301">
        <v>11</v>
      </c>
      <c r="B106" s="302">
        <v>45111</v>
      </c>
      <c r="C106" s="261"/>
      <c r="D106" s="262" t="s">
        <v>933</v>
      </c>
      <c r="E106" s="261" t="s">
        <v>610</v>
      </c>
      <c r="F106" s="278" t="s">
        <v>946</v>
      </c>
      <c r="G106" s="261">
        <v>0</v>
      </c>
      <c r="H106" s="261">
        <v>46.5</v>
      </c>
      <c r="I106" s="261" t="s">
        <v>934</v>
      </c>
      <c r="J106" s="285" t="s">
        <v>949</v>
      </c>
      <c r="K106" s="286">
        <f t="shared" ref="K106:K107" si="53">H106-F106</f>
        <v>19.5</v>
      </c>
      <c r="L106" s="287">
        <v>100</v>
      </c>
      <c r="M106" s="288">
        <f t="shared" ref="M106:M107" si="54">(K106*N106)-100</f>
        <v>680</v>
      </c>
      <c r="N106" s="286">
        <v>40</v>
      </c>
      <c r="O106" s="285" t="s">
        <v>597</v>
      </c>
      <c r="P106" s="289">
        <v>45111</v>
      </c>
      <c r="Q106" s="174"/>
      <c r="R106" s="174" t="s">
        <v>612</v>
      </c>
      <c r="S106" s="174"/>
      <c r="T106" s="174"/>
      <c r="U106" s="174"/>
      <c r="V106" s="174"/>
      <c r="W106" s="174"/>
      <c r="X106" s="174"/>
      <c r="Y106" s="174"/>
      <c r="Z106" s="174"/>
      <c r="AA106" s="174"/>
      <c r="AB106" s="174"/>
      <c r="AC106" s="174"/>
      <c r="AD106" s="174"/>
      <c r="AE106" s="174"/>
      <c r="AF106" s="174"/>
      <c r="AG106" s="174"/>
      <c r="AH106" s="174"/>
      <c r="AI106" s="174"/>
      <c r="AJ106" s="174"/>
      <c r="AK106" s="174"/>
      <c r="AL106" s="174"/>
    </row>
    <row r="107" spans="1:38" ht="15" customHeight="1">
      <c r="A107" s="304">
        <v>12</v>
      </c>
      <c r="B107" s="303">
        <v>45112</v>
      </c>
      <c r="C107" s="274"/>
      <c r="D107" s="275" t="s">
        <v>954</v>
      </c>
      <c r="E107" s="274" t="s">
        <v>610</v>
      </c>
      <c r="F107" s="279" t="s">
        <v>963</v>
      </c>
      <c r="G107" s="274">
        <v>15</v>
      </c>
      <c r="H107" s="274">
        <v>15</v>
      </c>
      <c r="I107" s="274" t="s">
        <v>955</v>
      </c>
      <c r="J107" s="316" t="s">
        <v>964</v>
      </c>
      <c r="K107" s="259">
        <f t="shared" si="53"/>
        <v>-39.5</v>
      </c>
      <c r="L107" s="282">
        <v>100</v>
      </c>
      <c r="M107" s="283">
        <f t="shared" si="54"/>
        <v>-1680</v>
      </c>
      <c r="N107" s="259">
        <v>40</v>
      </c>
      <c r="O107" s="317" t="s">
        <v>611</v>
      </c>
      <c r="P107" s="318">
        <v>45113</v>
      </c>
      <c r="Q107" s="174"/>
      <c r="R107" s="174" t="s">
        <v>596</v>
      </c>
      <c r="S107" s="174"/>
      <c r="T107" s="174"/>
      <c r="U107" s="174"/>
      <c r="V107" s="174"/>
      <c r="W107" s="174"/>
      <c r="X107" s="174"/>
      <c r="Y107" s="174"/>
      <c r="Z107" s="174"/>
      <c r="AA107" s="174"/>
      <c r="AB107" s="174"/>
      <c r="AC107" s="174"/>
      <c r="AD107" s="174"/>
      <c r="AE107" s="174"/>
      <c r="AF107" s="174"/>
      <c r="AG107" s="174"/>
      <c r="AH107" s="174"/>
      <c r="AI107" s="174"/>
      <c r="AJ107" s="174"/>
      <c r="AK107" s="174"/>
      <c r="AL107" s="174"/>
    </row>
    <row r="108" spans="1:38" ht="15" customHeight="1">
      <c r="A108" s="409">
        <v>13</v>
      </c>
      <c r="B108" s="413">
        <v>45112</v>
      </c>
      <c r="C108" s="261"/>
      <c r="D108" s="262" t="s">
        <v>957</v>
      </c>
      <c r="E108" s="261" t="s">
        <v>610</v>
      </c>
      <c r="F108" s="278" t="s">
        <v>982</v>
      </c>
      <c r="G108" s="261">
        <v>120</v>
      </c>
      <c r="H108" s="261">
        <v>370</v>
      </c>
      <c r="I108" s="261" t="s">
        <v>958</v>
      </c>
      <c r="J108" s="420" t="s">
        <v>984</v>
      </c>
      <c r="K108" s="286">
        <f t="shared" ref="K108" si="55">H108-F108</f>
        <v>10</v>
      </c>
      <c r="L108" s="287">
        <v>100</v>
      </c>
      <c r="M108" s="288">
        <f t="shared" ref="M108" si="56">(K108*N108)-100</f>
        <v>150</v>
      </c>
      <c r="N108" s="286">
        <v>25</v>
      </c>
      <c r="O108" s="285" t="s">
        <v>597</v>
      </c>
      <c r="P108" s="289">
        <v>45114</v>
      </c>
      <c r="Q108" s="174"/>
      <c r="R108" s="174" t="s">
        <v>596</v>
      </c>
      <c r="S108" s="174"/>
      <c r="T108" s="174"/>
      <c r="U108" s="174"/>
      <c r="V108" s="174"/>
      <c r="W108" s="174"/>
      <c r="X108" s="174"/>
      <c r="Y108" s="174"/>
      <c r="Z108" s="174"/>
      <c r="AA108" s="174"/>
      <c r="AB108" s="174"/>
      <c r="AC108" s="174"/>
      <c r="AD108" s="174"/>
      <c r="AE108" s="174"/>
      <c r="AF108" s="174"/>
      <c r="AG108" s="174"/>
      <c r="AH108" s="174"/>
      <c r="AI108" s="174"/>
      <c r="AJ108" s="174"/>
      <c r="AK108" s="174"/>
      <c r="AL108" s="174"/>
    </row>
    <row r="109" spans="1:38" ht="15" customHeight="1">
      <c r="A109" s="410"/>
      <c r="B109" s="419"/>
      <c r="C109" s="261"/>
      <c r="D109" s="262" t="s">
        <v>915</v>
      </c>
      <c r="E109" s="261" t="s">
        <v>618</v>
      </c>
      <c r="F109" s="278" t="s">
        <v>983</v>
      </c>
      <c r="G109" s="261"/>
      <c r="H109" s="261">
        <v>0</v>
      </c>
      <c r="I109" s="261">
        <v>0</v>
      </c>
      <c r="J109" s="421"/>
      <c r="K109" s="330">
        <f>F109-H109</f>
        <v>100</v>
      </c>
      <c r="L109" s="287">
        <v>100</v>
      </c>
      <c r="M109" s="288">
        <f t="shared" ref="M109:M110" si="57">(K109*N109)-100</f>
        <v>2400</v>
      </c>
      <c r="N109" s="286">
        <v>25</v>
      </c>
      <c r="O109" s="285" t="s">
        <v>597</v>
      </c>
      <c r="P109" s="289">
        <v>45113</v>
      </c>
      <c r="Q109" s="174"/>
      <c r="R109" s="174"/>
      <c r="S109" s="174"/>
      <c r="T109" s="174"/>
      <c r="U109" s="174"/>
      <c r="V109" s="174"/>
      <c r="W109" s="174"/>
      <c r="X109" s="174"/>
      <c r="Y109" s="174"/>
      <c r="Z109" s="174"/>
      <c r="AA109" s="174"/>
      <c r="AB109" s="174"/>
      <c r="AC109" s="174"/>
      <c r="AD109" s="174"/>
      <c r="AE109" s="174"/>
      <c r="AF109" s="174"/>
      <c r="AG109" s="174"/>
      <c r="AH109" s="174"/>
      <c r="AI109" s="174"/>
      <c r="AJ109" s="174"/>
      <c r="AK109" s="174"/>
      <c r="AL109" s="174"/>
    </row>
    <row r="110" spans="1:38" ht="15" customHeight="1">
      <c r="A110" s="304">
        <v>14</v>
      </c>
      <c r="B110" s="303">
        <v>45113</v>
      </c>
      <c r="C110" s="274"/>
      <c r="D110" s="275" t="s">
        <v>967</v>
      </c>
      <c r="E110" s="274" t="s">
        <v>610</v>
      </c>
      <c r="F110" s="279" t="s">
        <v>977</v>
      </c>
      <c r="G110" s="274">
        <v>0</v>
      </c>
      <c r="H110" s="274">
        <v>0</v>
      </c>
      <c r="I110" s="274" t="s">
        <v>968</v>
      </c>
      <c r="J110" s="316" t="s">
        <v>978</v>
      </c>
      <c r="K110" s="259">
        <f t="shared" ref="K110" si="58">H110-F110</f>
        <v>-16</v>
      </c>
      <c r="L110" s="282">
        <v>100</v>
      </c>
      <c r="M110" s="283">
        <f t="shared" si="57"/>
        <v>-740</v>
      </c>
      <c r="N110" s="259">
        <v>40</v>
      </c>
      <c r="O110" s="317" t="s">
        <v>611</v>
      </c>
      <c r="P110" s="318">
        <v>45113</v>
      </c>
      <c r="Q110" s="174"/>
      <c r="R110" s="174" t="s">
        <v>596</v>
      </c>
      <c r="S110" s="174"/>
      <c r="T110" s="174"/>
      <c r="U110" s="174"/>
      <c r="V110" s="174"/>
      <c r="W110" s="174"/>
      <c r="X110" s="174"/>
      <c r="Y110" s="174"/>
      <c r="Z110" s="174"/>
      <c r="AA110" s="174"/>
      <c r="AB110" s="174"/>
      <c r="AC110" s="174"/>
      <c r="AD110" s="174"/>
      <c r="AE110" s="174"/>
      <c r="AF110" s="174"/>
      <c r="AG110" s="174"/>
      <c r="AH110" s="174"/>
      <c r="AI110" s="174"/>
      <c r="AJ110" s="174"/>
      <c r="AK110" s="174"/>
      <c r="AL110" s="174"/>
    </row>
    <row r="111" spans="1:38" ht="15" customHeight="1">
      <c r="A111" s="311">
        <v>15</v>
      </c>
      <c r="B111" s="312">
        <v>45113</v>
      </c>
      <c r="C111" s="313"/>
      <c r="D111" s="314" t="s">
        <v>969</v>
      </c>
      <c r="E111" s="313" t="s">
        <v>610</v>
      </c>
      <c r="F111" s="315" t="s">
        <v>975</v>
      </c>
      <c r="G111" s="313">
        <v>40</v>
      </c>
      <c r="H111" s="313">
        <v>86.5</v>
      </c>
      <c r="I111" s="313" t="s">
        <v>970</v>
      </c>
      <c r="J111" s="313" t="s">
        <v>976</v>
      </c>
      <c r="K111" s="311">
        <f t="shared" ref="K111:K117" si="59">H111-F111</f>
        <v>4</v>
      </c>
      <c r="L111" s="319">
        <v>100</v>
      </c>
      <c r="M111" s="320">
        <f t="shared" ref="M111:M117" si="60">(K111*N111)-100</f>
        <v>60</v>
      </c>
      <c r="N111" s="311">
        <v>40</v>
      </c>
      <c r="O111" s="313" t="s">
        <v>621</v>
      </c>
      <c r="P111" s="312">
        <v>45113</v>
      </c>
      <c r="Q111" s="174"/>
      <c r="R111" s="174" t="s">
        <v>596</v>
      </c>
      <c r="S111" s="174"/>
      <c r="T111" s="174"/>
      <c r="U111" s="174"/>
      <c r="V111" s="174"/>
      <c r="W111" s="174"/>
      <c r="X111" s="174"/>
      <c r="Y111" s="174"/>
      <c r="Z111" s="174"/>
      <c r="AA111" s="174"/>
      <c r="AB111" s="174"/>
      <c r="AC111" s="174"/>
      <c r="AD111" s="174"/>
      <c r="AE111" s="174"/>
      <c r="AF111" s="174"/>
      <c r="AG111" s="174"/>
      <c r="AH111" s="174"/>
      <c r="AI111" s="174"/>
      <c r="AJ111" s="174"/>
      <c r="AK111" s="174"/>
      <c r="AL111" s="174"/>
    </row>
    <row r="112" spans="1:38" ht="15" customHeight="1">
      <c r="A112" s="301">
        <v>16</v>
      </c>
      <c r="B112" s="302">
        <v>45113</v>
      </c>
      <c r="C112" s="261"/>
      <c r="D112" s="262" t="s">
        <v>971</v>
      </c>
      <c r="E112" s="261" t="s">
        <v>610</v>
      </c>
      <c r="F112" s="278" t="s">
        <v>979</v>
      </c>
      <c r="G112" s="261">
        <v>19</v>
      </c>
      <c r="H112" s="261">
        <v>41</v>
      </c>
      <c r="I112" s="261" t="s">
        <v>972</v>
      </c>
      <c r="J112" s="261" t="s">
        <v>980</v>
      </c>
      <c r="K112" s="329">
        <f t="shared" si="59"/>
        <v>8</v>
      </c>
      <c r="L112" s="287">
        <v>100</v>
      </c>
      <c r="M112" s="288">
        <f t="shared" si="60"/>
        <v>2300</v>
      </c>
      <c r="N112" s="286">
        <v>300</v>
      </c>
      <c r="O112" s="285" t="s">
        <v>597</v>
      </c>
      <c r="P112" s="289">
        <v>45114</v>
      </c>
      <c r="Q112" s="174"/>
      <c r="R112" s="174" t="s">
        <v>612</v>
      </c>
      <c r="S112" s="174"/>
      <c r="T112" s="174"/>
      <c r="U112" s="174"/>
      <c r="V112" s="174"/>
      <c r="W112" s="174"/>
      <c r="X112" s="174"/>
      <c r="Y112" s="174"/>
      <c r="Z112" s="174"/>
      <c r="AA112" s="174"/>
      <c r="AB112" s="174"/>
      <c r="AC112" s="174"/>
      <c r="AD112" s="174"/>
      <c r="AE112" s="174"/>
      <c r="AF112" s="174"/>
      <c r="AG112" s="174"/>
      <c r="AH112" s="174"/>
      <c r="AI112" s="174"/>
      <c r="AJ112" s="174"/>
      <c r="AK112" s="174"/>
      <c r="AL112" s="174"/>
    </row>
    <row r="113" spans="1:38" ht="15" customHeight="1">
      <c r="A113" s="359">
        <v>17</v>
      </c>
      <c r="B113" s="360">
        <v>45113</v>
      </c>
      <c r="C113" s="274"/>
      <c r="D113" s="275" t="s">
        <v>973</v>
      </c>
      <c r="E113" s="274" t="s">
        <v>610</v>
      </c>
      <c r="F113" s="279" t="s">
        <v>979</v>
      </c>
      <c r="G113" s="274">
        <v>22</v>
      </c>
      <c r="H113" s="274">
        <v>22</v>
      </c>
      <c r="I113" s="274" t="s">
        <v>974</v>
      </c>
      <c r="J113" s="316" t="s">
        <v>999</v>
      </c>
      <c r="K113" s="259">
        <f t="shared" si="59"/>
        <v>-11</v>
      </c>
      <c r="L113" s="282">
        <v>100</v>
      </c>
      <c r="M113" s="283">
        <f t="shared" si="60"/>
        <v>-4775</v>
      </c>
      <c r="N113" s="259">
        <v>425</v>
      </c>
      <c r="O113" s="317" t="s">
        <v>611</v>
      </c>
      <c r="P113" s="318">
        <v>45117</v>
      </c>
      <c r="Q113" s="174"/>
      <c r="R113" s="174" t="s">
        <v>612</v>
      </c>
      <c r="S113" s="174"/>
      <c r="T113" s="174"/>
      <c r="U113" s="174"/>
      <c r="V113" s="174"/>
      <c r="W113" s="174"/>
      <c r="X113" s="174"/>
      <c r="Y113" s="174"/>
      <c r="Z113" s="174"/>
      <c r="AA113" s="174"/>
      <c r="AB113" s="174"/>
      <c r="AC113" s="174"/>
      <c r="AD113" s="174"/>
      <c r="AE113" s="174"/>
      <c r="AF113" s="174"/>
      <c r="AG113" s="174"/>
      <c r="AH113" s="174"/>
      <c r="AI113" s="174"/>
      <c r="AJ113" s="174"/>
      <c r="AK113" s="174"/>
      <c r="AL113" s="174"/>
    </row>
    <row r="114" spans="1:38" ht="15" customHeight="1">
      <c r="A114" s="359">
        <v>18</v>
      </c>
      <c r="B114" s="360">
        <v>45114</v>
      </c>
      <c r="C114" s="274"/>
      <c r="D114" s="275" t="s">
        <v>971</v>
      </c>
      <c r="E114" s="274" t="s">
        <v>610</v>
      </c>
      <c r="F114" s="279" t="s">
        <v>998</v>
      </c>
      <c r="G114" s="274">
        <v>15</v>
      </c>
      <c r="H114" s="274">
        <v>15</v>
      </c>
      <c r="I114" s="274" t="s">
        <v>981</v>
      </c>
      <c r="J114" s="316" t="s">
        <v>1000</v>
      </c>
      <c r="K114" s="259">
        <f t="shared" si="59"/>
        <v>-13.5</v>
      </c>
      <c r="L114" s="282">
        <v>100</v>
      </c>
      <c r="M114" s="283">
        <f t="shared" si="60"/>
        <v>-4150</v>
      </c>
      <c r="N114" s="259">
        <v>300</v>
      </c>
      <c r="O114" s="317" t="s">
        <v>611</v>
      </c>
      <c r="P114" s="318">
        <v>45117</v>
      </c>
      <c r="Q114" s="174"/>
      <c r="R114" s="174" t="s">
        <v>612</v>
      </c>
      <c r="S114" s="174"/>
      <c r="T114" s="174"/>
      <c r="U114" s="174"/>
      <c r="V114" s="174"/>
      <c r="W114" s="174"/>
      <c r="X114" s="174"/>
      <c r="Y114" s="174"/>
      <c r="Z114" s="174"/>
      <c r="AA114" s="174"/>
      <c r="AB114" s="174"/>
      <c r="AC114" s="174"/>
      <c r="AD114" s="174"/>
      <c r="AE114" s="174"/>
      <c r="AF114" s="174"/>
      <c r="AG114" s="174"/>
      <c r="AH114" s="174"/>
      <c r="AI114" s="174"/>
      <c r="AJ114" s="174"/>
      <c r="AK114" s="174"/>
      <c r="AL114" s="174"/>
    </row>
    <row r="115" spans="1:38" ht="15" customHeight="1">
      <c r="A115" s="359">
        <v>19</v>
      </c>
      <c r="B115" s="360">
        <v>45114</v>
      </c>
      <c r="C115" s="274"/>
      <c r="D115" s="275" t="s">
        <v>985</v>
      </c>
      <c r="E115" s="274" t="s">
        <v>610</v>
      </c>
      <c r="F115" s="279" t="s">
        <v>995</v>
      </c>
      <c r="G115" s="274">
        <v>35</v>
      </c>
      <c r="H115" s="274">
        <v>47.5</v>
      </c>
      <c r="I115" s="274" t="s">
        <v>970</v>
      </c>
      <c r="J115" s="316" t="s">
        <v>908</v>
      </c>
      <c r="K115" s="259">
        <f t="shared" si="59"/>
        <v>-30.5</v>
      </c>
      <c r="L115" s="282">
        <v>100</v>
      </c>
      <c r="M115" s="283">
        <f t="shared" si="60"/>
        <v>-1320</v>
      </c>
      <c r="N115" s="259">
        <v>40</v>
      </c>
      <c r="O115" s="317" t="s">
        <v>611</v>
      </c>
      <c r="P115" s="318">
        <v>45117</v>
      </c>
      <c r="Q115" s="174"/>
      <c r="R115" s="174" t="s">
        <v>612</v>
      </c>
      <c r="S115" s="174"/>
      <c r="T115" s="174"/>
      <c r="U115" s="174"/>
      <c r="V115" s="174"/>
      <c r="W115" s="174"/>
      <c r="X115" s="174"/>
      <c r="Y115" s="174"/>
      <c r="Z115" s="174"/>
      <c r="AA115" s="174"/>
      <c r="AB115" s="174"/>
      <c r="AC115" s="174"/>
      <c r="AD115" s="174"/>
      <c r="AE115" s="174"/>
      <c r="AF115" s="174"/>
      <c r="AG115" s="174"/>
      <c r="AH115" s="174"/>
      <c r="AI115" s="174"/>
      <c r="AJ115" s="174"/>
      <c r="AK115" s="174"/>
      <c r="AL115" s="174"/>
    </row>
    <row r="116" spans="1:38" ht="15" customHeight="1">
      <c r="A116" s="359">
        <v>20</v>
      </c>
      <c r="B116" s="360">
        <v>45114</v>
      </c>
      <c r="C116" s="274"/>
      <c r="D116" s="275" t="s">
        <v>986</v>
      </c>
      <c r="E116" s="274" t="s">
        <v>610</v>
      </c>
      <c r="F116" s="279" t="s">
        <v>997</v>
      </c>
      <c r="G116" s="274">
        <v>35</v>
      </c>
      <c r="H116" s="274">
        <v>35</v>
      </c>
      <c r="I116" s="274" t="s">
        <v>987</v>
      </c>
      <c r="J116" s="316" t="s">
        <v>978</v>
      </c>
      <c r="K116" s="259">
        <f t="shared" si="59"/>
        <v>-16</v>
      </c>
      <c r="L116" s="282">
        <v>100</v>
      </c>
      <c r="M116" s="283">
        <f t="shared" si="60"/>
        <v>-6100</v>
      </c>
      <c r="N116" s="259">
        <v>375</v>
      </c>
      <c r="O116" s="317" t="s">
        <v>611</v>
      </c>
      <c r="P116" s="318">
        <v>45117</v>
      </c>
      <c r="Q116" s="174"/>
      <c r="R116" s="174" t="s">
        <v>596</v>
      </c>
      <c r="S116" s="174"/>
      <c r="T116" s="174"/>
      <c r="U116" s="174"/>
      <c r="V116" s="174"/>
      <c r="W116" s="174"/>
      <c r="X116" s="174"/>
      <c r="Y116" s="174"/>
      <c r="Z116" s="174"/>
      <c r="AA116" s="174"/>
      <c r="AB116" s="174"/>
      <c r="AC116" s="174"/>
      <c r="AD116" s="174"/>
      <c r="AE116" s="174"/>
      <c r="AF116" s="174"/>
      <c r="AG116" s="174"/>
      <c r="AH116" s="174"/>
      <c r="AI116" s="174"/>
      <c r="AJ116" s="174"/>
      <c r="AK116" s="174"/>
      <c r="AL116" s="174"/>
    </row>
    <row r="117" spans="1:38" ht="15" customHeight="1">
      <c r="A117" s="359">
        <v>21</v>
      </c>
      <c r="B117" s="360">
        <v>45114</v>
      </c>
      <c r="C117" s="274"/>
      <c r="D117" s="275" t="s">
        <v>988</v>
      </c>
      <c r="E117" s="274" t="s">
        <v>610</v>
      </c>
      <c r="F117" s="279" t="s">
        <v>996</v>
      </c>
      <c r="G117" s="274">
        <v>14</v>
      </c>
      <c r="H117" s="274">
        <v>17</v>
      </c>
      <c r="I117" s="274" t="s">
        <v>989</v>
      </c>
      <c r="J117" s="316" t="s">
        <v>1002</v>
      </c>
      <c r="K117" s="259">
        <f t="shared" si="59"/>
        <v>-7</v>
      </c>
      <c r="L117" s="282">
        <v>100</v>
      </c>
      <c r="M117" s="283">
        <f t="shared" si="60"/>
        <v>-5000</v>
      </c>
      <c r="N117" s="259">
        <v>700</v>
      </c>
      <c r="O117" s="317" t="s">
        <v>611</v>
      </c>
      <c r="P117" s="318">
        <v>45117</v>
      </c>
      <c r="Q117" s="174"/>
      <c r="R117" s="174" t="s">
        <v>596</v>
      </c>
      <c r="S117" s="174"/>
      <c r="T117" s="174"/>
      <c r="U117" s="174"/>
      <c r="V117" s="174"/>
      <c r="W117" s="174"/>
      <c r="X117" s="174"/>
      <c r="Y117" s="174"/>
      <c r="Z117" s="174"/>
      <c r="AA117" s="174"/>
      <c r="AB117" s="174"/>
      <c r="AC117" s="174"/>
      <c r="AD117" s="174"/>
      <c r="AE117" s="174"/>
      <c r="AF117" s="174"/>
      <c r="AG117" s="174"/>
      <c r="AH117" s="174"/>
      <c r="AI117" s="174"/>
      <c r="AJ117" s="174"/>
      <c r="AK117" s="174"/>
      <c r="AL117" s="174"/>
    </row>
    <row r="118" spans="1:38" ht="15" customHeight="1">
      <c r="A118" s="331">
        <v>22</v>
      </c>
      <c r="B118" s="267">
        <v>45117</v>
      </c>
      <c r="C118" s="261"/>
      <c r="D118" s="262" t="s">
        <v>1001</v>
      </c>
      <c r="E118" s="261" t="s">
        <v>1004</v>
      </c>
      <c r="F118" s="278" t="s">
        <v>1003</v>
      </c>
      <c r="G118" s="261">
        <v>19</v>
      </c>
      <c r="H118" s="261">
        <v>49</v>
      </c>
      <c r="I118" s="261" t="s">
        <v>934</v>
      </c>
      <c r="J118" s="261" t="s">
        <v>1033</v>
      </c>
      <c r="K118" s="329">
        <f t="shared" ref="K118" si="61">H118-F118</f>
        <v>10</v>
      </c>
      <c r="L118" s="287">
        <v>100</v>
      </c>
      <c r="M118" s="288">
        <f t="shared" ref="M118" si="62">(K118*N118)-100</f>
        <v>2400</v>
      </c>
      <c r="N118" s="286">
        <v>250</v>
      </c>
      <c r="O118" s="285" t="s">
        <v>597</v>
      </c>
      <c r="P118" s="289">
        <v>45117</v>
      </c>
      <c r="Q118" s="174"/>
      <c r="R118" s="174" t="s">
        <v>612</v>
      </c>
      <c r="S118" s="174"/>
      <c r="T118" s="174"/>
      <c r="U118" s="174"/>
      <c r="V118" s="174"/>
      <c r="W118" s="174"/>
      <c r="X118" s="174"/>
      <c r="Y118" s="174"/>
      <c r="Z118" s="174"/>
      <c r="AA118" s="174"/>
      <c r="AB118" s="174"/>
      <c r="AC118" s="174"/>
      <c r="AD118" s="174"/>
      <c r="AE118" s="174"/>
      <c r="AF118" s="174"/>
      <c r="AG118" s="174"/>
      <c r="AH118" s="174"/>
      <c r="AI118" s="174"/>
      <c r="AJ118" s="174"/>
      <c r="AK118" s="174"/>
      <c r="AL118" s="174"/>
    </row>
    <row r="119" spans="1:38" ht="15" customHeight="1">
      <c r="A119" s="331">
        <v>23</v>
      </c>
      <c r="B119" s="267">
        <v>45117</v>
      </c>
      <c r="C119" s="261"/>
      <c r="D119" s="262" t="s">
        <v>1007</v>
      </c>
      <c r="E119" s="261" t="s">
        <v>610</v>
      </c>
      <c r="F119" s="278" t="s">
        <v>1008</v>
      </c>
      <c r="G119" s="261">
        <v>34</v>
      </c>
      <c r="H119" s="261">
        <v>70</v>
      </c>
      <c r="I119" s="261" t="s">
        <v>1009</v>
      </c>
      <c r="J119" s="261" t="s">
        <v>1010</v>
      </c>
      <c r="K119" s="329">
        <f t="shared" ref="K119" si="63">H119-F119</f>
        <v>12</v>
      </c>
      <c r="L119" s="287">
        <v>100</v>
      </c>
      <c r="M119" s="288">
        <f t="shared" ref="M119" si="64">(K119*N119)-100</f>
        <v>2000</v>
      </c>
      <c r="N119" s="286">
        <v>175</v>
      </c>
      <c r="O119" s="285" t="s">
        <v>597</v>
      </c>
      <c r="P119" s="289">
        <v>45117</v>
      </c>
      <c r="Q119" s="174"/>
      <c r="R119" s="174" t="s">
        <v>596</v>
      </c>
      <c r="S119" s="174"/>
      <c r="T119" s="174"/>
      <c r="U119" s="174"/>
      <c r="V119" s="174"/>
      <c r="W119" s="174"/>
      <c r="X119" s="174"/>
      <c r="Y119" s="174"/>
      <c r="Z119" s="174"/>
      <c r="AA119" s="174"/>
      <c r="AB119" s="174"/>
      <c r="AC119" s="174"/>
      <c r="AD119" s="174"/>
      <c r="AE119" s="174"/>
      <c r="AF119" s="174"/>
      <c r="AG119" s="174"/>
      <c r="AH119" s="174"/>
      <c r="AI119" s="174"/>
      <c r="AJ119" s="174"/>
      <c r="AK119" s="174"/>
      <c r="AL119" s="174"/>
    </row>
    <row r="120" spans="1:38" ht="15" customHeight="1">
      <c r="A120" s="331">
        <v>24</v>
      </c>
      <c r="B120" s="267">
        <v>45117</v>
      </c>
      <c r="C120" s="261"/>
      <c r="D120" s="262" t="s">
        <v>1018</v>
      </c>
      <c r="E120" s="261" t="s">
        <v>610</v>
      </c>
      <c r="F120" s="278" t="s">
        <v>1020</v>
      </c>
      <c r="G120" s="261">
        <v>0</v>
      </c>
      <c r="H120" s="261">
        <v>68.5</v>
      </c>
      <c r="I120" s="261">
        <v>120</v>
      </c>
      <c r="J120" s="261" t="s">
        <v>1021</v>
      </c>
      <c r="K120" s="329">
        <f t="shared" ref="K120" si="65">H120-F120</f>
        <v>22</v>
      </c>
      <c r="L120" s="287">
        <v>100</v>
      </c>
      <c r="M120" s="288">
        <f t="shared" ref="M120" si="66">(K120*N120)-100</f>
        <v>780</v>
      </c>
      <c r="N120" s="286">
        <v>40</v>
      </c>
      <c r="O120" s="285" t="s">
        <v>597</v>
      </c>
      <c r="P120" s="289">
        <v>45118</v>
      </c>
      <c r="Q120" s="174"/>
      <c r="R120" s="174"/>
      <c r="S120" s="174"/>
      <c r="T120" s="174"/>
      <c r="U120" s="174"/>
      <c r="V120" s="174"/>
      <c r="W120" s="174"/>
      <c r="X120" s="174"/>
      <c r="Y120" s="174"/>
      <c r="Z120" s="174"/>
      <c r="AA120" s="174"/>
      <c r="AB120" s="174"/>
      <c r="AC120" s="174"/>
      <c r="AD120" s="174"/>
      <c r="AE120" s="174"/>
      <c r="AF120" s="174"/>
      <c r="AG120" s="174"/>
      <c r="AH120" s="174"/>
      <c r="AI120" s="174"/>
      <c r="AJ120" s="174"/>
      <c r="AK120" s="174"/>
      <c r="AL120" s="174"/>
    </row>
    <row r="121" spans="1:38" ht="15" customHeight="1">
      <c r="A121" s="331">
        <v>25</v>
      </c>
      <c r="B121" s="267">
        <v>45118</v>
      </c>
      <c r="C121" s="261"/>
      <c r="D121" s="262" t="s">
        <v>1022</v>
      </c>
      <c r="E121" s="261" t="s">
        <v>610</v>
      </c>
      <c r="F121" s="278" t="s">
        <v>1003</v>
      </c>
      <c r="G121" s="261">
        <v>0</v>
      </c>
      <c r="H121" s="261">
        <v>68.5</v>
      </c>
      <c r="I121" s="261" t="s">
        <v>941</v>
      </c>
      <c r="J121" s="261" t="s">
        <v>1028</v>
      </c>
      <c r="K121" s="329">
        <f t="shared" ref="K121:K122" si="67">H121-F121</f>
        <v>29.5</v>
      </c>
      <c r="L121" s="287">
        <v>100</v>
      </c>
      <c r="M121" s="288">
        <f t="shared" ref="M121:M122" si="68">(K121*N121)-100</f>
        <v>1080</v>
      </c>
      <c r="N121" s="286">
        <v>40</v>
      </c>
      <c r="O121" s="285" t="s">
        <v>597</v>
      </c>
      <c r="P121" s="289">
        <v>45118</v>
      </c>
      <c r="Q121" s="174"/>
      <c r="R121" s="174"/>
      <c r="S121" s="174"/>
      <c r="T121" s="174"/>
      <c r="U121" s="174"/>
      <c r="V121" s="174"/>
      <c r="W121" s="174"/>
      <c r="X121" s="174"/>
      <c r="Y121" s="174"/>
      <c r="Z121" s="174"/>
      <c r="AA121" s="174"/>
      <c r="AB121" s="174"/>
      <c r="AC121" s="174"/>
      <c r="AD121" s="174"/>
      <c r="AE121" s="174"/>
      <c r="AF121" s="174"/>
      <c r="AG121" s="174"/>
      <c r="AH121" s="174"/>
      <c r="AI121" s="174"/>
      <c r="AJ121" s="174"/>
      <c r="AK121" s="174"/>
      <c r="AL121" s="174"/>
    </row>
    <row r="122" spans="1:38" ht="15" customHeight="1">
      <c r="A122" s="331">
        <v>26</v>
      </c>
      <c r="B122" s="267">
        <v>45118</v>
      </c>
      <c r="C122" s="261"/>
      <c r="D122" s="262" t="s">
        <v>1023</v>
      </c>
      <c r="E122" s="261" t="s">
        <v>610</v>
      </c>
      <c r="F122" s="278" t="s">
        <v>1030</v>
      </c>
      <c r="G122" s="261">
        <v>1</v>
      </c>
      <c r="H122" s="261">
        <v>2.65</v>
      </c>
      <c r="I122" s="261" t="s">
        <v>1026</v>
      </c>
      <c r="J122" s="261" t="s">
        <v>1031</v>
      </c>
      <c r="K122" s="329">
        <f t="shared" si="67"/>
        <v>0.5</v>
      </c>
      <c r="L122" s="287">
        <v>100</v>
      </c>
      <c r="M122" s="288">
        <f t="shared" si="68"/>
        <v>2400</v>
      </c>
      <c r="N122" s="286">
        <v>5000</v>
      </c>
      <c r="O122" s="285" t="s">
        <v>597</v>
      </c>
      <c r="P122" s="289">
        <v>45118</v>
      </c>
      <c r="Q122" s="174"/>
      <c r="R122" s="174"/>
      <c r="S122" s="174"/>
      <c r="T122" s="174"/>
      <c r="U122" s="174"/>
      <c r="V122" s="174"/>
      <c r="W122" s="174"/>
      <c r="X122" s="174"/>
      <c r="Y122" s="174"/>
      <c r="Z122" s="174"/>
      <c r="AA122" s="174"/>
      <c r="AB122" s="174"/>
      <c r="AC122" s="174"/>
      <c r="AD122" s="174"/>
      <c r="AE122" s="174"/>
      <c r="AF122" s="174"/>
      <c r="AG122" s="174"/>
      <c r="AH122" s="174"/>
      <c r="AI122" s="174"/>
      <c r="AJ122" s="174"/>
      <c r="AK122" s="174"/>
      <c r="AL122" s="174"/>
    </row>
    <row r="123" spans="1:38" ht="15" customHeight="1">
      <c r="A123" s="331">
        <v>27</v>
      </c>
      <c r="B123" s="267">
        <v>45118</v>
      </c>
      <c r="C123" s="261"/>
      <c r="D123" s="262" t="s">
        <v>1024</v>
      </c>
      <c r="E123" s="261" t="s">
        <v>610</v>
      </c>
      <c r="F123" s="278" t="s">
        <v>1027</v>
      </c>
      <c r="G123" s="261">
        <v>7.5</v>
      </c>
      <c r="H123" s="261">
        <v>16</v>
      </c>
      <c r="I123" s="261" t="s">
        <v>1025</v>
      </c>
      <c r="J123" s="261" t="s">
        <v>916</v>
      </c>
      <c r="K123" s="329">
        <f t="shared" ref="K123" si="69">H123-F123</f>
        <v>2.5</v>
      </c>
      <c r="L123" s="287">
        <v>100</v>
      </c>
      <c r="M123" s="288">
        <f t="shared" ref="M123" si="70">(K123*N123)-100</f>
        <v>2275</v>
      </c>
      <c r="N123" s="286">
        <v>950</v>
      </c>
      <c r="O123" s="285" t="s">
        <v>597</v>
      </c>
      <c r="P123" s="289">
        <v>45118</v>
      </c>
      <c r="Q123" s="174"/>
      <c r="R123" s="174"/>
      <c r="S123" s="174"/>
      <c r="T123" s="174"/>
      <c r="U123" s="174"/>
      <c r="V123" s="174"/>
      <c r="W123" s="174"/>
      <c r="X123" s="174"/>
      <c r="Y123" s="174"/>
      <c r="Z123" s="174"/>
      <c r="AA123" s="174"/>
      <c r="AB123" s="174"/>
      <c r="AC123" s="174"/>
      <c r="AD123" s="174"/>
      <c r="AE123" s="174"/>
      <c r="AF123" s="174"/>
      <c r="AG123" s="174"/>
      <c r="AH123" s="174"/>
      <c r="AI123" s="174"/>
      <c r="AJ123" s="174"/>
      <c r="AK123" s="174"/>
      <c r="AL123" s="174"/>
    </row>
    <row r="124" spans="1:38" ht="15" customHeight="1">
      <c r="A124" s="331">
        <v>28</v>
      </c>
      <c r="B124" s="267">
        <v>45119</v>
      </c>
      <c r="C124" s="261"/>
      <c r="D124" s="262" t="s">
        <v>1038</v>
      </c>
      <c r="E124" s="261" t="s">
        <v>610</v>
      </c>
      <c r="F124" s="278" t="s">
        <v>1052</v>
      </c>
      <c r="G124" s="261">
        <v>90</v>
      </c>
      <c r="H124" s="261">
        <v>142.5</v>
      </c>
      <c r="I124" s="261" t="s">
        <v>1039</v>
      </c>
      <c r="J124" s="261" t="s">
        <v>1053</v>
      </c>
      <c r="K124" s="329">
        <f t="shared" ref="K124" si="71">H124-F124</f>
        <v>16.5</v>
      </c>
      <c r="L124" s="287">
        <v>100</v>
      </c>
      <c r="M124" s="288">
        <f t="shared" ref="M124" si="72">(K124*N124)-100</f>
        <v>2375</v>
      </c>
      <c r="N124" s="286">
        <v>150</v>
      </c>
      <c r="O124" s="285" t="s">
        <v>597</v>
      </c>
      <c r="P124" s="289">
        <v>45119</v>
      </c>
      <c r="Q124" s="174"/>
      <c r="R124" s="174"/>
      <c r="S124" s="174"/>
      <c r="T124" s="174"/>
      <c r="U124" s="174"/>
      <c r="V124" s="174"/>
      <c r="W124" s="174"/>
      <c r="X124" s="174"/>
      <c r="Y124" s="174"/>
      <c r="Z124" s="174"/>
      <c r="AA124" s="174"/>
      <c r="AB124" s="174"/>
      <c r="AC124" s="174"/>
      <c r="AD124" s="174"/>
      <c r="AE124" s="174"/>
      <c r="AF124" s="174"/>
      <c r="AG124" s="174"/>
      <c r="AH124" s="174"/>
      <c r="AI124" s="174"/>
      <c r="AJ124" s="174"/>
      <c r="AK124" s="174"/>
      <c r="AL124" s="174"/>
    </row>
    <row r="125" spans="1:38" ht="15" customHeight="1">
      <c r="A125" s="409">
        <v>29</v>
      </c>
      <c r="B125" s="424">
        <v>45119</v>
      </c>
      <c r="C125" s="261"/>
      <c r="D125" s="262" t="s">
        <v>1041</v>
      </c>
      <c r="E125" s="261" t="s">
        <v>610</v>
      </c>
      <c r="F125" s="278" t="s">
        <v>946</v>
      </c>
      <c r="G125" s="261"/>
      <c r="H125" s="261">
        <v>31</v>
      </c>
      <c r="I125" s="261"/>
      <c r="J125" s="422" t="s">
        <v>962</v>
      </c>
      <c r="K125" s="329">
        <f t="shared" ref="K125" si="73">H125-F125</f>
        <v>4</v>
      </c>
      <c r="L125" s="287">
        <v>100</v>
      </c>
      <c r="M125" s="288">
        <f t="shared" ref="M125" si="74">(K125*N125)-100</f>
        <v>1528</v>
      </c>
      <c r="N125" s="286">
        <v>407</v>
      </c>
      <c r="O125" s="285" t="s">
        <v>597</v>
      </c>
      <c r="P125" s="289">
        <v>45128</v>
      </c>
      <c r="Q125" s="174"/>
      <c r="R125" s="174"/>
      <c r="S125" s="174"/>
      <c r="T125" s="174"/>
      <c r="U125" s="174"/>
      <c r="V125" s="174"/>
      <c r="W125" s="174"/>
      <c r="X125" s="174"/>
      <c r="Y125" s="174"/>
      <c r="Z125" s="174"/>
      <c r="AA125" s="174"/>
      <c r="AB125" s="174"/>
      <c r="AC125" s="174"/>
      <c r="AD125" s="174"/>
      <c r="AE125" s="174"/>
      <c r="AF125" s="174"/>
      <c r="AG125" s="174"/>
      <c r="AH125" s="174"/>
      <c r="AI125" s="174"/>
      <c r="AJ125" s="174"/>
      <c r="AK125" s="174"/>
      <c r="AL125" s="174"/>
    </row>
    <row r="126" spans="1:38" ht="15" customHeight="1">
      <c r="A126" s="410"/>
      <c r="B126" s="414"/>
      <c r="C126" s="261"/>
      <c r="D126" s="262" t="s">
        <v>1042</v>
      </c>
      <c r="E126" s="261" t="s">
        <v>618</v>
      </c>
      <c r="F126" s="278" t="s">
        <v>1198</v>
      </c>
      <c r="G126" s="261"/>
      <c r="H126" s="261">
        <v>15.5</v>
      </c>
      <c r="I126" s="261"/>
      <c r="J126" s="423"/>
      <c r="K126" s="330">
        <f>F126-H126</f>
        <v>1.5</v>
      </c>
      <c r="L126" s="287">
        <v>100</v>
      </c>
      <c r="M126" s="288">
        <f t="shared" ref="M126" si="75">(K126*N126)-100</f>
        <v>510.5</v>
      </c>
      <c r="N126" s="286">
        <v>407</v>
      </c>
      <c r="O126" s="285" t="s">
        <v>597</v>
      </c>
      <c r="P126" s="289">
        <v>45128</v>
      </c>
      <c r="Q126" s="174"/>
      <c r="R126" s="174"/>
      <c r="S126" s="174"/>
      <c r="T126" s="174"/>
      <c r="U126" s="174"/>
      <c r="V126" s="174"/>
      <c r="W126" s="174"/>
      <c r="X126" s="174"/>
      <c r="Y126" s="174"/>
      <c r="Z126" s="174"/>
      <c r="AA126" s="174"/>
      <c r="AB126" s="174"/>
      <c r="AC126" s="174"/>
      <c r="AD126" s="174"/>
      <c r="AE126" s="174"/>
      <c r="AF126" s="174"/>
      <c r="AG126" s="174"/>
      <c r="AH126" s="174"/>
      <c r="AI126" s="174"/>
      <c r="AJ126" s="174"/>
      <c r="AK126" s="174"/>
      <c r="AL126" s="174"/>
    </row>
    <row r="127" spans="1:38" ht="15" customHeight="1">
      <c r="A127" s="331">
        <v>30</v>
      </c>
      <c r="B127" s="267">
        <v>45119</v>
      </c>
      <c r="C127" s="261"/>
      <c r="D127" s="262" t="s">
        <v>1043</v>
      </c>
      <c r="E127" s="261" t="s">
        <v>610</v>
      </c>
      <c r="F127" s="278" t="s">
        <v>983</v>
      </c>
      <c r="G127" s="261">
        <v>60</v>
      </c>
      <c r="H127" s="261">
        <v>122</v>
      </c>
      <c r="I127" s="261" t="s">
        <v>1044</v>
      </c>
      <c r="J127" s="261" t="s">
        <v>1021</v>
      </c>
      <c r="K127" s="329">
        <f t="shared" ref="K127" si="76">H127-F127</f>
        <v>22</v>
      </c>
      <c r="L127" s="287">
        <v>100</v>
      </c>
      <c r="M127" s="288">
        <f t="shared" ref="M127" si="77">(K127*N127)-100</f>
        <v>780</v>
      </c>
      <c r="N127" s="286">
        <v>40</v>
      </c>
      <c r="O127" s="285" t="s">
        <v>597</v>
      </c>
      <c r="P127" s="289">
        <v>45120</v>
      </c>
      <c r="Q127" s="174"/>
      <c r="R127" s="174"/>
      <c r="S127" s="174"/>
      <c r="T127" s="174"/>
      <c r="U127" s="174"/>
      <c r="V127" s="174"/>
      <c r="W127" s="174"/>
      <c r="X127" s="174"/>
      <c r="Y127" s="174"/>
      <c r="Z127" s="174"/>
      <c r="AA127" s="174"/>
      <c r="AB127" s="174"/>
      <c r="AC127" s="174"/>
      <c r="AD127" s="174"/>
      <c r="AE127" s="174"/>
      <c r="AF127" s="174"/>
      <c r="AG127" s="174"/>
      <c r="AH127" s="174"/>
      <c r="AI127" s="174"/>
      <c r="AJ127" s="174"/>
      <c r="AK127" s="174"/>
      <c r="AL127" s="174"/>
    </row>
    <row r="128" spans="1:38" ht="15" customHeight="1">
      <c r="A128" s="331">
        <v>31</v>
      </c>
      <c r="B128" s="267">
        <v>45119</v>
      </c>
      <c r="C128" s="261"/>
      <c r="D128" s="262" t="s">
        <v>1046</v>
      </c>
      <c r="E128" s="261" t="s">
        <v>610</v>
      </c>
      <c r="F128" s="278" t="s">
        <v>1049</v>
      </c>
      <c r="G128" s="261">
        <v>20</v>
      </c>
      <c r="H128" s="261">
        <v>43</v>
      </c>
      <c r="I128" s="261" t="s">
        <v>1047</v>
      </c>
      <c r="J128" s="261" t="s">
        <v>823</v>
      </c>
      <c r="K128" s="329">
        <f t="shared" ref="K128:K129" si="78">H128-F128</f>
        <v>9</v>
      </c>
      <c r="L128" s="287">
        <v>100</v>
      </c>
      <c r="M128" s="288">
        <f t="shared" ref="M128:M129" si="79">(K128*N128)-100</f>
        <v>3275</v>
      </c>
      <c r="N128" s="286">
        <v>375</v>
      </c>
      <c r="O128" s="285" t="s">
        <v>597</v>
      </c>
      <c r="P128" s="289">
        <v>45119</v>
      </c>
      <c r="Q128" s="174"/>
      <c r="R128" s="174"/>
      <c r="S128" s="174"/>
      <c r="T128" s="174"/>
      <c r="U128" s="174"/>
      <c r="V128" s="174"/>
      <c r="W128" s="174"/>
      <c r="X128" s="174"/>
      <c r="Y128" s="174"/>
      <c r="Z128" s="174"/>
      <c r="AA128" s="174"/>
      <c r="AB128" s="174"/>
      <c r="AC128" s="174"/>
      <c r="AD128" s="174"/>
      <c r="AE128" s="174"/>
      <c r="AF128" s="174"/>
      <c r="AG128" s="174"/>
      <c r="AH128" s="174"/>
      <c r="AI128" s="174"/>
      <c r="AJ128" s="174"/>
      <c r="AK128" s="174"/>
      <c r="AL128" s="174"/>
    </row>
    <row r="129" spans="1:38" ht="15" customHeight="1">
      <c r="A129" s="359">
        <v>32</v>
      </c>
      <c r="B129" s="360">
        <v>45119</v>
      </c>
      <c r="C129" s="274"/>
      <c r="D129" s="275" t="s">
        <v>1050</v>
      </c>
      <c r="E129" s="274" t="s">
        <v>610</v>
      </c>
      <c r="F129" s="279" t="s">
        <v>1084</v>
      </c>
      <c r="G129" s="274">
        <v>49</v>
      </c>
      <c r="H129" s="274">
        <v>49</v>
      </c>
      <c r="I129" s="274" t="s">
        <v>1051</v>
      </c>
      <c r="J129" s="316" t="s">
        <v>1085</v>
      </c>
      <c r="K129" s="259">
        <f t="shared" si="78"/>
        <v>-43</v>
      </c>
      <c r="L129" s="282">
        <v>100</v>
      </c>
      <c r="M129" s="283">
        <f t="shared" si="79"/>
        <v>-5475</v>
      </c>
      <c r="N129" s="259">
        <v>125</v>
      </c>
      <c r="O129" s="317" t="s">
        <v>611</v>
      </c>
      <c r="P129" s="318">
        <v>45121</v>
      </c>
      <c r="Q129" s="174"/>
      <c r="R129" s="174"/>
      <c r="S129" s="174"/>
      <c r="T129" s="174"/>
      <c r="U129" s="174"/>
      <c r="V129" s="174"/>
      <c r="W129" s="174"/>
      <c r="X129" s="174"/>
      <c r="Y129" s="174"/>
      <c r="Z129" s="174"/>
      <c r="AA129" s="174"/>
      <c r="AB129" s="174"/>
      <c r="AC129" s="174"/>
      <c r="AD129" s="174"/>
      <c r="AE129" s="174"/>
      <c r="AF129" s="174"/>
      <c r="AG129" s="174"/>
      <c r="AH129" s="174"/>
      <c r="AI129" s="174"/>
      <c r="AJ129" s="174"/>
      <c r="AK129" s="174"/>
      <c r="AL129" s="174"/>
    </row>
    <row r="130" spans="1:38" ht="15" customHeight="1">
      <c r="A130" s="359">
        <v>33</v>
      </c>
      <c r="B130" s="360">
        <v>45119</v>
      </c>
      <c r="C130" s="274"/>
      <c r="D130" s="275" t="s">
        <v>1023</v>
      </c>
      <c r="E130" s="274" t="s">
        <v>610</v>
      </c>
      <c r="F130" s="279" t="s">
        <v>1062</v>
      </c>
      <c r="G130" s="274">
        <v>1</v>
      </c>
      <c r="H130" s="274">
        <v>1</v>
      </c>
      <c r="I130" s="274">
        <v>4.5</v>
      </c>
      <c r="J130" s="316" t="s">
        <v>1063</v>
      </c>
      <c r="K130" s="259">
        <f t="shared" ref="K130" si="80">H130-F130</f>
        <v>-1.2000000000000002</v>
      </c>
      <c r="L130" s="282">
        <v>100</v>
      </c>
      <c r="M130" s="283">
        <f t="shared" ref="M130" si="81">(K130*N130)-100</f>
        <v>-6100.0000000000009</v>
      </c>
      <c r="N130" s="259">
        <v>5000</v>
      </c>
      <c r="O130" s="317" t="s">
        <v>611</v>
      </c>
      <c r="P130" s="318">
        <v>45120</v>
      </c>
      <c r="Q130" s="174"/>
      <c r="R130" s="174"/>
      <c r="S130" s="174"/>
      <c r="T130" s="174"/>
      <c r="U130" s="174"/>
      <c r="V130" s="174"/>
      <c r="W130" s="174"/>
      <c r="X130" s="174"/>
      <c r="Y130" s="174"/>
      <c r="Z130" s="174"/>
      <c r="AA130" s="174"/>
      <c r="AB130" s="174"/>
      <c r="AC130" s="174"/>
      <c r="AD130" s="174"/>
      <c r="AE130" s="174"/>
      <c r="AF130" s="174"/>
      <c r="AG130" s="174"/>
      <c r="AH130" s="174"/>
      <c r="AI130" s="174"/>
      <c r="AJ130" s="174"/>
      <c r="AK130" s="174"/>
      <c r="AL130" s="174"/>
    </row>
    <row r="131" spans="1:38" ht="15" customHeight="1">
      <c r="A131" s="331">
        <v>34</v>
      </c>
      <c r="B131" s="267">
        <v>45119</v>
      </c>
      <c r="C131" s="261"/>
      <c r="D131" s="262" t="s">
        <v>1054</v>
      </c>
      <c r="E131" s="261" t="s">
        <v>610</v>
      </c>
      <c r="F131" s="278" t="s">
        <v>1061</v>
      </c>
      <c r="G131" s="261">
        <v>60</v>
      </c>
      <c r="H131" s="261">
        <v>105.5</v>
      </c>
      <c r="I131" s="261" t="s">
        <v>902</v>
      </c>
      <c r="J131" s="261" t="s">
        <v>949</v>
      </c>
      <c r="K131" s="329">
        <f t="shared" ref="K131:K132" si="82">H131-F131</f>
        <v>19.5</v>
      </c>
      <c r="L131" s="287">
        <v>100</v>
      </c>
      <c r="M131" s="288">
        <f t="shared" ref="M131:M132" si="83">(K131*N131)-100</f>
        <v>3800</v>
      </c>
      <c r="N131" s="286">
        <v>200</v>
      </c>
      <c r="O131" s="285" t="s">
        <v>597</v>
      </c>
      <c r="P131" s="289">
        <v>45120</v>
      </c>
      <c r="Q131" s="174"/>
      <c r="R131" s="174"/>
      <c r="S131" s="174"/>
      <c r="T131" s="174"/>
      <c r="U131" s="174"/>
      <c r="V131" s="174"/>
      <c r="W131" s="174"/>
      <c r="X131" s="174"/>
      <c r="Y131" s="174"/>
      <c r="Z131" s="174"/>
      <c r="AA131" s="174"/>
      <c r="AB131" s="174"/>
      <c r="AC131" s="174"/>
      <c r="AD131" s="174"/>
      <c r="AE131" s="174"/>
      <c r="AF131" s="174"/>
      <c r="AG131" s="174"/>
      <c r="AH131" s="174"/>
      <c r="AI131" s="174"/>
      <c r="AJ131" s="174"/>
      <c r="AK131" s="174"/>
      <c r="AL131" s="174"/>
    </row>
    <row r="132" spans="1:38" ht="15" customHeight="1">
      <c r="A132" s="359">
        <v>35</v>
      </c>
      <c r="B132" s="360">
        <v>45120</v>
      </c>
      <c r="C132" s="274"/>
      <c r="D132" s="275" t="s">
        <v>1046</v>
      </c>
      <c r="E132" s="274" t="s">
        <v>610</v>
      </c>
      <c r="F132" s="279" t="s">
        <v>1071</v>
      </c>
      <c r="G132" s="274">
        <v>34</v>
      </c>
      <c r="H132" s="274">
        <v>34</v>
      </c>
      <c r="I132" s="274" t="s">
        <v>1065</v>
      </c>
      <c r="J132" s="316" t="s">
        <v>1072</v>
      </c>
      <c r="K132" s="259">
        <f t="shared" si="82"/>
        <v>-13.5</v>
      </c>
      <c r="L132" s="282">
        <v>100</v>
      </c>
      <c r="M132" s="283">
        <f t="shared" si="83"/>
        <v>-5162.5</v>
      </c>
      <c r="N132" s="259">
        <v>375</v>
      </c>
      <c r="O132" s="317" t="s">
        <v>611</v>
      </c>
      <c r="P132" s="318">
        <v>45120</v>
      </c>
      <c r="Q132" s="174"/>
      <c r="R132" s="174"/>
      <c r="S132" s="174"/>
      <c r="T132" s="174"/>
      <c r="U132" s="174"/>
      <c r="V132" s="174"/>
      <c r="W132" s="174"/>
      <c r="X132" s="174"/>
      <c r="Y132" s="174"/>
      <c r="Z132" s="174"/>
      <c r="AA132" s="174"/>
      <c r="AB132" s="174"/>
      <c r="AC132" s="174"/>
      <c r="AD132" s="174"/>
      <c r="AE132" s="174"/>
      <c r="AF132" s="174"/>
      <c r="AG132" s="174"/>
      <c r="AH132" s="174"/>
      <c r="AI132" s="174"/>
      <c r="AJ132" s="174"/>
      <c r="AK132" s="174"/>
      <c r="AL132" s="174"/>
    </row>
    <row r="133" spans="1:38" ht="15" customHeight="1">
      <c r="A133" s="331">
        <v>36</v>
      </c>
      <c r="B133" s="267">
        <v>45120</v>
      </c>
      <c r="C133" s="261"/>
      <c r="D133" s="262" t="s">
        <v>1066</v>
      </c>
      <c r="E133" s="261" t="s">
        <v>610</v>
      </c>
      <c r="F133" s="278" t="s">
        <v>1068</v>
      </c>
      <c r="G133" s="261">
        <v>0</v>
      </c>
      <c r="H133" s="261">
        <v>125</v>
      </c>
      <c r="I133" s="261" t="s">
        <v>970</v>
      </c>
      <c r="J133" s="261" t="s">
        <v>624</v>
      </c>
      <c r="K133" s="329">
        <f t="shared" ref="K133" si="84">H133-F133</f>
        <v>47.5</v>
      </c>
      <c r="L133" s="287">
        <v>100</v>
      </c>
      <c r="M133" s="288">
        <f t="shared" ref="M133" si="85">(K133*N133)-100</f>
        <v>1087.5</v>
      </c>
      <c r="N133" s="286">
        <v>25</v>
      </c>
      <c r="O133" s="285" t="s">
        <v>597</v>
      </c>
      <c r="P133" s="289">
        <v>45120</v>
      </c>
      <c r="Q133" s="174"/>
      <c r="R133" s="174"/>
      <c r="S133" s="174"/>
      <c r="T133" s="174"/>
      <c r="U133" s="174"/>
      <c r="V133" s="174"/>
      <c r="W133" s="174"/>
      <c r="X133" s="174"/>
      <c r="Y133" s="174"/>
      <c r="Z133" s="174"/>
      <c r="AA133" s="174"/>
      <c r="AB133" s="174"/>
      <c r="AC133" s="174"/>
      <c r="AD133" s="174"/>
      <c r="AE133" s="174"/>
      <c r="AF133" s="174"/>
      <c r="AG133" s="174"/>
      <c r="AH133" s="174"/>
      <c r="AI133" s="174"/>
      <c r="AJ133" s="174"/>
      <c r="AK133" s="174"/>
      <c r="AL133" s="174"/>
    </row>
    <row r="134" spans="1:38" ht="15" customHeight="1">
      <c r="A134" s="331">
        <v>37</v>
      </c>
      <c r="B134" s="267">
        <v>45120</v>
      </c>
      <c r="C134" s="261"/>
      <c r="D134" s="262" t="s">
        <v>1043</v>
      </c>
      <c r="E134" s="261" t="s">
        <v>610</v>
      </c>
      <c r="F134" s="278" t="s">
        <v>1083</v>
      </c>
      <c r="G134" s="261">
        <v>48</v>
      </c>
      <c r="H134" s="261">
        <v>110</v>
      </c>
      <c r="I134" s="261" t="s">
        <v>1073</v>
      </c>
      <c r="J134" s="261" t="s">
        <v>1021</v>
      </c>
      <c r="K134" s="329">
        <f t="shared" ref="K134" si="86">H134-F134</f>
        <v>22</v>
      </c>
      <c r="L134" s="287">
        <v>100</v>
      </c>
      <c r="M134" s="288">
        <f t="shared" ref="M134" si="87">(K134*N134)-100</f>
        <v>780</v>
      </c>
      <c r="N134" s="286">
        <v>40</v>
      </c>
      <c r="O134" s="285" t="s">
        <v>597</v>
      </c>
      <c r="P134" s="289">
        <v>45121</v>
      </c>
      <c r="Q134" s="174"/>
      <c r="R134" s="174"/>
      <c r="S134" s="174"/>
      <c r="T134" s="174"/>
      <c r="U134" s="174"/>
      <c r="V134" s="174"/>
      <c r="W134" s="174"/>
      <c r="X134" s="174"/>
      <c r="Y134" s="174"/>
      <c r="Z134" s="174"/>
      <c r="AA134" s="174"/>
      <c r="AB134" s="174"/>
      <c r="AC134" s="174"/>
      <c r="AD134" s="174"/>
      <c r="AE134" s="174"/>
      <c r="AF134" s="174"/>
      <c r="AG134" s="174"/>
      <c r="AH134" s="174"/>
      <c r="AI134" s="174"/>
      <c r="AJ134" s="174"/>
      <c r="AK134" s="174"/>
      <c r="AL134" s="174"/>
    </row>
    <row r="135" spans="1:38" ht="15" customHeight="1">
      <c r="A135" s="359">
        <v>38</v>
      </c>
      <c r="B135" s="360">
        <v>45120</v>
      </c>
      <c r="C135" s="274"/>
      <c r="D135" s="275" t="s">
        <v>1075</v>
      </c>
      <c r="E135" s="274" t="s">
        <v>610</v>
      </c>
      <c r="F135" s="279" t="s">
        <v>1077</v>
      </c>
      <c r="G135" s="274">
        <v>24</v>
      </c>
      <c r="H135" s="274">
        <v>24</v>
      </c>
      <c r="I135" s="274" t="s">
        <v>1076</v>
      </c>
      <c r="J135" s="316" t="s">
        <v>1078</v>
      </c>
      <c r="K135" s="259">
        <f t="shared" ref="K135:K136" si="88">H135-F135</f>
        <v>-7</v>
      </c>
      <c r="L135" s="282">
        <v>100</v>
      </c>
      <c r="M135" s="283">
        <f t="shared" ref="M135:M136" si="89">(K135*N135)-100</f>
        <v>-4300</v>
      </c>
      <c r="N135" s="259">
        <v>600</v>
      </c>
      <c r="O135" s="317" t="s">
        <v>611</v>
      </c>
      <c r="P135" s="318">
        <v>45120</v>
      </c>
      <c r="Q135" s="174"/>
      <c r="R135" s="174"/>
      <c r="S135" s="174"/>
      <c r="T135" s="174"/>
      <c r="U135" s="174"/>
      <c r="V135" s="174"/>
      <c r="W135" s="174"/>
      <c r="X135" s="174"/>
      <c r="Y135" s="174"/>
      <c r="Z135" s="174"/>
      <c r="AA135" s="174"/>
      <c r="AB135" s="174"/>
      <c r="AC135" s="174"/>
      <c r="AD135" s="174"/>
      <c r="AE135" s="174"/>
      <c r="AF135" s="174"/>
      <c r="AG135" s="174"/>
      <c r="AH135" s="174"/>
      <c r="AI135" s="174"/>
      <c r="AJ135" s="174"/>
      <c r="AK135" s="174"/>
      <c r="AL135" s="174"/>
    </row>
    <row r="136" spans="1:38" ht="15" customHeight="1">
      <c r="A136" s="409">
        <v>39</v>
      </c>
      <c r="B136" s="413">
        <v>45121</v>
      </c>
      <c r="C136" s="361"/>
      <c r="D136" s="262" t="s">
        <v>1086</v>
      </c>
      <c r="E136" s="261" t="s">
        <v>610</v>
      </c>
      <c r="F136" s="278" t="s">
        <v>1098</v>
      </c>
      <c r="G136" s="261"/>
      <c r="H136" s="261">
        <v>52</v>
      </c>
      <c r="I136" s="261"/>
      <c r="J136" s="409" t="s">
        <v>930</v>
      </c>
      <c r="K136" s="329">
        <f t="shared" si="88"/>
        <v>8</v>
      </c>
      <c r="L136" s="287">
        <v>100</v>
      </c>
      <c r="M136" s="288">
        <f t="shared" si="89"/>
        <v>2900</v>
      </c>
      <c r="N136" s="286">
        <v>375</v>
      </c>
      <c r="O136" s="425" t="s">
        <v>597</v>
      </c>
      <c r="P136" s="411">
        <v>45124</v>
      </c>
      <c r="Q136" s="174"/>
      <c r="R136" s="174"/>
      <c r="S136" s="174"/>
      <c r="T136" s="174"/>
      <c r="U136" s="174"/>
      <c r="V136" s="174"/>
      <c r="W136" s="174"/>
      <c r="X136" s="174"/>
      <c r="Y136" s="174"/>
      <c r="Z136" s="174"/>
      <c r="AA136" s="174"/>
      <c r="AB136" s="174"/>
      <c r="AC136" s="174"/>
      <c r="AD136" s="174"/>
      <c r="AE136" s="174"/>
      <c r="AF136" s="174"/>
      <c r="AG136" s="174"/>
      <c r="AH136" s="174"/>
      <c r="AI136" s="174"/>
      <c r="AJ136" s="174"/>
      <c r="AK136" s="174"/>
      <c r="AL136" s="174"/>
    </row>
    <row r="137" spans="1:38" ht="15" customHeight="1">
      <c r="A137" s="410"/>
      <c r="B137" s="414"/>
      <c r="C137" s="361"/>
      <c r="D137" s="262" t="s">
        <v>1087</v>
      </c>
      <c r="E137" s="261" t="s">
        <v>618</v>
      </c>
      <c r="F137" s="278" t="s">
        <v>1077</v>
      </c>
      <c r="G137" s="261"/>
      <c r="H137" s="261">
        <v>34</v>
      </c>
      <c r="I137" s="261"/>
      <c r="J137" s="410"/>
      <c r="K137" s="329">
        <f>F137-H137</f>
        <v>-3</v>
      </c>
      <c r="L137" s="287">
        <v>100</v>
      </c>
      <c r="M137" s="288">
        <f t="shared" ref="M137" si="90">(K137*N137)-100</f>
        <v>-1225</v>
      </c>
      <c r="N137" s="286">
        <v>375</v>
      </c>
      <c r="O137" s="426"/>
      <c r="P137" s="412"/>
      <c r="Q137" s="174"/>
      <c r="R137" s="174"/>
      <c r="S137" s="174"/>
      <c r="T137" s="174"/>
      <c r="U137" s="174"/>
      <c r="V137" s="174"/>
      <c r="W137" s="174"/>
      <c r="X137" s="174"/>
      <c r="Y137" s="174"/>
      <c r="Z137" s="174"/>
      <c r="AA137" s="174"/>
      <c r="AB137" s="174"/>
      <c r="AC137" s="174"/>
      <c r="AD137" s="174"/>
      <c r="AE137" s="174"/>
      <c r="AF137" s="174"/>
      <c r="AG137" s="174"/>
      <c r="AH137" s="174"/>
      <c r="AI137" s="174"/>
      <c r="AJ137" s="174"/>
      <c r="AK137" s="174"/>
      <c r="AL137" s="174"/>
    </row>
    <row r="138" spans="1:38" ht="15" customHeight="1">
      <c r="A138" s="331">
        <v>40</v>
      </c>
      <c r="B138" s="267">
        <v>45121</v>
      </c>
      <c r="C138" s="261"/>
      <c r="D138" s="262" t="s">
        <v>1090</v>
      </c>
      <c r="E138" s="261" t="s">
        <v>610</v>
      </c>
      <c r="F138" s="278" t="s">
        <v>1094</v>
      </c>
      <c r="G138" s="261">
        <v>48</v>
      </c>
      <c r="H138" s="261">
        <v>112.5</v>
      </c>
      <c r="I138" s="261" t="s">
        <v>1091</v>
      </c>
      <c r="J138" s="261" t="s">
        <v>945</v>
      </c>
      <c r="K138" s="329">
        <f t="shared" ref="K138" si="91">H138-F138</f>
        <v>20</v>
      </c>
      <c r="L138" s="287">
        <v>100</v>
      </c>
      <c r="M138" s="288">
        <f t="shared" ref="M138" si="92">(K138*N138)-100</f>
        <v>700</v>
      </c>
      <c r="N138" s="286">
        <v>40</v>
      </c>
      <c r="O138" s="285" t="s">
        <v>597</v>
      </c>
      <c r="P138" s="289">
        <v>45121</v>
      </c>
      <c r="Q138" s="174"/>
      <c r="R138" s="174"/>
      <c r="S138" s="174"/>
      <c r="T138" s="174"/>
      <c r="U138" s="174"/>
      <c r="V138" s="174"/>
      <c r="W138" s="174"/>
      <c r="X138" s="174"/>
      <c r="Y138" s="174"/>
      <c r="Z138" s="174"/>
      <c r="AA138" s="174"/>
      <c r="AB138" s="174"/>
      <c r="AC138" s="174"/>
      <c r="AD138" s="174"/>
      <c r="AE138" s="174"/>
      <c r="AF138" s="174"/>
      <c r="AG138" s="174"/>
      <c r="AH138" s="174"/>
      <c r="AI138" s="174"/>
      <c r="AJ138" s="174"/>
      <c r="AK138" s="174"/>
      <c r="AL138" s="174"/>
    </row>
    <row r="139" spans="1:38" ht="15" customHeight="1">
      <c r="A139" s="331">
        <v>41</v>
      </c>
      <c r="B139" s="267">
        <v>45124</v>
      </c>
      <c r="C139" s="261"/>
      <c r="D139" s="262" t="s">
        <v>1096</v>
      </c>
      <c r="E139" s="261" t="s">
        <v>610</v>
      </c>
      <c r="F139" s="278" t="s">
        <v>979</v>
      </c>
      <c r="G139" s="261">
        <v>15</v>
      </c>
      <c r="H139" s="261">
        <v>42.5</v>
      </c>
      <c r="I139" s="261" t="s">
        <v>981</v>
      </c>
      <c r="J139" s="261" t="s">
        <v>1101</v>
      </c>
      <c r="K139" s="329">
        <f t="shared" ref="K139" si="93">H139-F139</f>
        <v>9.5</v>
      </c>
      <c r="L139" s="287">
        <v>100</v>
      </c>
      <c r="M139" s="288">
        <f t="shared" ref="M139" si="94">(K139*N139)-100</f>
        <v>2750</v>
      </c>
      <c r="N139" s="286">
        <v>300</v>
      </c>
      <c r="O139" s="285" t="s">
        <v>597</v>
      </c>
      <c r="P139" s="289">
        <v>45124</v>
      </c>
      <c r="Q139" s="174"/>
      <c r="R139" s="174"/>
      <c r="S139" s="174"/>
      <c r="T139" s="174"/>
      <c r="U139" s="174"/>
      <c r="V139" s="174"/>
      <c r="W139" s="174"/>
      <c r="X139" s="174"/>
      <c r="Y139" s="174"/>
      <c r="Z139" s="174"/>
      <c r="AA139" s="174"/>
      <c r="AB139" s="174"/>
      <c r="AC139" s="174"/>
      <c r="AD139" s="174"/>
      <c r="AE139" s="174"/>
      <c r="AF139" s="174"/>
      <c r="AG139" s="174"/>
      <c r="AH139" s="174"/>
      <c r="AI139" s="174"/>
      <c r="AJ139" s="174"/>
      <c r="AK139" s="174"/>
      <c r="AL139" s="174"/>
    </row>
    <row r="140" spans="1:38" ht="15" customHeight="1">
      <c r="A140" s="331">
        <v>42</v>
      </c>
      <c r="B140" s="267">
        <v>45124</v>
      </c>
      <c r="C140" s="261"/>
      <c r="D140" s="262" t="s">
        <v>1043</v>
      </c>
      <c r="E140" s="261" t="s">
        <v>610</v>
      </c>
      <c r="F140" s="278" t="s">
        <v>1103</v>
      </c>
      <c r="G140" s="261">
        <v>0</v>
      </c>
      <c r="H140" s="261">
        <v>68</v>
      </c>
      <c r="I140" s="261" t="s">
        <v>1097</v>
      </c>
      <c r="J140" s="261" t="s">
        <v>1104</v>
      </c>
      <c r="K140" s="329">
        <f t="shared" ref="K140" si="95">H140-F140</f>
        <v>18</v>
      </c>
      <c r="L140" s="287">
        <v>100</v>
      </c>
      <c r="M140" s="288">
        <f t="shared" ref="M140" si="96">(K140*N140)-100</f>
        <v>620</v>
      </c>
      <c r="N140" s="286">
        <v>40</v>
      </c>
      <c r="O140" s="285" t="s">
        <v>597</v>
      </c>
      <c r="P140" s="289">
        <v>45124</v>
      </c>
      <c r="Q140" s="174"/>
      <c r="R140" s="174"/>
      <c r="S140" s="174"/>
      <c r="T140" s="174"/>
      <c r="U140" s="174"/>
      <c r="V140" s="174"/>
      <c r="W140" s="174"/>
      <c r="X140" s="174"/>
      <c r="Y140" s="174"/>
      <c r="Z140" s="174"/>
      <c r="AA140" s="174"/>
      <c r="AB140" s="174"/>
      <c r="AC140" s="174"/>
      <c r="AD140" s="174"/>
      <c r="AE140" s="174"/>
      <c r="AF140" s="174"/>
      <c r="AG140" s="174"/>
      <c r="AH140" s="174"/>
      <c r="AI140" s="174"/>
      <c r="AJ140" s="174"/>
      <c r="AK140" s="174"/>
      <c r="AL140" s="174"/>
    </row>
    <row r="141" spans="1:38" ht="15" customHeight="1">
      <c r="A141" s="331">
        <v>43</v>
      </c>
      <c r="B141" s="267">
        <v>45124</v>
      </c>
      <c r="C141" s="261"/>
      <c r="D141" s="262" t="s">
        <v>1001</v>
      </c>
      <c r="E141" s="261" t="s">
        <v>610</v>
      </c>
      <c r="F141" s="278" t="s">
        <v>1049</v>
      </c>
      <c r="G141" s="261">
        <v>15</v>
      </c>
      <c r="H141" s="261">
        <v>44</v>
      </c>
      <c r="I141" s="261" t="s">
        <v>972</v>
      </c>
      <c r="J141" s="261" t="s">
        <v>1033</v>
      </c>
      <c r="K141" s="329">
        <f t="shared" ref="K141" si="97">H141-F141</f>
        <v>10</v>
      </c>
      <c r="L141" s="287">
        <v>100</v>
      </c>
      <c r="M141" s="288">
        <f t="shared" ref="M141" si="98">(K141*N141)-100</f>
        <v>2400</v>
      </c>
      <c r="N141" s="286">
        <v>250</v>
      </c>
      <c r="O141" s="285" t="s">
        <v>597</v>
      </c>
      <c r="P141" s="289">
        <v>45125</v>
      </c>
      <c r="Q141" s="174"/>
      <c r="R141" s="174"/>
      <c r="S141" s="174"/>
      <c r="T141" s="174"/>
      <c r="U141" s="174"/>
      <c r="V141" s="174"/>
      <c r="W141" s="174"/>
      <c r="X141" s="174"/>
      <c r="Y141" s="174"/>
      <c r="Z141" s="174"/>
      <c r="AA141" s="174"/>
      <c r="AB141" s="174"/>
      <c r="AC141" s="174"/>
      <c r="AD141" s="174"/>
      <c r="AE141" s="174"/>
      <c r="AF141" s="174"/>
      <c r="AG141" s="174"/>
      <c r="AH141" s="174"/>
      <c r="AI141" s="174"/>
      <c r="AJ141" s="174"/>
      <c r="AK141" s="174"/>
      <c r="AL141" s="174"/>
    </row>
    <row r="142" spans="1:38" ht="15" customHeight="1">
      <c r="A142" s="331">
        <v>44</v>
      </c>
      <c r="B142" s="267">
        <v>45124</v>
      </c>
      <c r="C142" s="261"/>
      <c r="D142" s="262" t="s">
        <v>1105</v>
      </c>
      <c r="E142" s="261" t="s">
        <v>610</v>
      </c>
      <c r="F142" s="278" t="s">
        <v>942</v>
      </c>
      <c r="G142" s="261">
        <v>17</v>
      </c>
      <c r="H142" s="261">
        <v>44</v>
      </c>
      <c r="I142" s="261" t="s">
        <v>972</v>
      </c>
      <c r="J142" s="261" t="s">
        <v>980</v>
      </c>
      <c r="K142" s="329">
        <f t="shared" ref="K142" si="99">H142-F142</f>
        <v>8</v>
      </c>
      <c r="L142" s="287">
        <v>100</v>
      </c>
      <c r="M142" s="288">
        <f t="shared" ref="M142" si="100">(K142*N142)-100</f>
        <v>2300</v>
      </c>
      <c r="N142" s="286">
        <v>300</v>
      </c>
      <c r="O142" s="285" t="s">
        <v>597</v>
      </c>
      <c r="P142" s="289">
        <v>45125</v>
      </c>
      <c r="Q142" s="174"/>
      <c r="R142" s="174"/>
      <c r="S142" s="174"/>
      <c r="T142" s="174"/>
      <c r="U142" s="174"/>
      <c r="V142" s="174"/>
      <c r="W142" s="174"/>
      <c r="X142" s="174"/>
      <c r="Y142" s="174"/>
      <c r="Z142" s="174"/>
      <c r="AA142" s="174"/>
      <c r="AB142" s="174"/>
      <c r="AC142" s="174"/>
      <c r="AD142" s="174"/>
      <c r="AE142" s="174"/>
      <c r="AF142" s="174"/>
      <c r="AG142" s="174"/>
      <c r="AH142" s="174"/>
      <c r="AI142" s="174"/>
      <c r="AJ142" s="174"/>
      <c r="AK142" s="174"/>
      <c r="AL142" s="174"/>
    </row>
    <row r="143" spans="1:38" ht="15" customHeight="1">
      <c r="A143" s="331">
        <v>45</v>
      </c>
      <c r="B143" s="267">
        <v>45124</v>
      </c>
      <c r="C143" s="261"/>
      <c r="D143" s="262" t="s">
        <v>1096</v>
      </c>
      <c r="E143" s="261" t="s">
        <v>610</v>
      </c>
      <c r="F143" s="278" t="s">
        <v>979</v>
      </c>
      <c r="G143" s="261">
        <v>15</v>
      </c>
      <c r="H143" s="261">
        <v>41</v>
      </c>
      <c r="I143" s="261" t="s">
        <v>981</v>
      </c>
      <c r="J143" s="261" t="s">
        <v>980</v>
      </c>
      <c r="K143" s="329">
        <f t="shared" ref="K143" si="101">H143-F143</f>
        <v>8</v>
      </c>
      <c r="L143" s="287">
        <v>100</v>
      </c>
      <c r="M143" s="288">
        <f t="shared" ref="M143" si="102">(K143*N143)-100</f>
        <v>2300</v>
      </c>
      <c r="N143" s="286">
        <v>300</v>
      </c>
      <c r="O143" s="285" t="s">
        <v>597</v>
      </c>
      <c r="P143" s="289">
        <v>45125</v>
      </c>
      <c r="Q143" s="174"/>
      <c r="R143" s="174"/>
      <c r="S143" s="174"/>
      <c r="T143" s="174"/>
      <c r="U143" s="174"/>
      <c r="V143" s="174"/>
      <c r="W143" s="174"/>
      <c r="X143" s="174"/>
      <c r="Y143" s="174"/>
      <c r="Z143" s="174"/>
      <c r="AA143" s="174"/>
      <c r="AB143" s="174"/>
      <c r="AC143" s="174"/>
      <c r="AD143" s="174"/>
      <c r="AE143" s="174"/>
      <c r="AF143" s="174"/>
      <c r="AG143" s="174"/>
      <c r="AH143" s="174"/>
      <c r="AI143" s="174"/>
      <c r="AJ143" s="174"/>
      <c r="AK143" s="174"/>
      <c r="AL143" s="174"/>
    </row>
    <row r="144" spans="1:38" ht="15" customHeight="1">
      <c r="A144" s="331">
        <v>46</v>
      </c>
      <c r="B144" s="267">
        <v>45124</v>
      </c>
      <c r="C144" s="261"/>
      <c r="D144" s="262" t="s">
        <v>1106</v>
      </c>
      <c r="E144" s="261" t="s">
        <v>610</v>
      </c>
      <c r="F144" s="278" t="s">
        <v>1184</v>
      </c>
      <c r="G144" s="261">
        <v>45</v>
      </c>
      <c r="H144" s="261">
        <v>122.5</v>
      </c>
      <c r="I144" s="261" t="s">
        <v>1039</v>
      </c>
      <c r="J144" s="261" t="s">
        <v>1185</v>
      </c>
      <c r="K144" s="329">
        <f t="shared" ref="K144" si="103">H144-F144</f>
        <v>27.5</v>
      </c>
      <c r="L144" s="287">
        <v>100</v>
      </c>
      <c r="M144" s="288">
        <f t="shared" ref="M144" si="104">(K144*N144)-100</f>
        <v>2650</v>
      </c>
      <c r="N144" s="286">
        <v>100</v>
      </c>
      <c r="O144" s="285" t="s">
        <v>597</v>
      </c>
      <c r="P144" s="289">
        <v>45128</v>
      </c>
      <c r="Q144" s="174"/>
      <c r="R144" s="174"/>
      <c r="S144" s="174"/>
      <c r="T144" s="174"/>
      <c r="U144" s="174"/>
      <c r="V144" s="174"/>
      <c r="W144" s="174"/>
      <c r="X144" s="174"/>
      <c r="Y144" s="174"/>
      <c r="Z144" s="174"/>
      <c r="AA144" s="174"/>
      <c r="AB144" s="174"/>
      <c r="AC144" s="174"/>
      <c r="AD144" s="174"/>
      <c r="AE144" s="174"/>
      <c r="AF144" s="174"/>
      <c r="AG144" s="174"/>
      <c r="AH144" s="174"/>
      <c r="AI144" s="174"/>
      <c r="AJ144" s="174"/>
      <c r="AK144" s="174"/>
      <c r="AL144" s="174"/>
    </row>
    <row r="145" spans="1:38" ht="15" customHeight="1">
      <c r="A145" s="331">
        <v>47</v>
      </c>
      <c r="B145" s="267">
        <v>45125</v>
      </c>
      <c r="C145" s="261"/>
      <c r="D145" s="262" t="s">
        <v>1117</v>
      </c>
      <c r="E145" s="261" t="s">
        <v>610</v>
      </c>
      <c r="F145" s="278" t="s">
        <v>1120</v>
      </c>
      <c r="G145" s="261">
        <v>0</v>
      </c>
      <c r="H145" s="261">
        <v>75</v>
      </c>
      <c r="I145" s="261" t="s">
        <v>1097</v>
      </c>
      <c r="J145" s="261" t="s">
        <v>1121</v>
      </c>
      <c r="K145" s="329">
        <f t="shared" ref="K145:K146" si="105">H145-F145</f>
        <v>23</v>
      </c>
      <c r="L145" s="287">
        <v>100</v>
      </c>
      <c r="M145" s="288">
        <f t="shared" ref="M145:M146" si="106">(K145*N145)-100</f>
        <v>1050</v>
      </c>
      <c r="N145" s="286">
        <v>50</v>
      </c>
      <c r="O145" s="285" t="s">
        <v>597</v>
      </c>
      <c r="P145" s="289">
        <v>45125</v>
      </c>
      <c r="Q145" s="174"/>
      <c r="R145" s="174"/>
      <c r="S145" s="174"/>
      <c r="T145" s="174"/>
      <c r="U145" s="174"/>
      <c r="V145" s="174"/>
      <c r="W145" s="174"/>
      <c r="X145" s="174"/>
      <c r="Y145" s="174"/>
      <c r="Z145" s="174"/>
      <c r="AA145" s="174"/>
      <c r="AB145" s="174"/>
      <c r="AC145" s="174"/>
      <c r="AD145" s="174"/>
      <c r="AE145" s="174"/>
      <c r="AF145" s="174"/>
      <c r="AG145" s="174"/>
      <c r="AH145" s="174"/>
      <c r="AI145" s="174"/>
      <c r="AJ145" s="174"/>
      <c r="AK145" s="174"/>
      <c r="AL145" s="174"/>
    </row>
    <row r="146" spans="1:38" ht="15" customHeight="1">
      <c r="A146" s="359">
        <v>48</v>
      </c>
      <c r="B146" s="360">
        <v>45125</v>
      </c>
      <c r="C146" s="274"/>
      <c r="D146" s="275" t="s">
        <v>1119</v>
      </c>
      <c r="E146" s="274" t="s">
        <v>610</v>
      </c>
      <c r="F146" s="279" t="s">
        <v>1103</v>
      </c>
      <c r="G146" s="274">
        <v>0</v>
      </c>
      <c r="H146" s="274">
        <v>7</v>
      </c>
      <c r="I146" s="274" t="s">
        <v>1097</v>
      </c>
      <c r="J146" s="316" t="s">
        <v>1085</v>
      </c>
      <c r="K146" s="259">
        <f t="shared" si="105"/>
        <v>-43</v>
      </c>
      <c r="L146" s="282">
        <v>100</v>
      </c>
      <c r="M146" s="283">
        <f t="shared" si="106"/>
        <v>-1820</v>
      </c>
      <c r="N146" s="259">
        <v>40</v>
      </c>
      <c r="O146" s="317" t="s">
        <v>611</v>
      </c>
      <c r="P146" s="318">
        <v>45125</v>
      </c>
      <c r="Q146" s="174"/>
      <c r="R146" s="174"/>
      <c r="S146" s="174"/>
      <c r="T146" s="174"/>
      <c r="U146" s="174"/>
      <c r="V146" s="174"/>
      <c r="W146" s="174"/>
      <c r="X146" s="174"/>
      <c r="Y146" s="174"/>
      <c r="Z146" s="174"/>
      <c r="AA146" s="174"/>
      <c r="AB146" s="174"/>
      <c r="AC146" s="174"/>
      <c r="AD146" s="174"/>
      <c r="AE146" s="174"/>
      <c r="AF146" s="174"/>
      <c r="AG146" s="174"/>
      <c r="AH146" s="174"/>
      <c r="AI146" s="174"/>
      <c r="AJ146" s="174"/>
      <c r="AK146" s="174"/>
      <c r="AL146" s="174"/>
    </row>
    <row r="147" spans="1:38" ht="15" customHeight="1">
      <c r="A147" s="403">
        <v>49</v>
      </c>
      <c r="B147" s="405">
        <v>45125</v>
      </c>
      <c r="C147" s="313"/>
      <c r="D147" s="314" t="s">
        <v>1122</v>
      </c>
      <c r="E147" s="313" t="s">
        <v>610</v>
      </c>
      <c r="F147" s="315" t="s">
        <v>1127</v>
      </c>
      <c r="G147" s="313"/>
      <c r="H147" s="313">
        <v>400</v>
      </c>
      <c r="I147" s="313"/>
      <c r="J147" s="403" t="s">
        <v>943</v>
      </c>
      <c r="K147" s="382">
        <f t="shared" ref="K147" si="107">H147-F147</f>
        <v>0</v>
      </c>
      <c r="L147" s="383">
        <v>100</v>
      </c>
      <c r="M147" s="384">
        <f t="shared" ref="M147:M148" si="108">(K147*N147)-100</f>
        <v>-100</v>
      </c>
      <c r="N147" s="385">
        <v>15</v>
      </c>
      <c r="O147" s="407" t="s">
        <v>621</v>
      </c>
      <c r="P147" s="401">
        <v>45125</v>
      </c>
      <c r="Q147" s="174"/>
      <c r="R147" s="174"/>
      <c r="S147" s="174"/>
      <c r="T147" s="174"/>
      <c r="U147" s="174"/>
      <c r="V147" s="174"/>
      <c r="W147" s="174"/>
      <c r="X147" s="174"/>
      <c r="Y147" s="174"/>
      <c r="Z147" s="174"/>
      <c r="AA147" s="174"/>
      <c r="AB147" s="174"/>
      <c r="AC147" s="174"/>
      <c r="AD147" s="174"/>
      <c r="AE147" s="174"/>
      <c r="AF147" s="174"/>
      <c r="AG147" s="174"/>
      <c r="AH147" s="174"/>
      <c r="AI147" s="174"/>
      <c r="AJ147" s="174"/>
      <c r="AK147" s="174"/>
      <c r="AL147" s="174"/>
    </row>
    <row r="148" spans="1:38" ht="15" customHeight="1">
      <c r="A148" s="404"/>
      <c r="B148" s="406"/>
      <c r="C148" s="313"/>
      <c r="D148" s="314" t="s">
        <v>1123</v>
      </c>
      <c r="E148" s="313" t="s">
        <v>618</v>
      </c>
      <c r="F148" s="315" t="s">
        <v>1128</v>
      </c>
      <c r="G148" s="313"/>
      <c r="H148" s="313">
        <v>130</v>
      </c>
      <c r="I148" s="313"/>
      <c r="J148" s="404"/>
      <c r="K148" s="382">
        <f>F148-H148</f>
        <v>15</v>
      </c>
      <c r="L148" s="383">
        <v>100</v>
      </c>
      <c r="M148" s="384">
        <f t="shared" si="108"/>
        <v>275</v>
      </c>
      <c r="N148" s="385">
        <v>25</v>
      </c>
      <c r="O148" s="408"/>
      <c r="P148" s="402"/>
      <c r="Q148" s="174"/>
      <c r="R148" s="174"/>
      <c r="S148" s="174"/>
      <c r="T148" s="174"/>
      <c r="U148" s="174"/>
      <c r="V148" s="174"/>
      <c r="W148" s="174"/>
      <c r="X148" s="174"/>
      <c r="Y148" s="174"/>
      <c r="Z148" s="174"/>
      <c r="AA148" s="174"/>
      <c r="AB148" s="174"/>
      <c r="AC148" s="174"/>
      <c r="AD148" s="174"/>
      <c r="AE148" s="174"/>
      <c r="AF148" s="174"/>
      <c r="AG148" s="174"/>
      <c r="AH148" s="174"/>
      <c r="AI148" s="174"/>
      <c r="AJ148" s="174"/>
      <c r="AK148" s="174"/>
      <c r="AL148" s="174"/>
    </row>
    <row r="149" spans="1:38" ht="15" customHeight="1">
      <c r="A149" s="331">
        <v>50</v>
      </c>
      <c r="B149" s="267">
        <v>45125</v>
      </c>
      <c r="C149" s="261"/>
      <c r="D149" s="262" t="s">
        <v>1001</v>
      </c>
      <c r="E149" s="261" t="s">
        <v>610</v>
      </c>
      <c r="F149" s="278" t="s">
        <v>1124</v>
      </c>
      <c r="G149" s="261">
        <v>10</v>
      </c>
      <c r="H149" s="261">
        <v>41</v>
      </c>
      <c r="I149" s="261" t="s">
        <v>1047</v>
      </c>
      <c r="J149" s="261" t="s">
        <v>1010</v>
      </c>
      <c r="K149" s="329">
        <f t="shared" ref="K149:K151" si="109">H149-F149</f>
        <v>12</v>
      </c>
      <c r="L149" s="287">
        <v>100</v>
      </c>
      <c r="M149" s="288">
        <f t="shared" ref="M149:M151" si="110">(K149*N149)-100</f>
        <v>2900</v>
      </c>
      <c r="N149" s="286">
        <v>250</v>
      </c>
      <c r="O149" s="285" t="s">
        <v>597</v>
      </c>
      <c r="P149" s="289">
        <v>45125</v>
      </c>
      <c r="Q149" s="174"/>
      <c r="R149" s="174"/>
      <c r="S149" s="174"/>
      <c r="T149" s="174"/>
      <c r="U149" s="174"/>
      <c r="V149" s="174"/>
      <c r="W149" s="174"/>
      <c r="X149" s="174"/>
      <c r="Y149" s="174"/>
      <c r="Z149" s="174"/>
      <c r="AA149" s="174"/>
      <c r="AB149" s="174"/>
      <c r="AC149" s="174"/>
      <c r="AD149" s="174"/>
      <c r="AE149" s="174"/>
      <c r="AF149" s="174"/>
      <c r="AG149" s="174"/>
      <c r="AH149" s="174"/>
      <c r="AI149" s="174"/>
      <c r="AJ149" s="174"/>
      <c r="AK149" s="174"/>
      <c r="AL149" s="174"/>
    </row>
    <row r="150" spans="1:38" ht="15" customHeight="1">
      <c r="A150" s="331">
        <v>51</v>
      </c>
      <c r="B150" s="267">
        <v>45125</v>
      </c>
      <c r="C150" s="261"/>
      <c r="D150" s="262" t="s">
        <v>1096</v>
      </c>
      <c r="E150" s="261" t="s">
        <v>610</v>
      </c>
      <c r="F150" s="278" t="s">
        <v>979</v>
      </c>
      <c r="G150" s="261">
        <v>15</v>
      </c>
      <c r="H150" s="261">
        <v>43.5</v>
      </c>
      <c r="I150" s="261" t="s">
        <v>981</v>
      </c>
      <c r="J150" s="261" t="s">
        <v>1139</v>
      </c>
      <c r="K150" s="329">
        <f t="shared" si="109"/>
        <v>10.5</v>
      </c>
      <c r="L150" s="287">
        <v>100</v>
      </c>
      <c r="M150" s="288">
        <f t="shared" si="110"/>
        <v>3050</v>
      </c>
      <c r="N150" s="286">
        <v>300</v>
      </c>
      <c r="O150" s="285" t="s">
        <v>597</v>
      </c>
      <c r="P150" s="289">
        <v>45126</v>
      </c>
      <c r="Q150" s="174"/>
      <c r="R150" s="174"/>
      <c r="S150" s="174"/>
      <c r="T150" s="174"/>
      <c r="U150" s="174"/>
      <c r="V150" s="174"/>
      <c r="W150" s="174"/>
      <c r="X150" s="174"/>
      <c r="Y150" s="174"/>
      <c r="Z150" s="174"/>
      <c r="AA150" s="174"/>
      <c r="AB150" s="174"/>
      <c r="AC150" s="174"/>
      <c r="AD150" s="174"/>
      <c r="AE150" s="174"/>
      <c r="AF150" s="174"/>
      <c r="AG150" s="174"/>
      <c r="AH150" s="174"/>
      <c r="AI150" s="174"/>
      <c r="AJ150" s="174"/>
      <c r="AK150" s="174"/>
      <c r="AL150" s="174"/>
    </row>
    <row r="151" spans="1:38" ht="15" customHeight="1">
      <c r="A151" s="359">
        <v>52</v>
      </c>
      <c r="B151" s="360">
        <v>45126</v>
      </c>
      <c r="C151" s="274"/>
      <c r="D151" s="275" t="s">
        <v>1138</v>
      </c>
      <c r="E151" s="274" t="s">
        <v>610</v>
      </c>
      <c r="F151" s="279" t="s">
        <v>1157</v>
      </c>
      <c r="G151" s="274">
        <v>65</v>
      </c>
      <c r="H151" s="274">
        <v>65</v>
      </c>
      <c r="I151" s="274" t="s">
        <v>1051</v>
      </c>
      <c r="J151" s="316" t="s">
        <v>1158</v>
      </c>
      <c r="K151" s="259">
        <f t="shared" si="109"/>
        <v>-31</v>
      </c>
      <c r="L151" s="282">
        <v>100</v>
      </c>
      <c r="M151" s="283">
        <f t="shared" si="110"/>
        <v>-4750</v>
      </c>
      <c r="N151" s="259">
        <v>150</v>
      </c>
      <c r="O151" s="317" t="s">
        <v>611</v>
      </c>
      <c r="P151" s="318">
        <v>45127</v>
      </c>
      <c r="Q151" s="174"/>
      <c r="R151" s="174"/>
      <c r="S151" s="174"/>
      <c r="T151" s="174"/>
      <c r="U151" s="174"/>
      <c r="V151" s="174"/>
      <c r="W151" s="174"/>
      <c r="X151" s="174"/>
      <c r="Y151" s="174"/>
      <c r="Z151" s="174"/>
      <c r="AA151" s="174"/>
      <c r="AB151" s="174"/>
      <c r="AC151" s="174"/>
      <c r="AD151" s="174"/>
      <c r="AE151" s="174"/>
      <c r="AF151" s="174"/>
      <c r="AG151" s="174"/>
      <c r="AH151" s="174"/>
      <c r="AI151" s="174"/>
      <c r="AJ151" s="174"/>
      <c r="AK151" s="174"/>
      <c r="AL151" s="174"/>
    </row>
    <row r="152" spans="1:38" ht="15" customHeight="1">
      <c r="A152" s="359">
        <v>53</v>
      </c>
      <c r="B152" s="360">
        <v>45126</v>
      </c>
      <c r="C152" s="274"/>
      <c r="D152" s="275" t="s">
        <v>1140</v>
      </c>
      <c r="E152" s="274" t="s">
        <v>610</v>
      </c>
      <c r="F152" s="279" t="s">
        <v>997</v>
      </c>
      <c r="G152" s="274">
        <v>27</v>
      </c>
      <c r="H152" s="274">
        <v>27</v>
      </c>
      <c r="I152" s="274" t="s">
        <v>941</v>
      </c>
      <c r="J152" s="316" t="s">
        <v>1194</v>
      </c>
      <c r="K152" s="259">
        <f t="shared" ref="K152" si="111">H152-F152</f>
        <v>-24</v>
      </c>
      <c r="L152" s="282">
        <v>100</v>
      </c>
      <c r="M152" s="283">
        <f t="shared" ref="M152" si="112">(K152*N152)-100</f>
        <v>-4900</v>
      </c>
      <c r="N152" s="259">
        <v>200</v>
      </c>
      <c r="O152" s="317" t="s">
        <v>611</v>
      </c>
      <c r="P152" s="318">
        <v>45128</v>
      </c>
      <c r="Q152" s="174"/>
      <c r="R152" s="174"/>
      <c r="S152" s="174"/>
      <c r="T152" s="174"/>
      <c r="U152" s="174"/>
      <c r="V152" s="174"/>
      <c r="W152" s="174"/>
      <c r="X152" s="174"/>
      <c r="Y152" s="174"/>
      <c r="Z152" s="174"/>
      <c r="AA152" s="174"/>
      <c r="AB152" s="174"/>
      <c r="AC152" s="174"/>
      <c r="AD152" s="174"/>
      <c r="AE152" s="174"/>
      <c r="AF152" s="174"/>
      <c r="AG152" s="174"/>
      <c r="AH152" s="174"/>
      <c r="AI152" s="174"/>
      <c r="AJ152" s="174"/>
      <c r="AK152" s="174"/>
      <c r="AL152" s="174"/>
    </row>
    <row r="153" spans="1:38" ht="15" customHeight="1">
      <c r="A153" s="331">
        <v>54</v>
      </c>
      <c r="B153" s="267">
        <v>45126</v>
      </c>
      <c r="C153" s="261"/>
      <c r="D153" s="262" t="s">
        <v>1141</v>
      </c>
      <c r="E153" s="261" t="s">
        <v>610</v>
      </c>
      <c r="F153" s="278" t="s">
        <v>1142</v>
      </c>
      <c r="G153" s="261">
        <v>0</v>
      </c>
      <c r="H153" s="261">
        <v>53</v>
      </c>
      <c r="I153" s="261" t="s">
        <v>941</v>
      </c>
      <c r="J153" s="261" t="s">
        <v>1143</v>
      </c>
      <c r="K153" s="329">
        <f t="shared" ref="K153" si="113">H153-F153</f>
        <v>11</v>
      </c>
      <c r="L153" s="287">
        <v>100</v>
      </c>
      <c r="M153" s="288">
        <f t="shared" ref="M153" si="114">(K153*N153)-100</f>
        <v>450</v>
      </c>
      <c r="N153" s="286">
        <v>50</v>
      </c>
      <c r="O153" s="285" t="s">
        <v>597</v>
      </c>
      <c r="P153" s="289">
        <v>45126</v>
      </c>
      <c r="Q153" s="174"/>
      <c r="R153" s="174"/>
      <c r="S153" s="174"/>
      <c r="T153" s="174"/>
      <c r="U153" s="174"/>
      <c r="V153" s="174"/>
      <c r="W153" s="174"/>
      <c r="X153" s="174"/>
      <c r="Y153" s="174"/>
      <c r="Z153" s="174"/>
      <c r="AA153" s="174"/>
      <c r="AB153" s="174"/>
      <c r="AC153" s="174"/>
      <c r="AD153" s="174"/>
      <c r="AE153" s="174"/>
      <c r="AF153" s="174"/>
      <c r="AG153" s="174"/>
      <c r="AH153" s="174"/>
      <c r="AI153" s="174"/>
      <c r="AJ153" s="174"/>
      <c r="AK153" s="174"/>
      <c r="AL153" s="174"/>
    </row>
    <row r="154" spans="1:38" ht="15" customHeight="1">
      <c r="A154" s="331">
        <v>55</v>
      </c>
      <c r="B154" s="267">
        <v>45127</v>
      </c>
      <c r="C154" s="261"/>
      <c r="D154" s="262" t="s">
        <v>1141</v>
      </c>
      <c r="E154" s="261" t="s">
        <v>610</v>
      </c>
      <c r="F154" s="278" t="s">
        <v>1003</v>
      </c>
      <c r="G154" s="261">
        <v>0</v>
      </c>
      <c r="H154" s="261">
        <v>59</v>
      </c>
      <c r="I154" s="261" t="s">
        <v>941</v>
      </c>
      <c r="J154" s="261" t="s">
        <v>945</v>
      </c>
      <c r="K154" s="329">
        <f t="shared" ref="K154" si="115">H154-F154</f>
        <v>20</v>
      </c>
      <c r="L154" s="287">
        <v>100</v>
      </c>
      <c r="M154" s="288">
        <f t="shared" ref="M154" si="116">(K154*N154)-100</f>
        <v>900</v>
      </c>
      <c r="N154" s="286">
        <v>50</v>
      </c>
      <c r="O154" s="285" t="s">
        <v>597</v>
      </c>
      <c r="P154" s="289">
        <v>45127</v>
      </c>
      <c r="Q154" s="174"/>
      <c r="R154" s="174"/>
      <c r="S154" s="174"/>
      <c r="T154" s="174"/>
      <c r="U154" s="174"/>
      <c r="V154" s="174"/>
      <c r="W154" s="174"/>
      <c r="X154" s="174"/>
      <c r="Y154" s="174"/>
      <c r="Z154" s="174"/>
      <c r="AA154" s="174"/>
      <c r="AB154" s="174"/>
      <c r="AC154" s="174"/>
      <c r="AD154" s="174"/>
      <c r="AE154" s="174"/>
      <c r="AF154" s="174"/>
      <c r="AG154" s="174"/>
      <c r="AH154" s="174"/>
      <c r="AI154" s="174"/>
      <c r="AJ154" s="174"/>
      <c r="AK154" s="174"/>
      <c r="AL154" s="174"/>
    </row>
    <row r="155" spans="1:38" ht="15" customHeight="1">
      <c r="A155" s="331">
        <v>56</v>
      </c>
      <c r="B155" s="267">
        <v>45127</v>
      </c>
      <c r="C155" s="261"/>
      <c r="D155" s="262" t="s">
        <v>1161</v>
      </c>
      <c r="E155" s="261" t="s">
        <v>610</v>
      </c>
      <c r="F155" s="278" t="s">
        <v>937</v>
      </c>
      <c r="G155" s="261">
        <v>12</v>
      </c>
      <c r="H155" s="261">
        <v>69.5</v>
      </c>
      <c r="I155" s="261" t="s">
        <v>974</v>
      </c>
      <c r="J155" s="261" t="s">
        <v>1183</v>
      </c>
      <c r="K155" s="329">
        <f t="shared" ref="K155" si="117">H155-F155</f>
        <v>39.5</v>
      </c>
      <c r="L155" s="287">
        <v>100</v>
      </c>
      <c r="M155" s="288">
        <f t="shared" ref="M155" si="118">(K155*N155)-100</f>
        <v>11750</v>
      </c>
      <c r="N155" s="286">
        <v>300</v>
      </c>
      <c r="O155" s="285" t="s">
        <v>597</v>
      </c>
      <c r="P155" s="289">
        <v>45128</v>
      </c>
      <c r="Q155" s="174"/>
      <c r="R155" s="174"/>
      <c r="S155" s="174"/>
      <c r="T155" s="174"/>
      <c r="U155" s="174"/>
      <c r="V155" s="174"/>
      <c r="W155" s="174"/>
      <c r="X155" s="174"/>
      <c r="Y155" s="174"/>
      <c r="Z155" s="174"/>
      <c r="AA155" s="174"/>
      <c r="AB155" s="174"/>
      <c r="AC155" s="174"/>
      <c r="AD155" s="174"/>
      <c r="AE155" s="174"/>
      <c r="AF155" s="174"/>
      <c r="AG155" s="174"/>
      <c r="AH155" s="174"/>
      <c r="AI155" s="174"/>
      <c r="AJ155" s="174"/>
      <c r="AK155" s="174"/>
      <c r="AL155" s="174"/>
    </row>
    <row r="156" spans="1:38" ht="15" customHeight="1">
      <c r="A156" s="331">
        <v>57</v>
      </c>
      <c r="B156" s="267">
        <v>45128</v>
      </c>
      <c r="C156" s="261"/>
      <c r="D156" s="262" t="s">
        <v>1181</v>
      </c>
      <c r="E156" s="261" t="s">
        <v>610</v>
      </c>
      <c r="F156" s="278" t="s">
        <v>1186</v>
      </c>
      <c r="G156" s="261">
        <v>90</v>
      </c>
      <c r="H156" s="261">
        <v>505</v>
      </c>
      <c r="I156" s="261" t="s">
        <v>1182</v>
      </c>
      <c r="J156" s="261" t="s">
        <v>1187</v>
      </c>
      <c r="K156" s="329">
        <f t="shared" ref="K156" si="119">H156-F156</f>
        <v>135</v>
      </c>
      <c r="L156" s="287">
        <v>100</v>
      </c>
      <c r="M156" s="288">
        <f t="shared" ref="M156" si="120">(K156*N156)-100</f>
        <v>1925</v>
      </c>
      <c r="N156" s="286">
        <v>15</v>
      </c>
      <c r="O156" s="285" t="s">
        <v>597</v>
      </c>
      <c r="P156" s="289">
        <v>45128</v>
      </c>
      <c r="Q156" s="174"/>
      <c r="R156" s="174"/>
      <c r="S156" s="174"/>
      <c r="T156" s="174"/>
      <c r="U156" s="174"/>
      <c r="V156" s="174"/>
      <c r="W156" s="174"/>
      <c r="X156" s="174"/>
      <c r="Y156" s="174"/>
      <c r="Z156" s="174"/>
      <c r="AA156" s="174"/>
      <c r="AB156" s="174"/>
      <c r="AC156" s="174"/>
      <c r="AD156" s="174"/>
      <c r="AE156" s="174"/>
      <c r="AF156" s="174"/>
      <c r="AG156" s="174"/>
      <c r="AH156" s="174"/>
      <c r="AI156" s="174"/>
      <c r="AJ156" s="174"/>
      <c r="AK156" s="174"/>
      <c r="AL156" s="174"/>
    </row>
    <row r="157" spans="1:38" ht="15" customHeight="1">
      <c r="A157" s="331">
        <v>58</v>
      </c>
      <c r="B157" s="267">
        <v>45128</v>
      </c>
      <c r="C157" s="261"/>
      <c r="D157" s="262" t="s">
        <v>1188</v>
      </c>
      <c r="E157" s="261" t="s">
        <v>610</v>
      </c>
      <c r="F157" s="278" t="s">
        <v>1202</v>
      </c>
      <c r="G157" s="261">
        <v>80</v>
      </c>
      <c r="H157" s="261">
        <v>365</v>
      </c>
      <c r="I157" s="261" t="s">
        <v>1182</v>
      </c>
      <c r="J157" s="261" t="s">
        <v>1203</v>
      </c>
      <c r="K157" s="329">
        <f t="shared" ref="K157" si="121">H157-F157</f>
        <v>65</v>
      </c>
      <c r="L157" s="287">
        <v>100</v>
      </c>
      <c r="M157" s="288">
        <f t="shared" ref="M157" si="122">(K157*N157)-100</f>
        <v>875</v>
      </c>
      <c r="N157" s="286">
        <v>15</v>
      </c>
      <c r="O157" s="285" t="s">
        <v>597</v>
      </c>
      <c r="P157" s="289">
        <v>45128</v>
      </c>
      <c r="Q157" s="174"/>
      <c r="R157" s="174"/>
      <c r="S157" s="174"/>
      <c r="T157" s="174"/>
      <c r="U157" s="174"/>
      <c r="V157" s="174"/>
      <c r="W157" s="174"/>
      <c r="X157" s="174"/>
      <c r="Y157" s="174"/>
      <c r="Z157" s="174"/>
      <c r="AA157" s="174"/>
      <c r="AB157" s="174"/>
      <c r="AC157" s="174"/>
      <c r="AD157" s="174"/>
      <c r="AE157" s="174"/>
      <c r="AF157" s="174"/>
      <c r="AG157" s="174"/>
      <c r="AH157" s="174"/>
      <c r="AI157" s="174"/>
      <c r="AJ157" s="174"/>
      <c r="AK157" s="174"/>
      <c r="AL157" s="174"/>
    </row>
    <row r="158" spans="1:38" ht="15" customHeight="1">
      <c r="A158" s="359">
        <v>59</v>
      </c>
      <c r="B158" s="360">
        <v>45128</v>
      </c>
      <c r="C158" s="274"/>
      <c r="D158" s="275" t="s">
        <v>1189</v>
      </c>
      <c r="E158" s="274" t="s">
        <v>610</v>
      </c>
      <c r="F158" s="279" t="s">
        <v>1199</v>
      </c>
      <c r="G158" s="274">
        <v>6</v>
      </c>
      <c r="H158" s="274">
        <v>7</v>
      </c>
      <c r="I158" s="274" t="s">
        <v>974</v>
      </c>
      <c r="J158" s="316" t="s">
        <v>1200</v>
      </c>
      <c r="K158" s="259">
        <f t="shared" ref="K158" si="123">H158-F158</f>
        <v>-15</v>
      </c>
      <c r="L158" s="282">
        <v>100</v>
      </c>
      <c r="M158" s="283">
        <f t="shared" ref="M158" si="124">(K158*N158)-100</f>
        <v>-4600</v>
      </c>
      <c r="N158" s="259">
        <v>300</v>
      </c>
      <c r="O158" s="317" t="s">
        <v>611</v>
      </c>
      <c r="P158" s="318">
        <v>45128</v>
      </c>
      <c r="Q158" s="174"/>
      <c r="R158" s="174"/>
      <c r="S158" s="174"/>
      <c r="T158" s="174"/>
      <c r="U158" s="174"/>
      <c r="V158" s="174"/>
      <c r="W158" s="174"/>
      <c r="X158" s="174"/>
      <c r="Y158" s="174"/>
      <c r="Z158" s="174"/>
      <c r="AA158" s="174"/>
      <c r="AB158" s="174"/>
      <c r="AC158" s="174"/>
      <c r="AD158" s="174"/>
      <c r="AE158" s="174"/>
      <c r="AF158" s="174"/>
      <c r="AG158" s="174"/>
      <c r="AH158" s="174"/>
      <c r="AI158" s="174"/>
      <c r="AJ158" s="174"/>
      <c r="AK158" s="174"/>
      <c r="AL158" s="174"/>
    </row>
    <row r="159" spans="1:38" ht="15" customHeight="1">
      <c r="A159" s="387">
        <v>60</v>
      </c>
      <c r="B159" s="386">
        <v>45128</v>
      </c>
      <c r="C159" s="361"/>
      <c r="D159" s="362" t="s">
        <v>1190</v>
      </c>
      <c r="E159" s="361" t="s">
        <v>610</v>
      </c>
      <c r="F159" s="363" t="s">
        <v>1191</v>
      </c>
      <c r="G159" s="361">
        <v>6</v>
      </c>
      <c r="H159" s="361"/>
      <c r="I159" s="361" t="s">
        <v>1047</v>
      </c>
      <c r="J159" s="361" t="s">
        <v>595</v>
      </c>
      <c r="K159" s="364"/>
      <c r="L159" s="365"/>
      <c r="M159" s="366"/>
      <c r="N159" s="367"/>
      <c r="O159" s="368"/>
      <c r="P159" s="369"/>
      <c r="Q159" s="174"/>
      <c r="R159" s="174"/>
      <c r="S159" s="174"/>
      <c r="T159" s="174"/>
      <c r="U159" s="174"/>
      <c r="V159" s="174"/>
      <c r="W159" s="174"/>
      <c r="X159" s="174"/>
      <c r="Y159" s="174"/>
      <c r="Z159" s="174"/>
      <c r="AA159" s="174"/>
      <c r="AB159" s="174"/>
      <c r="AC159" s="174"/>
      <c r="AD159" s="174"/>
      <c r="AE159" s="174"/>
      <c r="AF159" s="174"/>
      <c r="AG159" s="174"/>
      <c r="AH159" s="174"/>
      <c r="AI159" s="174"/>
      <c r="AJ159" s="174"/>
      <c r="AK159" s="174"/>
      <c r="AL159" s="174"/>
    </row>
    <row r="160" spans="1:38" ht="15" customHeight="1">
      <c r="A160" s="331">
        <v>61</v>
      </c>
      <c r="B160" s="267">
        <v>45128</v>
      </c>
      <c r="C160" s="261"/>
      <c r="D160" s="262" t="s">
        <v>1192</v>
      </c>
      <c r="E160" s="261" t="s">
        <v>610</v>
      </c>
      <c r="F160" s="278" t="s">
        <v>1068</v>
      </c>
      <c r="G160" s="261">
        <v>30</v>
      </c>
      <c r="H160" s="261">
        <v>102</v>
      </c>
      <c r="I160" s="261">
        <v>135</v>
      </c>
      <c r="J160" s="261" t="s">
        <v>1201</v>
      </c>
      <c r="K160" s="329">
        <f t="shared" ref="K160" si="125">H160-F160</f>
        <v>24.5</v>
      </c>
      <c r="L160" s="287">
        <v>100</v>
      </c>
      <c r="M160" s="288">
        <f t="shared" ref="M160" si="126">(K160*N160)-100</f>
        <v>880</v>
      </c>
      <c r="N160" s="286">
        <v>40</v>
      </c>
      <c r="O160" s="285" t="s">
        <v>597</v>
      </c>
      <c r="P160" s="289">
        <v>45128</v>
      </c>
      <c r="Q160" s="174"/>
      <c r="R160" s="174"/>
      <c r="S160" s="174"/>
      <c r="T160" s="174"/>
      <c r="U160" s="174"/>
      <c r="V160" s="174"/>
      <c r="W160" s="174"/>
      <c r="X160" s="174"/>
      <c r="Y160" s="174"/>
      <c r="Z160" s="174"/>
      <c r="AA160" s="174"/>
      <c r="AB160" s="174"/>
      <c r="AC160" s="174"/>
      <c r="AD160" s="174"/>
      <c r="AE160" s="174"/>
      <c r="AF160" s="174"/>
      <c r="AG160" s="174"/>
      <c r="AH160" s="174"/>
      <c r="AI160" s="174"/>
      <c r="AJ160" s="174"/>
      <c r="AK160" s="174"/>
      <c r="AL160" s="174"/>
    </row>
    <row r="161" spans="1:38" ht="15" customHeight="1">
      <c r="A161" s="387">
        <v>62</v>
      </c>
      <c r="B161" s="386">
        <v>45128</v>
      </c>
      <c r="C161" s="361"/>
      <c r="D161" s="362" t="s">
        <v>1192</v>
      </c>
      <c r="E161" s="361" t="s">
        <v>610</v>
      </c>
      <c r="F161" s="363" t="s">
        <v>1204</v>
      </c>
      <c r="G161" s="361">
        <v>25</v>
      </c>
      <c r="H161" s="361"/>
      <c r="I161" s="361" t="s">
        <v>1193</v>
      </c>
      <c r="J161" s="361" t="s">
        <v>595</v>
      </c>
      <c r="K161" s="364"/>
      <c r="L161" s="365"/>
      <c r="M161" s="366"/>
      <c r="N161" s="367"/>
      <c r="O161" s="368"/>
      <c r="P161" s="369"/>
      <c r="Q161" s="174"/>
      <c r="R161" s="174"/>
      <c r="S161" s="174"/>
      <c r="T161" s="174"/>
      <c r="U161" s="174"/>
      <c r="V161" s="174"/>
      <c r="W161" s="174"/>
      <c r="X161" s="174"/>
      <c r="Y161" s="174"/>
      <c r="Z161" s="174"/>
      <c r="AA161" s="174"/>
      <c r="AB161" s="174"/>
      <c r="AC161" s="174"/>
      <c r="AD161" s="174"/>
      <c r="AE161" s="174"/>
      <c r="AF161" s="174"/>
      <c r="AG161" s="174"/>
      <c r="AH161" s="174"/>
      <c r="AI161" s="174"/>
      <c r="AJ161" s="174"/>
      <c r="AK161" s="174"/>
      <c r="AL161" s="174"/>
    </row>
    <row r="162" spans="1:38" ht="15" customHeight="1">
      <c r="A162" s="331">
        <v>63</v>
      </c>
      <c r="B162" s="267">
        <v>45128</v>
      </c>
      <c r="C162" s="261"/>
      <c r="D162" s="262" t="s">
        <v>1181</v>
      </c>
      <c r="E162" s="261" t="s">
        <v>610</v>
      </c>
      <c r="F162" s="278" t="s">
        <v>1205</v>
      </c>
      <c r="G162" s="261">
        <v>90</v>
      </c>
      <c r="H162" s="261">
        <v>385</v>
      </c>
      <c r="I162" s="261" t="s">
        <v>1182</v>
      </c>
      <c r="J162" s="261" t="s">
        <v>1203</v>
      </c>
      <c r="K162" s="329">
        <f t="shared" ref="K162" si="127">H162-F162</f>
        <v>65</v>
      </c>
      <c r="L162" s="287">
        <v>100</v>
      </c>
      <c r="M162" s="288">
        <f t="shared" ref="M162" si="128">(K162*N162)-100</f>
        <v>875</v>
      </c>
      <c r="N162" s="286">
        <v>15</v>
      </c>
      <c r="O162" s="285" t="s">
        <v>597</v>
      </c>
      <c r="P162" s="289">
        <v>45128</v>
      </c>
      <c r="Q162" s="174"/>
      <c r="R162" s="174"/>
      <c r="S162" s="174"/>
      <c r="T162" s="174"/>
      <c r="U162" s="174"/>
      <c r="V162" s="174"/>
      <c r="W162" s="174"/>
      <c r="X162" s="174"/>
      <c r="Y162" s="174"/>
      <c r="Z162" s="174"/>
      <c r="AA162" s="174"/>
      <c r="AB162" s="174"/>
      <c r="AC162" s="174"/>
      <c r="AD162" s="174"/>
      <c r="AE162" s="174"/>
      <c r="AF162" s="174"/>
      <c r="AG162" s="174"/>
      <c r="AH162" s="174"/>
      <c r="AI162" s="174"/>
      <c r="AJ162" s="174"/>
      <c r="AK162" s="174"/>
      <c r="AL162" s="174"/>
    </row>
    <row r="163" spans="1:38" ht="15" customHeight="1">
      <c r="A163" s="387">
        <v>64</v>
      </c>
      <c r="B163" s="386">
        <v>45128</v>
      </c>
      <c r="C163" s="361"/>
      <c r="D163" s="362" t="s">
        <v>1207</v>
      </c>
      <c r="E163" s="361" t="s">
        <v>610</v>
      </c>
      <c r="F163" s="363" t="s">
        <v>1208</v>
      </c>
      <c r="G163" s="361">
        <v>19</v>
      </c>
      <c r="H163" s="361"/>
      <c r="I163" s="361" t="s">
        <v>1193</v>
      </c>
      <c r="J163" s="361" t="s">
        <v>595</v>
      </c>
      <c r="K163" s="364"/>
      <c r="L163" s="365"/>
      <c r="M163" s="366"/>
      <c r="N163" s="367"/>
      <c r="O163" s="368"/>
      <c r="P163" s="369"/>
      <c r="Q163" s="174"/>
      <c r="R163" s="174"/>
      <c r="S163" s="174"/>
      <c r="T163" s="174"/>
      <c r="U163" s="174"/>
      <c r="V163" s="174"/>
      <c r="W163" s="174"/>
      <c r="X163" s="174"/>
      <c r="Y163" s="174"/>
      <c r="Z163" s="174"/>
      <c r="AA163" s="174"/>
      <c r="AB163" s="174"/>
      <c r="AC163" s="174"/>
      <c r="AD163" s="174"/>
      <c r="AE163" s="174"/>
      <c r="AF163" s="174"/>
      <c r="AG163" s="174"/>
      <c r="AH163" s="174"/>
      <c r="AI163" s="174"/>
      <c r="AJ163" s="174"/>
      <c r="AK163" s="174"/>
      <c r="AL163" s="174"/>
    </row>
    <row r="164" spans="1:38" ht="15" customHeight="1">
      <c r="A164" s="387"/>
      <c r="B164" s="386"/>
      <c r="C164" s="361"/>
      <c r="D164" s="362"/>
      <c r="E164" s="361"/>
      <c r="F164" s="363"/>
      <c r="G164" s="361"/>
      <c r="H164" s="361"/>
      <c r="I164" s="361"/>
      <c r="J164" s="361"/>
      <c r="K164" s="364"/>
      <c r="L164" s="365"/>
      <c r="M164" s="366"/>
      <c r="N164" s="367"/>
      <c r="O164" s="368"/>
      <c r="P164" s="369"/>
      <c r="Q164" s="174"/>
      <c r="R164" s="174"/>
      <c r="S164" s="174"/>
      <c r="T164" s="174"/>
      <c r="U164" s="174"/>
      <c r="V164" s="174"/>
      <c r="W164" s="174"/>
      <c r="X164" s="174"/>
      <c r="Y164" s="174"/>
      <c r="Z164" s="174"/>
      <c r="AA164" s="174"/>
      <c r="AB164" s="174"/>
      <c r="AC164" s="174"/>
      <c r="AD164" s="174"/>
      <c r="AE164" s="174"/>
      <c r="AF164" s="174"/>
      <c r="AG164" s="174"/>
      <c r="AH164" s="174"/>
      <c r="AI164" s="174"/>
      <c r="AJ164" s="174"/>
      <c r="AK164" s="174"/>
      <c r="AL164" s="174"/>
    </row>
    <row r="165" spans="1:38" ht="15" customHeight="1">
      <c r="A165" s="290"/>
      <c r="B165" s="291"/>
      <c r="C165" s="292"/>
      <c r="D165" s="325"/>
      <c r="E165" s="292"/>
      <c r="F165" s="293"/>
      <c r="G165" s="292"/>
      <c r="H165" s="292"/>
      <c r="I165" s="292"/>
      <c r="J165" s="292"/>
      <c r="K165" s="290"/>
      <c r="L165" s="294"/>
      <c r="M165" s="295"/>
      <c r="N165" s="290"/>
      <c r="O165" s="292"/>
      <c r="P165" s="291"/>
      <c r="Q165" s="174"/>
      <c r="R165" s="174"/>
      <c r="S165" s="174"/>
      <c r="T165" s="174"/>
      <c r="U165" s="174"/>
      <c r="V165" s="174"/>
      <c r="W165" s="174"/>
      <c r="X165" s="174"/>
      <c r="Y165" s="174"/>
      <c r="Z165" s="174"/>
      <c r="AA165" s="174"/>
      <c r="AB165" s="174"/>
      <c r="AC165" s="174"/>
      <c r="AD165" s="174"/>
      <c r="AE165" s="174"/>
      <c r="AF165" s="174"/>
      <c r="AG165" s="174"/>
      <c r="AH165" s="174"/>
      <c r="AI165" s="174"/>
      <c r="AJ165" s="174"/>
      <c r="AK165" s="174"/>
      <c r="AL165" s="174"/>
    </row>
    <row r="166" spans="1:38" ht="38.25" customHeight="1">
      <c r="A166" s="102" t="s">
        <v>627</v>
      </c>
      <c r="B166" s="184"/>
      <c r="C166" s="184"/>
      <c r="D166" s="185"/>
      <c r="E166" s="159"/>
      <c r="F166" s="6"/>
      <c r="G166" s="6"/>
      <c r="H166" s="160"/>
      <c r="I166" s="186"/>
      <c r="J166" s="1"/>
      <c r="K166" s="6"/>
      <c r="L166" s="6"/>
      <c r="M166" s="6"/>
      <c r="N166" s="1"/>
      <c r="O166" s="1"/>
      <c r="Q166" s="1"/>
      <c r="R166" s="6"/>
      <c r="S166" s="1"/>
      <c r="T166" s="1"/>
      <c r="U166" s="1"/>
      <c r="V166" s="1"/>
      <c r="W166" s="1"/>
      <c r="X166" s="6"/>
      <c r="Y166" s="1"/>
      <c r="Z166" s="1"/>
      <c r="AA166" s="1"/>
      <c r="AB166" s="1"/>
      <c r="AC166" s="1"/>
      <c r="AD166" s="6"/>
      <c r="AE166" s="1"/>
      <c r="AF166" s="1"/>
      <c r="AG166" s="1"/>
      <c r="AH166" s="1"/>
      <c r="AI166" s="1"/>
      <c r="AJ166" s="6"/>
      <c r="AK166" s="1"/>
    </row>
    <row r="167" spans="1:38" ht="38.25">
      <c r="A167" s="103" t="s">
        <v>16</v>
      </c>
      <c r="B167" s="104" t="s">
        <v>568</v>
      </c>
      <c r="C167" s="104"/>
      <c r="D167" s="105" t="s">
        <v>580</v>
      </c>
      <c r="E167" s="104" t="s">
        <v>581</v>
      </c>
      <c r="F167" s="104" t="s">
        <v>582</v>
      </c>
      <c r="G167" s="104" t="s">
        <v>583</v>
      </c>
      <c r="H167" s="104" t="s">
        <v>584</v>
      </c>
      <c r="I167" s="104" t="s">
        <v>585</v>
      </c>
      <c r="J167" s="103" t="s">
        <v>586</v>
      </c>
      <c r="K167" s="163" t="s">
        <v>609</v>
      </c>
      <c r="L167" s="164" t="s">
        <v>588</v>
      </c>
      <c r="M167" s="106" t="s">
        <v>589</v>
      </c>
      <c r="N167" s="104" t="s">
        <v>590</v>
      </c>
      <c r="O167" s="105" t="s">
        <v>591</v>
      </c>
      <c r="P167" s="104" t="s">
        <v>592</v>
      </c>
      <c r="Q167" s="41"/>
      <c r="R167" s="6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</row>
    <row r="168" spans="1:38" ht="14.25" customHeight="1">
      <c r="A168" s="107">
        <v>1</v>
      </c>
      <c r="B168" s="108">
        <v>44840</v>
      </c>
      <c r="C168" s="177"/>
      <c r="D168" s="177" t="s">
        <v>628</v>
      </c>
      <c r="E168" s="107" t="s">
        <v>610</v>
      </c>
      <c r="F168" s="107" t="s">
        <v>629</v>
      </c>
      <c r="G168" s="107">
        <v>1220</v>
      </c>
      <c r="H168" s="107"/>
      <c r="I168" s="107" t="s">
        <v>630</v>
      </c>
      <c r="J168" s="113" t="s">
        <v>595</v>
      </c>
      <c r="K168" s="113"/>
      <c r="L168" s="114"/>
      <c r="M168" s="187"/>
      <c r="N168" s="113"/>
      <c r="O168" s="113"/>
      <c r="P168" s="114"/>
      <c r="Q168" s="41"/>
      <c r="R168" s="41" t="s">
        <v>596</v>
      </c>
      <c r="S168" s="41"/>
      <c r="T168" s="1"/>
      <c r="U168" s="1"/>
      <c r="V168" s="1"/>
      <c r="W168" s="1"/>
      <c r="X168" s="1"/>
      <c r="Y168" s="1"/>
      <c r="Z168" s="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</row>
    <row r="169" spans="1:38" ht="14.25" customHeight="1">
      <c r="A169" s="107">
        <v>2</v>
      </c>
      <c r="B169" s="108">
        <v>45071</v>
      </c>
      <c r="C169" s="177"/>
      <c r="D169" s="177" t="s">
        <v>279</v>
      </c>
      <c r="E169" s="107" t="s">
        <v>610</v>
      </c>
      <c r="F169" s="107" t="s">
        <v>632</v>
      </c>
      <c r="G169" s="107">
        <v>267</v>
      </c>
      <c r="H169" s="107"/>
      <c r="I169" s="107" t="s">
        <v>633</v>
      </c>
      <c r="J169" s="113" t="s">
        <v>595</v>
      </c>
      <c r="K169" s="113"/>
      <c r="L169" s="114"/>
      <c r="M169" s="115"/>
      <c r="N169" s="178"/>
      <c r="O169" s="188"/>
      <c r="P169" s="108"/>
      <c r="Q169" s="41"/>
      <c r="R169" s="41" t="s">
        <v>596</v>
      </c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</row>
    <row r="170" spans="1:38" ht="14.25" customHeight="1">
      <c r="A170" s="107">
        <v>3</v>
      </c>
      <c r="B170" s="108">
        <v>45125</v>
      </c>
      <c r="C170" s="177"/>
      <c r="D170" s="177" t="s">
        <v>326</v>
      </c>
      <c r="E170" s="107" t="s">
        <v>610</v>
      </c>
      <c r="F170" s="107" t="s">
        <v>1016</v>
      </c>
      <c r="G170" s="107">
        <v>1990</v>
      </c>
      <c r="H170" s="107"/>
      <c r="I170" s="107" t="s">
        <v>1017</v>
      </c>
      <c r="J170" s="113" t="s">
        <v>595</v>
      </c>
      <c r="K170" s="113"/>
      <c r="L170" s="114"/>
      <c r="M170" s="115"/>
      <c r="N170" s="268"/>
      <c r="O170" s="300"/>
      <c r="P170" s="108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</row>
    <row r="171" spans="1:38" ht="14.25" customHeight="1">
      <c r="A171" s="107"/>
      <c r="B171" s="108"/>
      <c r="C171" s="177"/>
      <c r="D171" s="177"/>
      <c r="E171" s="107"/>
      <c r="F171" s="107"/>
      <c r="G171" s="107"/>
      <c r="H171" s="107"/>
      <c r="I171" s="107"/>
      <c r="J171" s="113"/>
      <c r="K171" s="113"/>
      <c r="L171" s="114"/>
      <c r="M171" s="115"/>
      <c r="N171" s="268"/>
      <c r="O171" s="300"/>
      <c r="P171" s="108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</row>
    <row r="172" spans="1:38" ht="12.75" customHeight="1">
      <c r="A172" s="107"/>
      <c r="B172" s="108"/>
      <c r="C172" s="177"/>
      <c r="D172" s="177"/>
      <c r="E172" s="107"/>
      <c r="F172" s="107"/>
      <c r="G172" s="107"/>
      <c r="H172" s="107"/>
      <c r="I172" s="107"/>
      <c r="J172" s="113"/>
      <c r="K172" s="113"/>
      <c r="L172" s="114"/>
      <c r="M172" s="187"/>
      <c r="N172" s="113"/>
      <c r="O172" s="113"/>
      <c r="P172" s="108"/>
      <c r="R172" s="6"/>
      <c r="S172" s="1"/>
      <c r="T172" s="1"/>
      <c r="U172" s="1"/>
      <c r="V172" s="1"/>
      <c r="W172" s="1"/>
      <c r="X172" s="1"/>
      <c r="Y172" s="1"/>
    </row>
    <row r="173" spans="1:38" ht="12.75" customHeight="1">
      <c r="A173" s="144" t="s">
        <v>601</v>
      </c>
      <c r="B173" s="144"/>
      <c r="C173" s="144"/>
      <c r="D173" s="144"/>
      <c r="E173" s="41"/>
      <c r="F173" s="151" t="s">
        <v>603</v>
      </c>
      <c r="G173" s="62"/>
      <c r="H173" s="62"/>
      <c r="I173" s="62"/>
      <c r="J173" s="6"/>
      <c r="K173" s="167"/>
      <c r="L173" s="168"/>
      <c r="M173" s="6"/>
      <c r="N173" s="134"/>
      <c r="O173" s="189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38" ht="12.75" customHeight="1">
      <c r="A174" s="150" t="s">
        <v>602</v>
      </c>
      <c r="B174" s="144"/>
      <c r="C174" s="144"/>
      <c r="D174" s="144"/>
      <c r="E174" s="6"/>
      <c r="F174" s="151" t="s">
        <v>606</v>
      </c>
      <c r="G174" s="6"/>
      <c r="H174" s="6" t="s">
        <v>634</v>
      </c>
      <c r="I174" s="6"/>
      <c r="J174" s="1"/>
      <c r="K174" s="6"/>
      <c r="L174" s="6"/>
      <c r="M174" s="6"/>
      <c r="N174" s="1"/>
      <c r="O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38" ht="12.75" customHeight="1">
      <c r="A175" s="150"/>
      <c r="B175" s="144"/>
      <c r="C175" s="144"/>
      <c r="D175" s="144"/>
      <c r="E175" s="6"/>
      <c r="F175" s="151"/>
      <c r="G175" s="6"/>
      <c r="H175" s="6"/>
      <c r="I175" s="6"/>
      <c r="J175" s="1"/>
      <c r="K175" s="6"/>
      <c r="L175" s="6"/>
      <c r="M175" s="6"/>
      <c r="N175" s="1"/>
      <c r="O175" s="1"/>
      <c r="Q175" s="1"/>
      <c r="R175" s="62"/>
      <c r="S175" s="1"/>
      <c r="T175" s="1"/>
      <c r="U175" s="1"/>
      <c r="V175" s="1"/>
      <c r="W175" s="1"/>
      <c r="X175" s="1"/>
      <c r="Y175" s="1"/>
      <c r="Z175" s="1"/>
    </row>
    <row r="176" spans="1:38" ht="12.75" customHeight="1">
      <c r="A176" s="150"/>
      <c r="B176" s="144"/>
      <c r="C176" s="144"/>
      <c r="D176" s="144"/>
      <c r="E176" s="6"/>
      <c r="F176" s="151"/>
      <c r="G176" s="62"/>
      <c r="H176" s="41"/>
      <c r="I176" s="62"/>
      <c r="J176" s="6"/>
      <c r="K176" s="167"/>
      <c r="L176" s="168"/>
      <c r="M176" s="6"/>
      <c r="N176" s="134"/>
      <c r="O176" s="169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0"/>
      <c r="B177" s="144"/>
      <c r="C177" s="144"/>
      <c r="D177" s="144"/>
      <c r="E177" s="6"/>
      <c r="F177" s="151"/>
      <c r="G177" s="62"/>
      <c r="H177" s="41"/>
      <c r="I177" s="62"/>
      <c r="J177" s="6"/>
      <c r="K177" s="167"/>
      <c r="L177" s="168"/>
      <c r="M177" s="6"/>
      <c r="N177" s="134"/>
      <c r="O177" s="169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0"/>
      <c r="B178" s="144"/>
      <c r="C178" s="144"/>
      <c r="D178" s="144"/>
      <c r="E178" s="6"/>
      <c r="F178" s="151"/>
      <c r="G178" s="62"/>
      <c r="H178" s="41"/>
      <c r="I178" s="62"/>
      <c r="J178" s="6"/>
      <c r="K178" s="167"/>
      <c r="L178" s="168"/>
      <c r="M178" s="6"/>
      <c r="N178" s="134"/>
      <c r="O178" s="169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0"/>
      <c r="B179" s="144"/>
      <c r="C179" s="144"/>
      <c r="D179" s="144"/>
      <c r="E179" s="6"/>
      <c r="F179" s="151"/>
      <c r="G179" s="62"/>
      <c r="H179" s="41"/>
      <c r="I179" s="62"/>
      <c r="J179" s="6"/>
      <c r="K179" s="167"/>
      <c r="L179" s="168"/>
      <c r="M179" s="6"/>
      <c r="N179" s="134"/>
      <c r="O179" s="169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0"/>
      <c r="B180" s="144"/>
      <c r="C180" s="144"/>
      <c r="D180" s="144"/>
      <c r="E180" s="6"/>
      <c r="F180" s="151"/>
      <c r="G180" s="62"/>
      <c r="H180" s="41"/>
      <c r="I180" s="62"/>
      <c r="J180" s="6"/>
      <c r="K180" s="167"/>
      <c r="L180" s="168"/>
      <c r="M180" s="6"/>
      <c r="N180" s="134"/>
      <c r="O180" s="169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0"/>
      <c r="B181" s="144"/>
      <c r="C181" s="144"/>
      <c r="D181" s="144"/>
      <c r="E181" s="6"/>
      <c r="F181" s="151"/>
      <c r="G181" s="62"/>
      <c r="H181" s="41"/>
      <c r="I181" s="62"/>
      <c r="J181" s="6"/>
      <c r="K181" s="167"/>
      <c r="L181" s="168"/>
      <c r="M181" s="6"/>
      <c r="N181" s="134"/>
      <c r="O181" s="169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62"/>
      <c r="B182" s="133"/>
      <c r="C182" s="133"/>
      <c r="D182" s="41"/>
      <c r="E182" s="62"/>
      <c r="F182" s="62"/>
      <c r="G182" s="62"/>
      <c r="H182" s="41"/>
      <c r="I182" s="62"/>
      <c r="J182" s="6"/>
      <c r="K182" s="167"/>
      <c r="L182" s="168"/>
      <c r="M182" s="6"/>
      <c r="N182" s="134"/>
      <c r="O182" s="169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38.25" customHeight="1">
      <c r="A183" s="41"/>
      <c r="B183" s="190" t="s">
        <v>635</v>
      </c>
      <c r="C183" s="190"/>
      <c r="D183" s="190"/>
      <c r="E183" s="190"/>
      <c r="F183" s="6"/>
      <c r="G183" s="6"/>
      <c r="H183" s="161"/>
      <c r="I183" s="6"/>
      <c r="J183" s="161"/>
      <c r="K183" s="162"/>
      <c r="L183" s="6"/>
      <c r="M183" s="6"/>
      <c r="N183" s="1"/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03" t="s">
        <v>16</v>
      </c>
      <c r="B184" s="104" t="s">
        <v>568</v>
      </c>
      <c r="C184" s="104"/>
      <c r="D184" s="105" t="s">
        <v>580</v>
      </c>
      <c r="E184" s="104" t="s">
        <v>581</v>
      </c>
      <c r="F184" s="104" t="s">
        <v>582</v>
      </c>
      <c r="G184" s="104" t="s">
        <v>636</v>
      </c>
      <c r="H184" s="104" t="s">
        <v>637</v>
      </c>
      <c r="I184" s="104" t="s">
        <v>585</v>
      </c>
      <c r="J184" s="191" t="s">
        <v>586</v>
      </c>
      <c r="K184" s="104" t="s">
        <v>587</v>
      </c>
      <c r="L184" s="104" t="s">
        <v>638</v>
      </c>
      <c r="M184" s="104" t="s">
        <v>590</v>
      </c>
      <c r="N184" s="105" t="s">
        <v>591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92">
        <v>1</v>
      </c>
      <c r="B185" s="193">
        <v>41579</v>
      </c>
      <c r="C185" s="193"/>
      <c r="D185" s="194" t="s">
        <v>639</v>
      </c>
      <c r="E185" s="195" t="s">
        <v>593</v>
      </c>
      <c r="F185" s="196">
        <v>82</v>
      </c>
      <c r="G185" s="195" t="s">
        <v>640</v>
      </c>
      <c r="H185" s="195">
        <v>100</v>
      </c>
      <c r="I185" s="197">
        <v>100</v>
      </c>
      <c r="J185" s="198" t="s">
        <v>641</v>
      </c>
      <c r="K185" s="199">
        <f t="shared" ref="K185:K237" si="129">H185-F185</f>
        <v>18</v>
      </c>
      <c r="L185" s="200">
        <f t="shared" ref="L185:L237" si="130">K185/F185</f>
        <v>0.21951219512195122</v>
      </c>
      <c r="M185" s="195" t="s">
        <v>597</v>
      </c>
      <c r="N185" s="201">
        <v>42657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2">
        <v>2</v>
      </c>
      <c r="B186" s="193">
        <v>41794</v>
      </c>
      <c r="C186" s="193"/>
      <c r="D186" s="194" t="s">
        <v>642</v>
      </c>
      <c r="E186" s="195" t="s">
        <v>610</v>
      </c>
      <c r="F186" s="196">
        <v>257</v>
      </c>
      <c r="G186" s="195" t="s">
        <v>640</v>
      </c>
      <c r="H186" s="195">
        <v>300</v>
      </c>
      <c r="I186" s="197">
        <v>300</v>
      </c>
      <c r="J186" s="198" t="s">
        <v>641</v>
      </c>
      <c r="K186" s="199">
        <f t="shared" si="129"/>
        <v>43</v>
      </c>
      <c r="L186" s="200">
        <f t="shared" si="130"/>
        <v>0.16731517509727625</v>
      </c>
      <c r="M186" s="195" t="s">
        <v>597</v>
      </c>
      <c r="N186" s="201">
        <v>41822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92">
        <v>3</v>
      </c>
      <c r="B187" s="193">
        <v>41828</v>
      </c>
      <c r="C187" s="193"/>
      <c r="D187" s="194" t="s">
        <v>643</v>
      </c>
      <c r="E187" s="195" t="s">
        <v>610</v>
      </c>
      <c r="F187" s="196">
        <v>393</v>
      </c>
      <c r="G187" s="195" t="s">
        <v>640</v>
      </c>
      <c r="H187" s="195">
        <v>468</v>
      </c>
      <c r="I187" s="197">
        <v>468</v>
      </c>
      <c r="J187" s="198" t="s">
        <v>641</v>
      </c>
      <c r="K187" s="199">
        <f t="shared" si="129"/>
        <v>75</v>
      </c>
      <c r="L187" s="200">
        <f t="shared" si="130"/>
        <v>0.19083969465648856</v>
      </c>
      <c r="M187" s="195" t="s">
        <v>597</v>
      </c>
      <c r="N187" s="201">
        <v>41863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2">
        <v>4</v>
      </c>
      <c r="B188" s="193">
        <v>41857</v>
      </c>
      <c r="C188" s="193"/>
      <c r="D188" s="194" t="s">
        <v>644</v>
      </c>
      <c r="E188" s="195" t="s">
        <v>610</v>
      </c>
      <c r="F188" s="196">
        <v>205</v>
      </c>
      <c r="G188" s="195" t="s">
        <v>640</v>
      </c>
      <c r="H188" s="195">
        <v>275</v>
      </c>
      <c r="I188" s="197">
        <v>250</v>
      </c>
      <c r="J188" s="198" t="s">
        <v>641</v>
      </c>
      <c r="K188" s="199">
        <f t="shared" si="129"/>
        <v>70</v>
      </c>
      <c r="L188" s="200">
        <f t="shared" si="130"/>
        <v>0.34146341463414637</v>
      </c>
      <c r="M188" s="195" t="s">
        <v>597</v>
      </c>
      <c r="N188" s="201">
        <v>41962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2">
        <v>5</v>
      </c>
      <c r="B189" s="193">
        <v>41886</v>
      </c>
      <c r="C189" s="193"/>
      <c r="D189" s="194" t="s">
        <v>645</v>
      </c>
      <c r="E189" s="195" t="s">
        <v>610</v>
      </c>
      <c r="F189" s="196">
        <v>162</v>
      </c>
      <c r="G189" s="195" t="s">
        <v>640</v>
      </c>
      <c r="H189" s="195">
        <v>190</v>
      </c>
      <c r="I189" s="197">
        <v>190</v>
      </c>
      <c r="J189" s="198" t="s">
        <v>641</v>
      </c>
      <c r="K189" s="199">
        <f t="shared" si="129"/>
        <v>28</v>
      </c>
      <c r="L189" s="200">
        <f t="shared" si="130"/>
        <v>0.1728395061728395</v>
      </c>
      <c r="M189" s="195" t="s">
        <v>597</v>
      </c>
      <c r="N189" s="201">
        <v>42006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2">
        <v>6</v>
      </c>
      <c r="B190" s="193">
        <v>41886</v>
      </c>
      <c r="C190" s="193"/>
      <c r="D190" s="194" t="s">
        <v>646</v>
      </c>
      <c r="E190" s="195" t="s">
        <v>610</v>
      </c>
      <c r="F190" s="196">
        <v>75</v>
      </c>
      <c r="G190" s="195" t="s">
        <v>640</v>
      </c>
      <c r="H190" s="195">
        <v>91.5</v>
      </c>
      <c r="I190" s="197" t="s">
        <v>631</v>
      </c>
      <c r="J190" s="198" t="s">
        <v>647</v>
      </c>
      <c r="K190" s="199">
        <f t="shared" si="129"/>
        <v>16.5</v>
      </c>
      <c r="L190" s="200">
        <f t="shared" si="130"/>
        <v>0.22</v>
      </c>
      <c r="M190" s="195" t="s">
        <v>597</v>
      </c>
      <c r="N190" s="201">
        <v>41954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2">
        <v>7</v>
      </c>
      <c r="B191" s="193">
        <v>41913</v>
      </c>
      <c r="C191" s="193"/>
      <c r="D191" s="194" t="s">
        <v>648</v>
      </c>
      <c r="E191" s="195" t="s">
        <v>610</v>
      </c>
      <c r="F191" s="196">
        <v>850</v>
      </c>
      <c r="G191" s="195" t="s">
        <v>640</v>
      </c>
      <c r="H191" s="195">
        <v>982.5</v>
      </c>
      <c r="I191" s="197">
        <v>1050</v>
      </c>
      <c r="J191" s="198" t="s">
        <v>649</v>
      </c>
      <c r="K191" s="199">
        <f t="shared" si="129"/>
        <v>132.5</v>
      </c>
      <c r="L191" s="200">
        <f t="shared" si="130"/>
        <v>0.15588235294117647</v>
      </c>
      <c r="M191" s="195" t="s">
        <v>597</v>
      </c>
      <c r="N191" s="201">
        <v>42039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2">
        <v>8</v>
      </c>
      <c r="B192" s="193">
        <v>41913</v>
      </c>
      <c r="C192" s="193"/>
      <c r="D192" s="194" t="s">
        <v>650</v>
      </c>
      <c r="E192" s="195" t="s">
        <v>610</v>
      </c>
      <c r="F192" s="196">
        <v>475</v>
      </c>
      <c r="G192" s="195" t="s">
        <v>640</v>
      </c>
      <c r="H192" s="195">
        <v>515</v>
      </c>
      <c r="I192" s="197">
        <v>600</v>
      </c>
      <c r="J192" s="198" t="s">
        <v>651</v>
      </c>
      <c r="K192" s="199">
        <f t="shared" si="129"/>
        <v>40</v>
      </c>
      <c r="L192" s="200">
        <f t="shared" si="130"/>
        <v>8.4210526315789472E-2</v>
      </c>
      <c r="M192" s="195" t="s">
        <v>597</v>
      </c>
      <c r="N192" s="201">
        <v>41939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2">
        <v>9</v>
      </c>
      <c r="B193" s="193">
        <v>41913</v>
      </c>
      <c r="C193" s="193"/>
      <c r="D193" s="194" t="s">
        <v>652</v>
      </c>
      <c r="E193" s="195" t="s">
        <v>610</v>
      </c>
      <c r="F193" s="196">
        <v>86</v>
      </c>
      <c r="G193" s="195" t="s">
        <v>640</v>
      </c>
      <c r="H193" s="195">
        <v>99</v>
      </c>
      <c r="I193" s="197">
        <v>140</v>
      </c>
      <c r="J193" s="198" t="s">
        <v>653</v>
      </c>
      <c r="K193" s="199">
        <f t="shared" si="129"/>
        <v>13</v>
      </c>
      <c r="L193" s="200">
        <f t="shared" si="130"/>
        <v>0.15116279069767441</v>
      </c>
      <c r="M193" s="195" t="s">
        <v>597</v>
      </c>
      <c r="N193" s="201">
        <v>41939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92">
        <v>10</v>
      </c>
      <c r="B194" s="193">
        <v>41926</v>
      </c>
      <c r="C194" s="193"/>
      <c r="D194" s="194" t="s">
        <v>654</v>
      </c>
      <c r="E194" s="195" t="s">
        <v>610</v>
      </c>
      <c r="F194" s="196">
        <v>496.6</v>
      </c>
      <c r="G194" s="195" t="s">
        <v>640</v>
      </c>
      <c r="H194" s="195">
        <v>621</v>
      </c>
      <c r="I194" s="197">
        <v>580</v>
      </c>
      <c r="J194" s="198" t="s">
        <v>641</v>
      </c>
      <c r="K194" s="199">
        <f t="shared" si="129"/>
        <v>124.39999999999998</v>
      </c>
      <c r="L194" s="200">
        <f t="shared" si="130"/>
        <v>0.25050342327829234</v>
      </c>
      <c r="M194" s="195" t="s">
        <v>597</v>
      </c>
      <c r="N194" s="201">
        <v>42605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2">
        <v>11</v>
      </c>
      <c r="B195" s="193">
        <v>41926</v>
      </c>
      <c r="C195" s="193"/>
      <c r="D195" s="194" t="s">
        <v>655</v>
      </c>
      <c r="E195" s="195" t="s">
        <v>610</v>
      </c>
      <c r="F195" s="196">
        <v>2481.9</v>
      </c>
      <c r="G195" s="195" t="s">
        <v>640</v>
      </c>
      <c r="H195" s="195">
        <v>2840</v>
      </c>
      <c r="I195" s="197">
        <v>2870</v>
      </c>
      <c r="J195" s="198" t="s">
        <v>656</v>
      </c>
      <c r="K195" s="199">
        <f t="shared" si="129"/>
        <v>358.09999999999991</v>
      </c>
      <c r="L195" s="200">
        <f t="shared" si="130"/>
        <v>0.14428462065353154</v>
      </c>
      <c r="M195" s="195" t="s">
        <v>597</v>
      </c>
      <c r="N195" s="201">
        <v>42017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2">
        <v>12</v>
      </c>
      <c r="B196" s="193">
        <v>41928</v>
      </c>
      <c r="C196" s="193"/>
      <c r="D196" s="194" t="s">
        <v>657</v>
      </c>
      <c r="E196" s="195" t="s">
        <v>610</v>
      </c>
      <c r="F196" s="196">
        <v>84.5</v>
      </c>
      <c r="G196" s="195" t="s">
        <v>640</v>
      </c>
      <c r="H196" s="195">
        <v>93</v>
      </c>
      <c r="I196" s="197">
        <v>110</v>
      </c>
      <c r="J196" s="198" t="s">
        <v>658</v>
      </c>
      <c r="K196" s="199">
        <f t="shared" si="129"/>
        <v>8.5</v>
      </c>
      <c r="L196" s="200">
        <f t="shared" si="130"/>
        <v>0.10059171597633136</v>
      </c>
      <c r="M196" s="195" t="s">
        <v>597</v>
      </c>
      <c r="N196" s="201">
        <v>41939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2">
        <v>13</v>
      </c>
      <c r="B197" s="193">
        <v>41928</v>
      </c>
      <c r="C197" s="193"/>
      <c r="D197" s="194" t="s">
        <v>659</v>
      </c>
      <c r="E197" s="195" t="s">
        <v>610</v>
      </c>
      <c r="F197" s="196">
        <v>401</v>
      </c>
      <c r="G197" s="195" t="s">
        <v>640</v>
      </c>
      <c r="H197" s="195">
        <v>428</v>
      </c>
      <c r="I197" s="197">
        <v>450</v>
      </c>
      <c r="J197" s="198" t="s">
        <v>660</v>
      </c>
      <c r="K197" s="199">
        <f t="shared" si="129"/>
        <v>27</v>
      </c>
      <c r="L197" s="200">
        <f t="shared" si="130"/>
        <v>6.7331670822942641E-2</v>
      </c>
      <c r="M197" s="195" t="s">
        <v>597</v>
      </c>
      <c r="N197" s="201">
        <v>42020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2">
        <v>14</v>
      </c>
      <c r="B198" s="193">
        <v>41928</v>
      </c>
      <c r="C198" s="193"/>
      <c r="D198" s="194" t="s">
        <v>661</v>
      </c>
      <c r="E198" s="195" t="s">
        <v>610</v>
      </c>
      <c r="F198" s="196">
        <v>101</v>
      </c>
      <c r="G198" s="195" t="s">
        <v>640</v>
      </c>
      <c r="H198" s="195">
        <v>112</v>
      </c>
      <c r="I198" s="197">
        <v>120</v>
      </c>
      <c r="J198" s="198" t="s">
        <v>662</v>
      </c>
      <c r="K198" s="199">
        <f t="shared" si="129"/>
        <v>11</v>
      </c>
      <c r="L198" s="200">
        <f t="shared" si="130"/>
        <v>0.10891089108910891</v>
      </c>
      <c r="M198" s="195" t="s">
        <v>597</v>
      </c>
      <c r="N198" s="201">
        <v>41939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2">
        <v>15</v>
      </c>
      <c r="B199" s="193">
        <v>41954</v>
      </c>
      <c r="C199" s="193"/>
      <c r="D199" s="194" t="s">
        <v>663</v>
      </c>
      <c r="E199" s="195" t="s">
        <v>610</v>
      </c>
      <c r="F199" s="196">
        <v>59</v>
      </c>
      <c r="G199" s="195" t="s">
        <v>640</v>
      </c>
      <c r="H199" s="195">
        <v>76</v>
      </c>
      <c r="I199" s="197">
        <v>76</v>
      </c>
      <c r="J199" s="198" t="s">
        <v>641</v>
      </c>
      <c r="K199" s="199">
        <f t="shared" si="129"/>
        <v>17</v>
      </c>
      <c r="L199" s="200">
        <f t="shared" si="130"/>
        <v>0.28813559322033899</v>
      </c>
      <c r="M199" s="195" t="s">
        <v>597</v>
      </c>
      <c r="N199" s="201">
        <v>43032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2">
        <v>16</v>
      </c>
      <c r="B200" s="193">
        <v>41954</v>
      </c>
      <c r="C200" s="193"/>
      <c r="D200" s="194" t="s">
        <v>652</v>
      </c>
      <c r="E200" s="195" t="s">
        <v>610</v>
      </c>
      <c r="F200" s="196">
        <v>99</v>
      </c>
      <c r="G200" s="195" t="s">
        <v>640</v>
      </c>
      <c r="H200" s="195">
        <v>120</v>
      </c>
      <c r="I200" s="197">
        <v>120</v>
      </c>
      <c r="J200" s="198" t="s">
        <v>622</v>
      </c>
      <c r="K200" s="199">
        <f t="shared" si="129"/>
        <v>21</v>
      </c>
      <c r="L200" s="200">
        <f t="shared" si="130"/>
        <v>0.21212121212121213</v>
      </c>
      <c r="M200" s="195" t="s">
        <v>597</v>
      </c>
      <c r="N200" s="201">
        <v>41960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2">
        <v>17</v>
      </c>
      <c r="B201" s="193">
        <v>41956</v>
      </c>
      <c r="C201" s="193"/>
      <c r="D201" s="194" t="s">
        <v>664</v>
      </c>
      <c r="E201" s="195" t="s">
        <v>610</v>
      </c>
      <c r="F201" s="196">
        <v>22</v>
      </c>
      <c r="G201" s="195" t="s">
        <v>640</v>
      </c>
      <c r="H201" s="195">
        <v>33.549999999999997</v>
      </c>
      <c r="I201" s="197">
        <v>32</v>
      </c>
      <c r="J201" s="198" t="s">
        <v>665</v>
      </c>
      <c r="K201" s="199">
        <f t="shared" si="129"/>
        <v>11.549999999999997</v>
      </c>
      <c r="L201" s="200">
        <f t="shared" si="130"/>
        <v>0.52499999999999991</v>
      </c>
      <c r="M201" s="195" t="s">
        <v>597</v>
      </c>
      <c r="N201" s="201">
        <v>42188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2">
        <v>18</v>
      </c>
      <c r="B202" s="193">
        <v>41976</v>
      </c>
      <c r="C202" s="193"/>
      <c r="D202" s="194" t="s">
        <v>666</v>
      </c>
      <c r="E202" s="195" t="s">
        <v>610</v>
      </c>
      <c r="F202" s="196">
        <v>440</v>
      </c>
      <c r="G202" s="195" t="s">
        <v>640</v>
      </c>
      <c r="H202" s="195">
        <v>520</v>
      </c>
      <c r="I202" s="197">
        <v>520</v>
      </c>
      <c r="J202" s="198" t="s">
        <v>667</v>
      </c>
      <c r="K202" s="199">
        <f t="shared" si="129"/>
        <v>80</v>
      </c>
      <c r="L202" s="200">
        <f t="shared" si="130"/>
        <v>0.18181818181818182</v>
      </c>
      <c r="M202" s="195" t="s">
        <v>597</v>
      </c>
      <c r="N202" s="201">
        <v>42208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2">
        <v>19</v>
      </c>
      <c r="B203" s="193">
        <v>41976</v>
      </c>
      <c r="C203" s="193"/>
      <c r="D203" s="194" t="s">
        <v>668</v>
      </c>
      <c r="E203" s="195" t="s">
        <v>610</v>
      </c>
      <c r="F203" s="196">
        <v>360</v>
      </c>
      <c r="G203" s="195" t="s">
        <v>640</v>
      </c>
      <c r="H203" s="195">
        <v>427</v>
      </c>
      <c r="I203" s="197">
        <v>425</v>
      </c>
      <c r="J203" s="198" t="s">
        <v>669</v>
      </c>
      <c r="K203" s="199">
        <f t="shared" si="129"/>
        <v>67</v>
      </c>
      <c r="L203" s="200">
        <f t="shared" si="130"/>
        <v>0.18611111111111112</v>
      </c>
      <c r="M203" s="195" t="s">
        <v>597</v>
      </c>
      <c r="N203" s="201">
        <v>42058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2">
        <v>20</v>
      </c>
      <c r="B204" s="193">
        <v>42012</v>
      </c>
      <c r="C204" s="193"/>
      <c r="D204" s="194" t="s">
        <v>670</v>
      </c>
      <c r="E204" s="195" t="s">
        <v>610</v>
      </c>
      <c r="F204" s="196">
        <v>360</v>
      </c>
      <c r="G204" s="195" t="s">
        <v>640</v>
      </c>
      <c r="H204" s="195">
        <v>455</v>
      </c>
      <c r="I204" s="197">
        <v>420</v>
      </c>
      <c r="J204" s="198" t="s">
        <v>671</v>
      </c>
      <c r="K204" s="199">
        <f t="shared" si="129"/>
        <v>95</v>
      </c>
      <c r="L204" s="200">
        <f t="shared" si="130"/>
        <v>0.2638888888888889</v>
      </c>
      <c r="M204" s="195" t="s">
        <v>597</v>
      </c>
      <c r="N204" s="201">
        <v>42024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2">
        <v>21</v>
      </c>
      <c r="B205" s="193">
        <v>42012</v>
      </c>
      <c r="C205" s="193"/>
      <c r="D205" s="194" t="s">
        <v>672</v>
      </c>
      <c r="E205" s="195" t="s">
        <v>610</v>
      </c>
      <c r="F205" s="196">
        <v>130</v>
      </c>
      <c r="G205" s="195"/>
      <c r="H205" s="195">
        <v>175.5</v>
      </c>
      <c r="I205" s="197">
        <v>165</v>
      </c>
      <c r="J205" s="198" t="s">
        <v>673</v>
      </c>
      <c r="K205" s="199">
        <f t="shared" si="129"/>
        <v>45.5</v>
      </c>
      <c r="L205" s="200">
        <f t="shared" si="130"/>
        <v>0.35</v>
      </c>
      <c r="M205" s="195" t="s">
        <v>597</v>
      </c>
      <c r="N205" s="201">
        <v>43088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2">
        <v>22</v>
      </c>
      <c r="B206" s="193">
        <v>42040</v>
      </c>
      <c r="C206" s="193"/>
      <c r="D206" s="194" t="s">
        <v>405</v>
      </c>
      <c r="E206" s="195" t="s">
        <v>593</v>
      </c>
      <c r="F206" s="196">
        <v>98</v>
      </c>
      <c r="G206" s="195"/>
      <c r="H206" s="195">
        <v>120</v>
      </c>
      <c r="I206" s="197">
        <v>120</v>
      </c>
      <c r="J206" s="198" t="s">
        <v>641</v>
      </c>
      <c r="K206" s="199">
        <f t="shared" si="129"/>
        <v>22</v>
      </c>
      <c r="L206" s="200">
        <f t="shared" si="130"/>
        <v>0.22448979591836735</v>
      </c>
      <c r="M206" s="195" t="s">
        <v>597</v>
      </c>
      <c r="N206" s="201">
        <v>42753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2">
        <v>23</v>
      </c>
      <c r="B207" s="193">
        <v>42040</v>
      </c>
      <c r="C207" s="193"/>
      <c r="D207" s="194" t="s">
        <v>674</v>
      </c>
      <c r="E207" s="195" t="s">
        <v>593</v>
      </c>
      <c r="F207" s="196">
        <v>196</v>
      </c>
      <c r="G207" s="195"/>
      <c r="H207" s="195">
        <v>262</v>
      </c>
      <c r="I207" s="197">
        <v>255</v>
      </c>
      <c r="J207" s="198" t="s">
        <v>641</v>
      </c>
      <c r="K207" s="199">
        <f t="shared" si="129"/>
        <v>66</v>
      </c>
      <c r="L207" s="200">
        <f t="shared" si="130"/>
        <v>0.33673469387755101</v>
      </c>
      <c r="M207" s="195" t="s">
        <v>597</v>
      </c>
      <c r="N207" s="201">
        <v>42599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02">
        <v>24</v>
      </c>
      <c r="B208" s="203">
        <v>42067</v>
      </c>
      <c r="C208" s="203"/>
      <c r="D208" s="204" t="s">
        <v>404</v>
      </c>
      <c r="E208" s="205" t="s">
        <v>593</v>
      </c>
      <c r="F208" s="206">
        <v>235</v>
      </c>
      <c r="G208" s="206"/>
      <c r="H208" s="207">
        <v>77</v>
      </c>
      <c r="I208" s="207" t="s">
        <v>675</v>
      </c>
      <c r="J208" s="208" t="s">
        <v>676</v>
      </c>
      <c r="K208" s="209">
        <f t="shared" si="129"/>
        <v>-158</v>
      </c>
      <c r="L208" s="210">
        <f t="shared" si="130"/>
        <v>-0.67234042553191486</v>
      </c>
      <c r="M208" s="206" t="s">
        <v>611</v>
      </c>
      <c r="N208" s="203">
        <v>43522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2">
        <v>25</v>
      </c>
      <c r="B209" s="193">
        <v>42067</v>
      </c>
      <c r="C209" s="193"/>
      <c r="D209" s="194" t="s">
        <v>677</v>
      </c>
      <c r="E209" s="195" t="s">
        <v>593</v>
      </c>
      <c r="F209" s="196">
        <v>185</v>
      </c>
      <c r="G209" s="195"/>
      <c r="H209" s="195">
        <v>224</v>
      </c>
      <c r="I209" s="197" t="s">
        <v>678</v>
      </c>
      <c r="J209" s="198" t="s">
        <v>641</v>
      </c>
      <c r="K209" s="199">
        <f t="shared" si="129"/>
        <v>39</v>
      </c>
      <c r="L209" s="200">
        <f t="shared" si="130"/>
        <v>0.21081081081081082</v>
      </c>
      <c r="M209" s="195" t="s">
        <v>597</v>
      </c>
      <c r="N209" s="201">
        <v>42647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02">
        <v>26</v>
      </c>
      <c r="B210" s="203">
        <v>42090</v>
      </c>
      <c r="C210" s="203"/>
      <c r="D210" s="211" t="s">
        <v>679</v>
      </c>
      <c r="E210" s="206" t="s">
        <v>593</v>
      </c>
      <c r="F210" s="206">
        <v>49.5</v>
      </c>
      <c r="G210" s="207"/>
      <c r="H210" s="207">
        <v>15.85</v>
      </c>
      <c r="I210" s="207">
        <v>67</v>
      </c>
      <c r="J210" s="208" t="s">
        <v>680</v>
      </c>
      <c r="K210" s="207">
        <f t="shared" si="129"/>
        <v>-33.65</v>
      </c>
      <c r="L210" s="212">
        <f t="shared" si="130"/>
        <v>-0.67979797979797973</v>
      </c>
      <c r="M210" s="206" t="s">
        <v>611</v>
      </c>
      <c r="N210" s="213">
        <v>43627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2">
        <v>27</v>
      </c>
      <c r="B211" s="193">
        <v>42093</v>
      </c>
      <c r="C211" s="193"/>
      <c r="D211" s="194" t="s">
        <v>681</v>
      </c>
      <c r="E211" s="195" t="s">
        <v>593</v>
      </c>
      <c r="F211" s="196">
        <v>183.5</v>
      </c>
      <c r="G211" s="195"/>
      <c r="H211" s="195">
        <v>219</v>
      </c>
      <c r="I211" s="197">
        <v>218</v>
      </c>
      <c r="J211" s="198" t="s">
        <v>682</v>
      </c>
      <c r="K211" s="199">
        <f t="shared" si="129"/>
        <v>35.5</v>
      </c>
      <c r="L211" s="200">
        <f t="shared" si="130"/>
        <v>0.19346049046321526</v>
      </c>
      <c r="M211" s="195" t="s">
        <v>597</v>
      </c>
      <c r="N211" s="201">
        <v>42103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92">
        <v>28</v>
      </c>
      <c r="B212" s="193">
        <v>42114</v>
      </c>
      <c r="C212" s="193"/>
      <c r="D212" s="194" t="s">
        <v>683</v>
      </c>
      <c r="E212" s="195" t="s">
        <v>593</v>
      </c>
      <c r="F212" s="196">
        <f>(227+237)/2</f>
        <v>232</v>
      </c>
      <c r="G212" s="195"/>
      <c r="H212" s="195">
        <v>298</v>
      </c>
      <c r="I212" s="197">
        <v>298</v>
      </c>
      <c r="J212" s="198" t="s">
        <v>641</v>
      </c>
      <c r="K212" s="199">
        <f t="shared" si="129"/>
        <v>66</v>
      </c>
      <c r="L212" s="200">
        <f t="shared" si="130"/>
        <v>0.28448275862068967</v>
      </c>
      <c r="M212" s="195" t="s">
        <v>597</v>
      </c>
      <c r="N212" s="201">
        <v>42823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92">
        <v>29</v>
      </c>
      <c r="B213" s="193">
        <v>42128</v>
      </c>
      <c r="C213" s="193"/>
      <c r="D213" s="194" t="s">
        <v>684</v>
      </c>
      <c r="E213" s="195" t="s">
        <v>610</v>
      </c>
      <c r="F213" s="196">
        <v>385</v>
      </c>
      <c r="G213" s="195"/>
      <c r="H213" s="195">
        <f>212.5+331</f>
        <v>543.5</v>
      </c>
      <c r="I213" s="197">
        <v>510</v>
      </c>
      <c r="J213" s="198" t="s">
        <v>685</v>
      </c>
      <c r="K213" s="199">
        <f t="shared" si="129"/>
        <v>158.5</v>
      </c>
      <c r="L213" s="200">
        <f t="shared" si="130"/>
        <v>0.41168831168831171</v>
      </c>
      <c r="M213" s="195" t="s">
        <v>597</v>
      </c>
      <c r="N213" s="201">
        <v>42235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2">
        <v>30</v>
      </c>
      <c r="B214" s="193">
        <v>42128</v>
      </c>
      <c r="C214" s="193"/>
      <c r="D214" s="194" t="s">
        <v>686</v>
      </c>
      <c r="E214" s="195" t="s">
        <v>610</v>
      </c>
      <c r="F214" s="196">
        <v>115.5</v>
      </c>
      <c r="G214" s="195"/>
      <c r="H214" s="195">
        <v>146</v>
      </c>
      <c r="I214" s="197">
        <v>142</v>
      </c>
      <c r="J214" s="198" t="s">
        <v>687</v>
      </c>
      <c r="K214" s="199">
        <f t="shared" si="129"/>
        <v>30.5</v>
      </c>
      <c r="L214" s="200">
        <f t="shared" si="130"/>
        <v>0.26406926406926406</v>
      </c>
      <c r="M214" s="195" t="s">
        <v>597</v>
      </c>
      <c r="N214" s="201">
        <v>42202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92">
        <v>31</v>
      </c>
      <c r="B215" s="193">
        <v>42151</v>
      </c>
      <c r="C215" s="193"/>
      <c r="D215" s="194" t="s">
        <v>542</v>
      </c>
      <c r="E215" s="195" t="s">
        <v>610</v>
      </c>
      <c r="F215" s="196">
        <v>237.5</v>
      </c>
      <c r="G215" s="195"/>
      <c r="H215" s="195">
        <v>279.5</v>
      </c>
      <c r="I215" s="197">
        <v>278</v>
      </c>
      <c r="J215" s="198" t="s">
        <v>641</v>
      </c>
      <c r="K215" s="199">
        <f t="shared" si="129"/>
        <v>42</v>
      </c>
      <c r="L215" s="200">
        <f t="shared" si="130"/>
        <v>0.17684210526315788</v>
      </c>
      <c r="M215" s="195" t="s">
        <v>597</v>
      </c>
      <c r="N215" s="201">
        <v>42222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2">
        <v>32</v>
      </c>
      <c r="B216" s="193">
        <v>42174</v>
      </c>
      <c r="C216" s="193"/>
      <c r="D216" s="194" t="s">
        <v>659</v>
      </c>
      <c r="E216" s="195" t="s">
        <v>593</v>
      </c>
      <c r="F216" s="196">
        <v>340</v>
      </c>
      <c r="G216" s="195"/>
      <c r="H216" s="195">
        <v>448</v>
      </c>
      <c r="I216" s="197">
        <v>448</v>
      </c>
      <c r="J216" s="198" t="s">
        <v>641</v>
      </c>
      <c r="K216" s="199">
        <f t="shared" si="129"/>
        <v>108</v>
      </c>
      <c r="L216" s="200">
        <f t="shared" si="130"/>
        <v>0.31764705882352939</v>
      </c>
      <c r="M216" s="195" t="s">
        <v>597</v>
      </c>
      <c r="N216" s="201">
        <v>43018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92">
        <v>33</v>
      </c>
      <c r="B217" s="193">
        <v>42191</v>
      </c>
      <c r="C217" s="193"/>
      <c r="D217" s="194" t="s">
        <v>688</v>
      </c>
      <c r="E217" s="195" t="s">
        <v>593</v>
      </c>
      <c r="F217" s="196">
        <v>390</v>
      </c>
      <c r="G217" s="195"/>
      <c r="H217" s="195">
        <v>460</v>
      </c>
      <c r="I217" s="197">
        <v>460</v>
      </c>
      <c r="J217" s="198" t="s">
        <v>641</v>
      </c>
      <c r="K217" s="199">
        <f t="shared" si="129"/>
        <v>70</v>
      </c>
      <c r="L217" s="200">
        <f t="shared" si="130"/>
        <v>0.17948717948717949</v>
      </c>
      <c r="M217" s="195" t="s">
        <v>597</v>
      </c>
      <c r="N217" s="201">
        <v>42478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02">
        <v>34</v>
      </c>
      <c r="B218" s="203">
        <v>42195</v>
      </c>
      <c r="C218" s="203"/>
      <c r="D218" s="204" t="s">
        <v>689</v>
      </c>
      <c r="E218" s="205" t="s">
        <v>593</v>
      </c>
      <c r="F218" s="206">
        <v>122.5</v>
      </c>
      <c r="G218" s="206"/>
      <c r="H218" s="207">
        <v>61</v>
      </c>
      <c r="I218" s="207">
        <v>172</v>
      </c>
      <c r="J218" s="208" t="s">
        <v>690</v>
      </c>
      <c r="K218" s="209">
        <f t="shared" si="129"/>
        <v>-61.5</v>
      </c>
      <c r="L218" s="210">
        <f t="shared" si="130"/>
        <v>-0.50204081632653064</v>
      </c>
      <c r="M218" s="206" t="s">
        <v>611</v>
      </c>
      <c r="N218" s="203">
        <v>43333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92">
        <v>35</v>
      </c>
      <c r="B219" s="193">
        <v>42219</v>
      </c>
      <c r="C219" s="193"/>
      <c r="D219" s="194" t="s">
        <v>691</v>
      </c>
      <c r="E219" s="195" t="s">
        <v>593</v>
      </c>
      <c r="F219" s="196">
        <v>297.5</v>
      </c>
      <c r="G219" s="195"/>
      <c r="H219" s="195">
        <v>350</v>
      </c>
      <c r="I219" s="197">
        <v>360</v>
      </c>
      <c r="J219" s="198" t="s">
        <v>692</v>
      </c>
      <c r="K219" s="199">
        <f t="shared" si="129"/>
        <v>52.5</v>
      </c>
      <c r="L219" s="200">
        <f t="shared" si="130"/>
        <v>0.17647058823529413</v>
      </c>
      <c r="M219" s="195" t="s">
        <v>597</v>
      </c>
      <c r="N219" s="201">
        <v>42232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92">
        <v>36</v>
      </c>
      <c r="B220" s="193">
        <v>42219</v>
      </c>
      <c r="C220" s="193"/>
      <c r="D220" s="194" t="s">
        <v>693</v>
      </c>
      <c r="E220" s="195" t="s">
        <v>593</v>
      </c>
      <c r="F220" s="196">
        <v>115.5</v>
      </c>
      <c r="G220" s="195"/>
      <c r="H220" s="195">
        <v>149</v>
      </c>
      <c r="I220" s="197">
        <v>140</v>
      </c>
      <c r="J220" s="198" t="s">
        <v>694</v>
      </c>
      <c r="K220" s="199">
        <f t="shared" si="129"/>
        <v>33.5</v>
      </c>
      <c r="L220" s="200">
        <f t="shared" si="130"/>
        <v>0.29004329004329005</v>
      </c>
      <c r="M220" s="195" t="s">
        <v>597</v>
      </c>
      <c r="N220" s="201">
        <v>42740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92">
        <v>37</v>
      </c>
      <c r="B221" s="193">
        <v>42251</v>
      </c>
      <c r="C221" s="193"/>
      <c r="D221" s="194" t="s">
        <v>542</v>
      </c>
      <c r="E221" s="195" t="s">
        <v>593</v>
      </c>
      <c r="F221" s="196">
        <v>226</v>
      </c>
      <c r="G221" s="195"/>
      <c r="H221" s="195">
        <v>292</v>
      </c>
      <c r="I221" s="197">
        <v>292</v>
      </c>
      <c r="J221" s="198" t="s">
        <v>695</v>
      </c>
      <c r="K221" s="199">
        <f t="shared" si="129"/>
        <v>66</v>
      </c>
      <c r="L221" s="200">
        <f t="shared" si="130"/>
        <v>0.29203539823008851</v>
      </c>
      <c r="M221" s="195" t="s">
        <v>597</v>
      </c>
      <c r="N221" s="201">
        <v>42286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92">
        <v>38</v>
      </c>
      <c r="B222" s="193">
        <v>42254</v>
      </c>
      <c r="C222" s="193"/>
      <c r="D222" s="194" t="s">
        <v>683</v>
      </c>
      <c r="E222" s="195" t="s">
        <v>593</v>
      </c>
      <c r="F222" s="196">
        <v>232.5</v>
      </c>
      <c r="G222" s="195"/>
      <c r="H222" s="195">
        <v>312.5</v>
      </c>
      <c r="I222" s="197">
        <v>310</v>
      </c>
      <c r="J222" s="198" t="s">
        <v>641</v>
      </c>
      <c r="K222" s="199">
        <f t="shared" si="129"/>
        <v>80</v>
      </c>
      <c r="L222" s="200">
        <f t="shared" si="130"/>
        <v>0.34408602150537637</v>
      </c>
      <c r="M222" s="195" t="s">
        <v>597</v>
      </c>
      <c r="N222" s="201">
        <v>42823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92">
        <v>39</v>
      </c>
      <c r="B223" s="193">
        <v>42268</v>
      </c>
      <c r="C223" s="193"/>
      <c r="D223" s="194" t="s">
        <v>696</v>
      </c>
      <c r="E223" s="195" t="s">
        <v>593</v>
      </c>
      <c r="F223" s="196">
        <v>196.5</v>
      </c>
      <c r="G223" s="195"/>
      <c r="H223" s="195">
        <v>238</v>
      </c>
      <c r="I223" s="197">
        <v>238</v>
      </c>
      <c r="J223" s="198" t="s">
        <v>695</v>
      </c>
      <c r="K223" s="199">
        <f t="shared" si="129"/>
        <v>41.5</v>
      </c>
      <c r="L223" s="200">
        <f t="shared" si="130"/>
        <v>0.21119592875318066</v>
      </c>
      <c r="M223" s="195" t="s">
        <v>597</v>
      </c>
      <c r="N223" s="201">
        <v>42291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92">
        <v>40</v>
      </c>
      <c r="B224" s="193">
        <v>42271</v>
      </c>
      <c r="C224" s="193"/>
      <c r="D224" s="194" t="s">
        <v>639</v>
      </c>
      <c r="E224" s="195" t="s">
        <v>593</v>
      </c>
      <c r="F224" s="196">
        <v>65</v>
      </c>
      <c r="G224" s="195"/>
      <c r="H224" s="195">
        <v>82</v>
      </c>
      <c r="I224" s="197">
        <v>82</v>
      </c>
      <c r="J224" s="198" t="s">
        <v>695</v>
      </c>
      <c r="K224" s="199">
        <f t="shared" si="129"/>
        <v>17</v>
      </c>
      <c r="L224" s="200">
        <f t="shared" si="130"/>
        <v>0.26153846153846155</v>
      </c>
      <c r="M224" s="195" t="s">
        <v>597</v>
      </c>
      <c r="N224" s="201">
        <v>42578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92">
        <v>41</v>
      </c>
      <c r="B225" s="193">
        <v>42291</v>
      </c>
      <c r="C225" s="193"/>
      <c r="D225" s="194" t="s">
        <v>697</v>
      </c>
      <c r="E225" s="195" t="s">
        <v>593</v>
      </c>
      <c r="F225" s="196">
        <v>144</v>
      </c>
      <c r="G225" s="195"/>
      <c r="H225" s="195">
        <v>182.5</v>
      </c>
      <c r="I225" s="197">
        <v>181</v>
      </c>
      <c r="J225" s="198" t="s">
        <v>695</v>
      </c>
      <c r="K225" s="199">
        <f t="shared" si="129"/>
        <v>38.5</v>
      </c>
      <c r="L225" s="200">
        <f t="shared" si="130"/>
        <v>0.2673611111111111</v>
      </c>
      <c r="M225" s="195" t="s">
        <v>597</v>
      </c>
      <c r="N225" s="201">
        <v>42817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2">
        <v>42</v>
      </c>
      <c r="B226" s="193">
        <v>42291</v>
      </c>
      <c r="C226" s="193"/>
      <c r="D226" s="194" t="s">
        <v>698</v>
      </c>
      <c r="E226" s="195" t="s">
        <v>593</v>
      </c>
      <c r="F226" s="196">
        <v>264</v>
      </c>
      <c r="G226" s="195"/>
      <c r="H226" s="195">
        <v>311</v>
      </c>
      <c r="I226" s="197">
        <v>311</v>
      </c>
      <c r="J226" s="198" t="s">
        <v>695</v>
      </c>
      <c r="K226" s="199">
        <f t="shared" si="129"/>
        <v>47</v>
      </c>
      <c r="L226" s="200">
        <f t="shared" si="130"/>
        <v>0.17803030303030304</v>
      </c>
      <c r="M226" s="195" t="s">
        <v>597</v>
      </c>
      <c r="N226" s="201">
        <v>42604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92">
        <v>43</v>
      </c>
      <c r="B227" s="193">
        <v>42318</v>
      </c>
      <c r="C227" s="193"/>
      <c r="D227" s="194" t="s">
        <v>699</v>
      </c>
      <c r="E227" s="195" t="s">
        <v>610</v>
      </c>
      <c r="F227" s="196">
        <v>549.5</v>
      </c>
      <c r="G227" s="195"/>
      <c r="H227" s="195">
        <v>630</v>
      </c>
      <c r="I227" s="197">
        <v>630</v>
      </c>
      <c r="J227" s="198" t="s">
        <v>695</v>
      </c>
      <c r="K227" s="199">
        <f t="shared" si="129"/>
        <v>80.5</v>
      </c>
      <c r="L227" s="200">
        <f t="shared" si="130"/>
        <v>0.1464968152866242</v>
      </c>
      <c r="M227" s="195" t="s">
        <v>597</v>
      </c>
      <c r="N227" s="201">
        <v>42419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92">
        <v>44</v>
      </c>
      <c r="B228" s="193">
        <v>42342</v>
      </c>
      <c r="C228" s="193"/>
      <c r="D228" s="194" t="s">
        <v>700</v>
      </c>
      <c r="E228" s="195" t="s">
        <v>593</v>
      </c>
      <c r="F228" s="196">
        <v>1027.5</v>
      </c>
      <c r="G228" s="195"/>
      <c r="H228" s="195">
        <v>1315</v>
      </c>
      <c r="I228" s="197">
        <v>1250</v>
      </c>
      <c r="J228" s="198" t="s">
        <v>695</v>
      </c>
      <c r="K228" s="199">
        <f t="shared" si="129"/>
        <v>287.5</v>
      </c>
      <c r="L228" s="200">
        <f t="shared" si="130"/>
        <v>0.27980535279805352</v>
      </c>
      <c r="M228" s="195" t="s">
        <v>597</v>
      </c>
      <c r="N228" s="201">
        <v>43244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92">
        <v>45</v>
      </c>
      <c r="B229" s="193">
        <v>42367</v>
      </c>
      <c r="C229" s="193"/>
      <c r="D229" s="194" t="s">
        <v>701</v>
      </c>
      <c r="E229" s="195" t="s">
        <v>593</v>
      </c>
      <c r="F229" s="196">
        <v>465</v>
      </c>
      <c r="G229" s="195"/>
      <c r="H229" s="195">
        <v>540</v>
      </c>
      <c r="I229" s="197">
        <v>540</v>
      </c>
      <c r="J229" s="198" t="s">
        <v>695</v>
      </c>
      <c r="K229" s="199">
        <f t="shared" si="129"/>
        <v>75</v>
      </c>
      <c r="L229" s="200">
        <f t="shared" si="130"/>
        <v>0.16129032258064516</v>
      </c>
      <c r="M229" s="195" t="s">
        <v>597</v>
      </c>
      <c r="N229" s="201">
        <v>42530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92">
        <v>46</v>
      </c>
      <c r="B230" s="193">
        <v>42380</v>
      </c>
      <c r="C230" s="193"/>
      <c r="D230" s="194" t="s">
        <v>405</v>
      </c>
      <c r="E230" s="195" t="s">
        <v>610</v>
      </c>
      <c r="F230" s="196">
        <v>81</v>
      </c>
      <c r="G230" s="195"/>
      <c r="H230" s="195">
        <v>110</v>
      </c>
      <c r="I230" s="197">
        <v>110</v>
      </c>
      <c r="J230" s="198" t="s">
        <v>695</v>
      </c>
      <c r="K230" s="199">
        <f t="shared" si="129"/>
        <v>29</v>
      </c>
      <c r="L230" s="200">
        <f t="shared" si="130"/>
        <v>0.35802469135802467</v>
      </c>
      <c r="M230" s="195" t="s">
        <v>597</v>
      </c>
      <c r="N230" s="201">
        <v>42745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92">
        <v>47</v>
      </c>
      <c r="B231" s="193">
        <v>42382</v>
      </c>
      <c r="C231" s="193"/>
      <c r="D231" s="194" t="s">
        <v>702</v>
      </c>
      <c r="E231" s="195" t="s">
        <v>610</v>
      </c>
      <c r="F231" s="196">
        <v>417.5</v>
      </c>
      <c r="G231" s="195"/>
      <c r="H231" s="195">
        <v>547</v>
      </c>
      <c r="I231" s="197">
        <v>535</v>
      </c>
      <c r="J231" s="198" t="s">
        <v>695</v>
      </c>
      <c r="K231" s="199">
        <f t="shared" si="129"/>
        <v>129.5</v>
      </c>
      <c r="L231" s="200">
        <f t="shared" si="130"/>
        <v>0.31017964071856285</v>
      </c>
      <c r="M231" s="195" t="s">
        <v>597</v>
      </c>
      <c r="N231" s="201">
        <v>42578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92">
        <v>48</v>
      </c>
      <c r="B232" s="193">
        <v>42408</v>
      </c>
      <c r="C232" s="193"/>
      <c r="D232" s="194" t="s">
        <v>703</v>
      </c>
      <c r="E232" s="195" t="s">
        <v>593</v>
      </c>
      <c r="F232" s="196">
        <v>650</v>
      </c>
      <c r="G232" s="195"/>
      <c r="H232" s="195">
        <v>800</v>
      </c>
      <c r="I232" s="197">
        <v>800</v>
      </c>
      <c r="J232" s="198" t="s">
        <v>695</v>
      </c>
      <c r="K232" s="199">
        <f t="shared" si="129"/>
        <v>150</v>
      </c>
      <c r="L232" s="200">
        <f t="shared" si="130"/>
        <v>0.23076923076923078</v>
      </c>
      <c r="M232" s="195" t="s">
        <v>597</v>
      </c>
      <c r="N232" s="201">
        <v>43154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92">
        <v>49</v>
      </c>
      <c r="B233" s="193">
        <v>42433</v>
      </c>
      <c r="C233" s="193"/>
      <c r="D233" s="194" t="s">
        <v>237</v>
      </c>
      <c r="E233" s="195" t="s">
        <v>593</v>
      </c>
      <c r="F233" s="196">
        <v>437.5</v>
      </c>
      <c r="G233" s="195"/>
      <c r="H233" s="195">
        <v>504.5</v>
      </c>
      <c r="I233" s="197">
        <v>522</v>
      </c>
      <c r="J233" s="198" t="s">
        <v>704</v>
      </c>
      <c r="K233" s="199">
        <f t="shared" si="129"/>
        <v>67</v>
      </c>
      <c r="L233" s="200">
        <f t="shared" si="130"/>
        <v>0.15314285714285714</v>
      </c>
      <c r="M233" s="195" t="s">
        <v>597</v>
      </c>
      <c r="N233" s="201">
        <v>42480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92">
        <v>50</v>
      </c>
      <c r="B234" s="193">
        <v>42438</v>
      </c>
      <c r="C234" s="193"/>
      <c r="D234" s="194" t="s">
        <v>705</v>
      </c>
      <c r="E234" s="195" t="s">
        <v>593</v>
      </c>
      <c r="F234" s="196">
        <v>189.5</v>
      </c>
      <c r="G234" s="195"/>
      <c r="H234" s="195">
        <v>218</v>
      </c>
      <c r="I234" s="197">
        <v>218</v>
      </c>
      <c r="J234" s="198" t="s">
        <v>695</v>
      </c>
      <c r="K234" s="199">
        <f t="shared" si="129"/>
        <v>28.5</v>
      </c>
      <c r="L234" s="200">
        <f t="shared" si="130"/>
        <v>0.15039577836411611</v>
      </c>
      <c r="M234" s="195" t="s">
        <v>597</v>
      </c>
      <c r="N234" s="201">
        <v>43034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02">
        <v>51</v>
      </c>
      <c r="B235" s="203">
        <v>42471</v>
      </c>
      <c r="C235" s="203"/>
      <c r="D235" s="211" t="s">
        <v>706</v>
      </c>
      <c r="E235" s="206" t="s">
        <v>593</v>
      </c>
      <c r="F235" s="206">
        <v>36.5</v>
      </c>
      <c r="G235" s="207"/>
      <c r="H235" s="207">
        <v>15.85</v>
      </c>
      <c r="I235" s="207">
        <v>60</v>
      </c>
      <c r="J235" s="208" t="s">
        <v>707</v>
      </c>
      <c r="K235" s="209">
        <f t="shared" si="129"/>
        <v>-20.65</v>
      </c>
      <c r="L235" s="210">
        <f t="shared" si="130"/>
        <v>-0.5657534246575342</v>
      </c>
      <c r="M235" s="206" t="s">
        <v>611</v>
      </c>
      <c r="N235" s="214">
        <v>43627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2">
        <v>52</v>
      </c>
      <c r="B236" s="193">
        <v>42472</v>
      </c>
      <c r="C236" s="193"/>
      <c r="D236" s="194" t="s">
        <v>708</v>
      </c>
      <c r="E236" s="195" t="s">
        <v>593</v>
      </c>
      <c r="F236" s="196">
        <v>93</v>
      </c>
      <c r="G236" s="195"/>
      <c r="H236" s="195">
        <v>149</v>
      </c>
      <c r="I236" s="197">
        <v>140</v>
      </c>
      <c r="J236" s="198" t="s">
        <v>709</v>
      </c>
      <c r="K236" s="199">
        <f t="shared" si="129"/>
        <v>56</v>
      </c>
      <c r="L236" s="200">
        <f t="shared" si="130"/>
        <v>0.60215053763440862</v>
      </c>
      <c r="M236" s="195" t="s">
        <v>597</v>
      </c>
      <c r="N236" s="201">
        <v>42740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92">
        <v>53</v>
      </c>
      <c r="B237" s="193">
        <v>42472</v>
      </c>
      <c r="C237" s="193"/>
      <c r="D237" s="194" t="s">
        <v>710</v>
      </c>
      <c r="E237" s="195" t="s">
        <v>593</v>
      </c>
      <c r="F237" s="196">
        <v>130</v>
      </c>
      <c r="G237" s="195"/>
      <c r="H237" s="195">
        <v>150</v>
      </c>
      <c r="I237" s="197" t="s">
        <v>711</v>
      </c>
      <c r="J237" s="198" t="s">
        <v>695</v>
      </c>
      <c r="K237" s="199">
        <f t="shared" si="129"/>
        <v>20</v>
      </c>
      <c r="L237" s="200">
        <f t="shared" si="130"/>
        <v>0.15384615384615385</v>
      </c>
      <c r="M237" s="195" t="s">
        <v>597</v>
      </c>
      <c r="N237" s="201">
        <v>42564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92">
        <v>54</v>
      </c>
      <c r="B238" s="193">
        <v>42473</v>
      </c>
      <c r="C238" s="193"/>
      <c r="D238" s="194" t="s">
        <v>712</v>
      </c>
      <c r="E238" s="195" t="s">
        <v>593</v>
      </c>
      <c r="F238" s="196">
        <v>196</v>
      </c>
      <c r="G238" s="195"/>
      <c r="H238" s="195">
        <v>299</v>
      </c>
      <c r="I238" s="197">
        <v>299</v>
      </c>
      <c r="J238" s="198" t="s">
        <v>695</v>
      </c>
      <c r="K238" s="199">
        <v>103</v>
      </c>
      <c r="L238" s="200">
        <v>0.52551020408163296</v>
      </c>
      <c r="M238" s="195" t="s">
        <v>597</v>
      </c>
      <c r="N238" s="201">
        <v>42620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92">
        <v>55</v>
      </c>
      <c r="B239" s="193">
        <v>42473</v>
      </c>
      <c r="C239" s="193"/>
      <c r="D239" s="194" t="s">
        <v>713</v>
      </c>
      <c r="E239" s="195" t="s">
        <v>593</v>
      </c>
      <c r="F239" s="196">
        <v>88</v>
      </c>
      <c r="G239" s="195"/>
      <c r="H239" s="195">
        <v>103</v>
      </c>
      <c r="I239" s="197">
        <v>103</v>
      </c>
      <c r="J239" s="198" t="s">
        <v>695</v>
      </c>
      <c r="K239" s="199">
        <v>15</v>
      </c>
      <c r="L239" s="200">
        <v>0.170454545454545</v>
      </c>
      <c r="M239" s="195" t="s">
        <v>597</v>
      </c>
      <c r="N239" s="201">
        <v>42530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92">
        <v>56</v>
      </c>
      <c r="B240" s="193">
        <v>42492</v>
      </c>
      <c r="C240" s="193"/>
      <c r="D240" s="194" t="s">
        <v>714</v>
      </c>
      <c r="E240" s="195" t="s">
        <v>593</v>
      </c>
      <c r="F240" s="196">
        <v>127.5</v>
      </c>
      <c r="G240" s="195"/>
      <c r="H240" s="195">
        <v>148</v>
      </c>
      <c r="I240" s="197" t="s">
        <v>715</v>
      </c>
      <c r="J240" s="198" t="s">
        <v>695</v>
      </c>
      <c r="K240" s="199">
        <f t="shared" ref="K240:K244" si="131">H240-F240</f>
        <v>20.5</v>
      </c>
      <c r="L240" s="200">
        <f t="shared" ref="L240:L244" si="132">K240/F240</f>
        <v>0.16078431372549021</v>
      </c>
      <c r="M240" s="195" t="s">
        <v>597</v>
      </c>
      <c r="N240" s="201">
        <v>42564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92">
        <v>57</v>
      </c>
      <c r="B241" s="193">
        <v>42493</v>
      </c>
      <c r="C241" s="193"/>
      <c r="D241" s="194" t="s">
        <v>716</v>
      </c>
      <c r="E241" s="195" t="s">
        <v>593</v>
      </c>
      <c r="F241" s="196">
        <v>675</v>
      </c>
      <c r="G241" s="195"/>
      <c r="H241" s="195">
        <v>815</v>
      </c>
      <c r="I241" s="197" t="s">
        <v>717</v>
      </c>
      <c r="J241" s="198" t="s">
        <v>695</v>
      </c>
      <c r="K241" s="199">
        <f t="shared" si="131"/>
        <v>140</v>
      </c>
      <c r="L241" s="200">
        <f t="shared" si="132"/>
        <v>0.2074074074074074</v>
      </c>
      <c r="M241" s="195" t="s">
        <v>597</v>
      </c>
      <c r="N241" s="201">
        <v>43154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02">
        <v>58</v>
      </c>
      <c r="B242" s="203">
        <v>42522</v>
      </c>
      <c r="C242" s="203"/>
      <c r="D242" s="204" t="s">
        <v>718</v>
      </c>
      <c r="E242" s="205" t="s">
        <v>593</v>
      </c>
      <c r="F242" s="206">
        <v>500</v>
      </c>
      <c r="G242" s="206"/>
      <c r="H242" s="207">
        <v>232.5</v>
      </c>
      <c r="I242" s="207" t="s">
        <v>719</v>
      </c>
      <c r="J242" s="208" t="s">
        <v>720</v>
      </c>
      <c r="K242" s="209">
        <f t="shared" si="131"/>
        <v>-267.5</v>
      </c>
      <c r="L242" s="210">
        <f t="shared" si="132"/>
        <v>-0.53500000000000003</v>
      </c>
      <c r="M242" s="206" t="s">
        <v>611</v>
      </c>
      <c r="N242" s="203">
        <v>43735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92">
        <v>59</v>
      </c>
      <c r="B243" s="193">
        <v>42527</v>
      </c>
      <c r="C243" s="193"/>
      <c r="D243" s="194" t="s">
        <v>544</v>
      </c>
      <c r="E243" s="195" t="s">
        <v>593</v>
      </c>
      <c r="F243" s="196">
        <v>110</v>
      </c>
      <c r="G243" s="195"/>
      <c r="H243" s="195">
        <v>126.5</v>
      </c>
      <c r="I243" s="197">
        <v>125</v>
      </c>
      <c r="J243" s="198" t="s">
        <v>647</v>
      </c>
      <c r="K243" s="199">
        <f t="shared" si="131"/>
        <v>16.5</v>
      </c>
      <c r="L243" s="200">
        <f t="shared" si="132"/>
        <v>0.15</v>
      </c>
      <c r="M243" s="195" t="s">
        <v>597</v>
      </c>
      <c r="N243" s="201">
        <v>42552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92">
        <v>60</v>
      </c>
      <c r="B244" s="193">
        <v>42538</v>
      </c>
      <c r="C244" s="193"/>
      <c r="D244" s="194" t="s">
        <v>721</v>
      </c>
      <c r="E244" s="195" t="s">
        <v>593</v>
      </c>
      <c r="F244" s="196">
        <v>44</v>
      </c>
      <c r="G244" s="195"/>
      <c r="H244" s="195">
        <v>69.5</v>
      </c>
      <c r="I244" s="197">
        <v>69.5</v>
      </c>
      <c r="J244" s="198" t="s">
        <v>722</v>
      </c>
      <c r="K244" s="199">
        <f t="shared" si="131"/>
        <v>25.5</v>
      </c>
      <c r="L244" s="200">
        <f t="shared" si="132"/>
        <v>0.57954545454545459</v>
      </c>
      <c r="M244" s="195" t="s">
        <v>597</v>
      </c>
      <c r="N244" s="201">
        <v>42977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92">
        <v>61</v>
      </c>
      <c r="B245" s="193">
        <v>42549</v>
      </c>
      <c r="C245" s="193"/>
      <c r="D245" s="194" t="s">
        <v>723</v>
      </c>
      <c r="E245" s="195" t="s">
        <v>593</v>
      </c>
      <c r="F245" s="196">
        <v>262.5</v>
      </c>
      <c r="G245" s="195"/>
      <c r="H245" s="195">
        <v>340</v>
      </c>
      <c r="I245" s="197">
        <v>333</v>
      </c>
      <c r="J245" s="198" t="s">
        <v>724</v>
      </c>
      <c r="K245" s="199">
        <v>77.5</v>
      </c>
      <c r="L245" s="200">
        <v>0.29523809523809502</v>
      </c>
      <c r="M245" s="195" t="s">
        <v>597</v>
      </c>
      <c r="N245" s="201">
        <v>43017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92">
        <v>62</v>
      </c>
      <c r="B246" s="193">
        <v>42549</v>
      </c>
      <c r="C246" s="193"/>
      <c r="D246" s="194" t="s">
        <v>725</v>
      </c>
      <c r="E246" s="195" t="s">
        <v>593</v>
      </c>
      <c r="F246" s="196">
        <v>840</v>
      </c>
      <c r="G246" s="195"/>
      <c r="H246" s="195">
        <v>1230</v>
      </c>
      <c r="I246" s="197">
        <v>1230</v>
      </c>
      <c r="J246" s="198" t="s">
        <v>695</v>
      </c>
      <c r="K246" s="199">
        <v>390</v>
      </c>
      <c r="L246" s="200">
        <v>0.46428571428571402</v>
      </c>
      <c r="M246" s="195" t="s">
        <v>597</v>
      </c>
      <c r="N246" s="201">
        <v>42649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15">
        <v>63</v>
      </c>
      <c r="B247" s="216">
        <v>42556</v>
      </c>
      <c r="C247" s="216"/>
      <c r="D247" s="217" t="s">
        <v>726</v>
      </c>
      <c r="E247" s="218" t="s">
        <v>593</v>
      </c>
      <c r="F247" s="218">
        <v>395</v>
      </c>
      <c r="G247" s="219"/>
      <c r="H247" s="219">
        <f>(468.5+342.5)/2</f>
        <v>405.5</v>
      </c>
      <c r="I247" s="219">
        <v>510</v>
      </c>
      <c r="J247" s="220" t="s">
        <v>727</v>
      </c>
      <c r="K247" s="221">
        <f t="shared" ref="K247:K253" si="133">H247-F247</f>
        <v>10.5</v>
      </c>
      <c r="L247" s="222">
        <f t="shared" ref="L247:L253" si="134">K247/F247</f>
        <v>2.6582278481012658E-2</v>
      </c>
      <c r="M247" s="218" t="s">
        <v>621</v>
      </c>
      <c r="N247" s="216">
        <v>43606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02">
        <v>64</v>
      </c>
      <c r="B248" s="203">
        <v>42584</v>
      </c>
      <c r="C248" s="203"/>
      <c r="D248" s="204" t="s">
        <v>728</v>
      </c>
      <c r="E248" s="205" t="s">
        <v>610</v>
      </c>
      <c r="F248" s="206">
        <f>169.5-12.8</f>
        <v>156.69999999999999</v>
      </c>
      <c r="G248" s="206"/>
      <c r="H248" s="207">
        <v>77</v>
      </c>
      <c r="I248" s="207" t="s">
        <v>729</v>
      </c>
      <c r="J248" s="208" t="s">
        <v>730</v>
      </c>
      <c r="K248" s="209">
        <f t="shared" si="133"/>
        <v>-79.699999999999989</v>
      </c>
      <c r="L248" s="210">
        <f t="shared" si="134"/>
        <v>-0.50861518825781749</v>
      </c>
      <c r="M248" s="206" t="s">
        <v>611</v>
      </c>
      <c r="N248" s="203">
        <v>43522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02">
        <v>65</v>
      </c>
      <c r="B249" s="203">
        <v>42586</v>
      </c>
      <c r="C249" s="203"/>
      <c r="D249" s="204" t="s">
        <v>731</v>
      </c>
      <c r="E249" s="205" t="s">
        <v>593</v>
      </c>
      <c r="F249" s="206">
        <v>400</v>
      </c>
      <c r="G249" s="206"/>
      <c r="H249" s="207">
        <v>305</v>
      </c>
      <c r="I249" s="207">
        <v>475</v>
      </c>
      <c r="J249" s="208" t="s">
        <v>732</v>
      </c>
      <c r="K249" s="209">
        <f t="shared" si="133"/>
        <v>-95</v>
      </c>
      <c r="L249" s="210">
        <f t="shared" si="134"/>
        <v>-0.23749999999999999</v>
      </c>
      <c r="M249" s="206" t="s">
        <v>611</v>
      </c>
      <c r="N249" s="203">
        <v>43606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92">
        <v>66</v>
      </c>
      <c r="B250" s="193">
        <v>42593</v>
      </c>
      <c r="C250" s="193"/>
      <c r="D250" s="194" t="s">
        <v>733</v>
      </c>
      <c r="E250" s="195" t="s">
        <v>593</v>
      </c>
      <c r="F250" s="196">
        <v>86.5</v>
      </c>
      <c r="G250" s="195"/>
      <c r="H250" s="195">
        <v>130</v>
      </c>
      <c r="I250" s="197">
        <v>130</v>
      </c>
      <c r="J250" s="198" t="s">
        <v>734</v>
      </c>
      <c r="K250" s="199">
        <f t="shared" si="133"/>
        <v>43.5</v>
      </c>
      <c r="L250" s="200">
        <f t="shared" si="134"/>
        <v>0.50289017341040465</v>
      </c>
      <c r="M250" s="195" t="s">
        <v>597</v>
      </c>
      <c r="N250" s="201">
        <v>43091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02">
        <v>67</v>
      </c>
      <c r="B251" s="203">
        <v>42600</v>
      </c>
      <c r="C251" s="203"/>
      <c r="D251" s="204" t="s">
        <v>122</v>
      </c>
      <c r="E251" s="205" t="s">
        <v>593</v>
      </c>
      <c r="F251" s="206">
        <v>133.5</v>
      </c>
      <c r="G251" s="206"/>
      <c r="H251" s="207">
        <v>126.5</v>
      </c>
      <c r="I251" s="207">
        <v>178</v>
      </c>
      <c r="J251" s="208" t="s">
        <v>735</v>
      </c>
      <c r="K251" s="209">
        <f t="shared" si="133"/>
        <v>-7</v>
      </c>
      <c r="L251" s="210">
        <f t="shared" si="134"/>
        <v>-5.2434456928838954E-2</v>
      </c>
      <c r="M251" s="206" t="s">
        <v>611</v>
      </c>
      <c r="N251" s="203">
        <v>42615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92">
        <v>68</v>
      </c>
      <c r="B252" s="193">
        <v>42613</v>
      </c>
      <c r="C252" s="193"/>
      <c r="D252" s="194" t="s">
        <v>736</v>
      </c>
      <c r="E252" s="195" t="s">
        <v>593</v>
      </c>
      <c r="F252" s="196">
        <v>560</v>
      </c>
      <c r="G252" s="195"/>
      <c r="H252" s="195">
        <v>725</v>
      </c>
      <c r="I252" s="197">
        <v>725</v>
      </c>
      <c r="J252" s="198" t="s">
        <v>641</v>
      </c>
      <c r="K252" s="199">
        <f t="shared" si="133"/>
        <v>165</v>
      </c>
      <c r="L252" s="200">
        <f t="shared" si="134"/>
        <v>0.29464285714285715</v>
      </c>
      <c r="M252" s="195" t="s">
        <v>597</v>
      </c>
      <c r="N252" s="201">
        <v>42456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92">
        <v>69</v>
      </c>
      <c r="B253" s="193">
        <v>42614</v>
      </c>
      <c r="C253" s="193"/>
      <c r="D253" s="194" t="s">
        <v>737</v>
      </c>
      <c r="E253" s="195" t="s">
        <v>593</v>
      </c>
      <c r="F253" s="196">
        <v>160.5</v>
      </c>
      <c r="G253" s="195"/>
      <c r="H253" s="195">
        <v>210</v>
      </c>
      <c r="I253" s="197">
        <v>210</v>
      </c>
      <c r="J253" s="198" t="s">
        <v>641</v>
      </c>
      <c r="K253" s="199">
        <f t="shared" si="133"/>
        <v>49.5</v>
      </c>
      <c r="L253" s="200">
        <f t="shared" si="134"/>
        <v>0.30841121495327101</v>
      </c>
      <c r="M253" s="195" t="s">
        <v>597</v>
      </c>
      <c r="N253" s="201">
        <v>42871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92">
        <v>70</v>
      </c>
      <c r="B254" s="193">
        <v>42646</v>
      </c>
      <c r="C254" s="193"/>
      <c r="D254" s="194" t="s">
        <v>417</v>
      </c>
      <c r="E254" s="195" t="s">
        <v>593</v>
      </c>
      <c r="F254" s="196">
        <v>430</v>
      </c>
      <c r="G254" s="195"/>
      <c r="H254" s="195">
        <v>596</v>
      </c>
      <c r="I254" s="197">
        <v>575</v>
      </c>
      <c r="J254" s="198" t="s">
        <v>738</v>
      </c>
      <c r="K254" s="199">
        <v>166</v>
      </c>
      <c r="L254" s="200">
        <v>0.38604651162790699</v>
      </c>
      <c r="M254" s="195" t="s">
        <v>597</v>
      </c>
      <c r="N254" s="201">
        <v>42769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92">
        <v>71</v>
      </c>
      <c r="B255" s="193">
        <v>42657</v>
      </c>
      <c r="C255" s="193"/>
      <c r="D255" s="194" t="s">
        <v>739</v>
      </c>
      <c r="E255" s="195" t="s">
        <v>593</v>
      </c>
      <c r="F255" s="196">
        <v>280</v>
      </c>
      <c r="G255" s="195"/>
      <c r="H255" s="195">
        <v>345</v>
      </c>
      <c r="I255" s="197">
        <v>345</v>
      </c>
      <c r="J255" s="198" t="s">
        <v>641</v>
      </c>
      <c r="K255" s="199">
        <f t="shared" ref="K255:K260" si="135">H255-F255</f>
        <v>65</v>
      </c>
      <c r="L255" s="200">
        <f t="shared" ref="L255:L256" si="136">K255/F255</f>
        <v>0.23214285714285715</v>
      </c>
      <c r="M255" s="195" t="s">
        <v>597</v>
      </c>
      <c r="N255" s="201">
        <v>42814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92">
        <v>72</v>
      </c>
      <c r="B256" s="193">
        <v>42657</v>
      </c>
      <c r="C256" s="193"/>
      <c r="D256" s="194" t="s">
        <v>740</v>
      </c>
      <c r="E256" s="195" t="s">
        <v>593</v>
      </c>
      <c r="F256" s="196">
        <v>245</v>
      </c>
      <c r="G256" s="195"/>
      <c r="H256" s="195">
        <v>325.5</v>
      </c>
      <c r="I256" s="197">
        <v>330</v>
      </c>
      <c r="J256" s="198" t="s">
        <v>741</v>
      </c>
      <c r="K256" s="199">
        <f t="shared" si="135"/>
        <v>80.5</v>
      </c>
      <c r="L256" s="200">
        <f t="shared" si="136"/>
        <v>0.32857142857142857</v>
      </c>
      <c r="M256" s="195" t="s">
        <v>597</v>
      </c>
      <c r="N256" s="201">
        <v>42769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92">
        <v>73</v>
      </c>
      <c r="B257" s="193">
        <v>42660</v>
      </c>
      <c r="C257" s="193"/>
      <c r="D257" s="194" t="s">
        <v>742</v>
      </c>
      <c r="E257" s="195" t="s">
        <v>593</v>
      </c>
      <c r="F257" s="196">
        <v>125</v>
      </c>
      <c r="G257" s="195"/>
      <c r="H257" s="195">
        <v>160</v>
      </c>
      <c r="I257" s="197">
        <v>160</v>
      </c>
      <c r="J257" s="198" t="s">
        <v>695</v>
      </c>
      <c r="K257" s="199">
        <f t="shared" si="135"/>
        <v>35</v>
      </c>
      <c r="L257" s="200">
        <v>0.28000000000000003</v>
      </c>
      <c r="M257" s="195" t="s">
        <v>597</v>
      </c>
      <c r="N257" s="201">
        <v>42803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92">
        <v>74</v>
      </c>
      <c r="B258" s="193">
        <v>42660</v>
      </c>
      <c r="C258" s="193"/>
      <c r="D258" s="194" t="s">
        <v>743</v>
      </c>
      <c r="E258" s="195" t="s">
        <v>593</v>
      </c>
      <c r="F258" s="196">
        <v>114</v>
      </c>
      <c r="G258" s="195"/>
      <c r="H258" s="195">
        <v>145</v>
      </c>
      <c r="I258" s="197">
        <v>145</v>
      </c>
      <c r="J258" s="198" t="s">
        <v>695</v>
      </c>
      <c r="K258" s="199">
        <f t="shared" si="135"/>
        <v>31</v>
      </c>
      <c r="L258" s="200">
        <f t="shared" ref="L258:L260" si="137">K258/F258</f>
        <v>0.27192982456140352</v>
      </c>
      <c r="M258" s="195" t="s">
        <v>597</v>
      </c>
      <c r="N258" s="201">
        <v>42859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92">
        <v>75</v>
      </c>
      <c r="B259" s="193">
        <v>42660</v>
      </c>
      <c r="C259" s="193"/>
      <c r="D259" s="194" t="s">
        <v>744</v>
      </c>
      <c r="E259" s="195" t="s">
        <v>593</v>
      </c>
      <c r="F259" s="196">
        <v>212</v>
      </c>
      <c r="G259" s="195"/>
      <c r="H259" s="195">
        <v>280</v>
      </c>
      <c r="I259" s="197">
        <v>276</v>
      </c>
      <c r="J259" s="198" t="s">
        <v>745</v>
      </c>
      <c r="K259" s="199">
        <f t="shared" si="135"/>
        <v>68</v>
      </c>
      <c r="L259" s="200">
        <f t="shared" si="137"/>
        <v>0.32075471698113206</v>
      </c>
      <c r="M259" s="195" t="s">
        <v>597</v>
      </c>
      <c r="N259" s="201">
        <v>42858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92">
        <v>76</v>
      </c>
      <c r="B260" s="193">
        <v>42678</v>
      </c>
      <c r="C260" s="193"/>
      <c r="D260" s="194" t="s">
        <v>466</v>
      </c>
      <c r="E260" s="195" t="s">
        <v>593</v>
      </c>
      <c r="F260" s="196">
        <v>155</v>
      </c>
      <c r="G260" s="195"/>
      <c r="H260" s="195">
        <v>210</v>
      </c>
      <c r="I260" s="197">
        <v>210</v>
      </c>
      <c r="J260" s="198" t="s">
        <v>746</v>
      </c>
      <c r="K260" s="199">
        <f t="shared" si="135"/>
        <v>55</v>
      </c>
      <c r="L260" s="200">
        <f t="shared" si="137"/>
        <v>0.35483870967741937</v>
      </c>
      <c r="M260" s="195" t="s">
        <v>597</v>
      </c>
      <c r="N260" s="201">
        <v>42944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02">
        <v>77</v>
      </c>
      <c r="B261" s="203">
        <v>42710</v>
      </c>
      <c r="C261" s="203"/>
      <c r="D261" s="204" t="s">
        <v>747</v>
      </c>
      <c r="E261" s="205" t="s">
        <v>593</v>
      </c>
      <c r="F261" s="206">
        <v>150.5</v>
      </c>
      <c r="G261" s="206"/>
      <c r="H261" s="207">
        <v>72.5</v>
      </c>
      <c r="I261" s="207">
        <v>174</v>
      </c>
      <c r="J261" s="208" t="s">
        <v>748</v>
      </c>
      <c r="K261" s="209">
        <v>-78</v>
      </c>
      <c r="L261" s="210">
        <v>-0.51827242524916906</v>
      </c>
      <c r="M261" s="206" t="s">
        <v>611</v>
      </c>
      <c r="N261" s="203">
        <v>43333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92">
        <v>78</v>
      </c>
      <c r="B262" s="193">
        <v>42712</v>
      </c>
      <c r="C262" s="193"/>
      <c r="D262" s="194" t="s">
        <v>749</v>
      </c>
      <c r="E262" s="195" t="s">
        <v>593</v>
      </c>
      <c r="F262" s="196">
        <v>380</v>
      </c>
      <c r="G262" s="195"/>
      <c r="H262" s="195">
        <v>478</v>
      </c>
      <c r="I262" s="197">
        <v>468</v>
      </c>
      <c r="J262" s="198" t="s">
        <v>695</v>
      </c>
      <c r="K262" s="199">
        <f t="shared" ref="K262:K264" si="138">H262-F262</f>
        <v>98</v>
      </c>
      <c r="L262" s="200">
        <f t="shared" ref="L262:L264" si="139">K262/F262</f>
        <v>0.25789473684210529</v>
      </c>
      <c r="M262" s="195" t="s">
        <v>597</v>
      </c>
      <c r="N262" s="201">
        <v>43025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92">
        <v>79</v>
      </c>
      <c r="B263" s="193">
        <v>42734</v>
      </c>
      <c r="C263" s="193"/>
      <c r="D263" s="194" t="s">
        <v>121</v>
      </c>
      <c r="E263" s="195" t="s">
        <v>593</v>
      </c>
      <c r="F263" s="196">
        <v>305</v>
      </c>
      <c r="G263" s="195"/>
      <c r="H263" s="195">
        <v>375</v>
      </c>
      <c r="I263" s="197">
        <v>375</v>
      </c>
      <c r="J263" s="198" t="s">
        <v>695</v>
      </c>
      <c r="K263" s="199">
        <f t="shared" si="138"/>
        <v>70</v>
      </c>
      <c r="L263" s="200">
        <f t="shared" si="139"/>
        <v>0.22950819672131148</v>
      </c>
      <c r="M263" s="195" t="s">
        <v>597</v>
      </c>
      <c r="N263" s="201">
        <v>42768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92">
        <v>80</v>
      </c>
      <c r="B264" s="193">
        <v>42739</v>
      </c>
      <c r="C264" s="193"/>
      <c r="D264" s="194" t="s">
        <v>104</v>
      </c>
      <c r="E264" s="195" t="s">
        <v>593</v>
      </c>
      <c r="F264" s="196">
        <v>99.5</v>
      </c>
      <c r="G264" s="195"/>
      <c r="H264" s="195">
        <v>158</v>
      </c>
      <c r="I264" s="197">
        <v>158</v>
      </c>
      <c r="J264" s="198" t="s">
        <v>695</v>
      </c>
      <c r="K264" s="199">
        <f t="shared" si="138"/>
        <v>58.5</v>
      </c>
      <c r="L264" s="200">
        <f t="shared" si="139"/>
        <v>0.5879396984924623</v>
      </c>
      <c r="M264" s="195" t="s">
        <v>597</v>
      </c>
      <c r="N264" s="201">
        <v>42898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92">
        <v>81</v>
      </c>
      <c r="B265" s="193">
        <v>42739</v>
      </c>
      <c r="C265" s="193"/>
      <c r="D265" s="194" t="s">
        <v>104</v>
      </c>
      <c r="E265" s="195" t="s">
        <v>593</v>
      </c>
      <c r="F265" s="196">
        <v>99.5</v>
      </c>
      <c r="G265" s="195"/>
      <c r="H265" s="195">
        <v>158</v>
      </c>
      <c r="I265" s="197">
        <v>158</v>
      </c>
      <c r="J265" s="198" t="s">
        <v>695</v>
      </c>
      <c r="K265" s="199">
        <v>58.5</v>
      </c>
      <c r="L265" s="200">
        <v>0.58793969849246197</v>
      </c>
      <c r="M265" s="195" t="s">
        <v>597</v>
      </c>
      <c r="N265" s="201">
        <v>42898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92">
        <v>82</v>
      </c>
      <c r="B266" s="193">
        <v>42786</v>
      </c>
      <c r="C266" s="193"/>
      <c r="D266" s="194" t="s">
        <v>210</v>
      </c>
      <c r="E266" s="195" t="s">
        <v>593</v>
      </c>
      <c r="F266" s="196">
        <v>140.5</v>
      </c>
      <c r="G266" s="195"/>
      <c r="H266" s="195">
        <v>220</v>
      </c>
      <c r="I266" s="197">
        <v>220</v>
      </c>
      <c r="J266" s="198" t="s">
        <v>695</v>
      </c>
      <c r="K266" s="199">
        <f>H266-F266</f>
        <v>79.5</v>
      </c>
      <c r="L266" s="200">
        <f>K266/F266</f>
        <v>0.5658362989323843</v>
      </c>
      <c r="M266" s="195" t="s">
        <v>597</v>
      </c>
      <c r="N266" s="201">
        <v>42864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92">
        <v>83</v>
      </c>
      <c r="B267" s="193">
        <v>42786</v>
      </c>
      <c r="C267" s="193"/>
      <c r="D267" s="194" t="s">
        <v>750</v>
      </c>
      <c r="E267" s="195" t="s">
        <v>593</v>
      </c>
      <c r="F267" s="196">
        <v>202.5</v>
      </c>
      <c r="G267" s="195"/>
      <c r="H267" s="195">
        <v>234</v>
      </c>
      <c r="I267" s="197">
        <v>234</v>
      </c>
      <c r="J267" s="198" t="s">
        <v>695</v>
      </c>
      <c r="K267" s="199">
        <v>31.5</v>
      </c>
      <c r="L267" s="200">
        <v>0.155555555555556</v>
      </c>
      <c r="M267" s="195" t="s">
        <v>597</v>
      </c>
      <c r="N267" s="201">
        <v>42836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92">
        <v>84</v>
      </c>
      <c r="B268" s="193">
        <v>42818</v>
      </c>
      <c r="C268" s="193"/>
      <c r="D268" s="194" t="s">
        <v>751</v>
      </c>
      <c r="E268" s="195" t="s">
        <v>593</v>
      </c>
      <c r="F268" s="196">
        <v>300.5</v>
      </c>
      <c r="G268" s="195"/>
      <c r="H268" s="195">
        <v>417.5</v>
      </c>
      <c r="I268" s="197">
        <v>420</v>
      </c>
      <c r="J268" s="198" t="s">
        <v>752</v>
      </c>
      <c r="K268" s="199">
        <f>H268-F268</f>
        <v>117</v>
      </c>
      <c r="L268" s="200">
        <f>K268/F268</f>
        <v>0.38935108153078202</v>
      </c>
      <c r="M268" s="195" t="s">
        <v>597</v>
      </c>
      <c r="N268" s="201">
        <v>43070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92">
        <v>85</v>
      </c>
      <c r="B269" s="193">
        <v>42818</v>
      </c>
      <c r="C269" s="193"/>
      <c r="D269" s="194" t="s">
        <v>725</v>
      </c>
      <c r="E269" s="195" t="s">
        <v>593</v>
      </c>
      <c r="F269" s="196">
        <v>850</v>
      </c>
      <c r="G269" s="195"/>
      <c r="H269" s="195">
        <v>1042.5</v>
      </c>
      <c r="I269" s="197">
        <v>1023</v>
      </c>
      <c r="J269" s="198" t="s">
        <v>753</v>
      </c>
      <c r="K269" s="199">
        <v>192.5</v>
      </c>
      <c r="L269" s="200">
        <v>0.22647058823529401</v>
      </c>
      <c r="M269" s="195" t="s">
        <v>597</v>
      </c>
      <c r="N269" s="201">
        <v>42830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92">
        <v>86</v>
      </c>
      <c r="B270" s="193">
        <v>42830</v>
      </c>
      <c r="C270" s="193"/>
      <c r="D270" s="194" t="s">
        <v>497</v>
      </c>
      <c r="E270" s="195" t="s">
        <v>593</v>
      </c>
      <c r="F270" s="196">
        <v>785</v>
      </c>
      <c r="G270" s="195"/>
      <c r="H270" s="195">
        <v>930</v>
      </c>
      <c r="I270" s="197">
        <v>920</v>
      </c>
      <c r="J270" s="198" t="s">
        <v>754</v>
      </c>
      <c r="K270" s="199">
        <f>H270-F270</f>
        <v>145</v>
      </c>
      <c r="L270" s="200">
        <f>K270/F270</f>
        <v>0.18471337579617833</v>
      </c>
      <c r="M270" s="195" t="s">
        <v>597</v>
      </c>
      <c r="N270" s="201">
        <v>42976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02">
        <v>87</v>
      </c>
      <c r="B271" s="203">
        <v>42831</v>
      </c>
      <c r="C271" s="203"/>
      <c r="D271" s="204" t="s">
        <v>755</v>
      </c>
      <c r="E271" s="205" t="s">
        <v>593</v>
      </c>
      <c r="F271" s="206">
        <v>40</v>
      </c>
      <c r="G271" s="206"/>
      <c r="H271" s="207">
        <v>13.1</v>
      </c>
      <c r="I271" s="207">
        <v>60</v>
      </c>
      <c r="J271" s="208" t="s">
        <v>756</v>
      </c>
      <c r="K271" s="209">
        <v>-26.9</v>
      </c>
      <c r="L271" s="210">
        <v>-0.67249999999999999</v>
      </c>
      <c r="M271" s="206" t="s">
        <v>611</v>
      </c>
      <c r="N271" s="203">
        <v>43138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92">
        <v>88</v>
      </c>
      <c r="B272" s="193">
        <v>42837</v>
      </c>
      <c r="C272" s="193"/>
      <c r="D272" s="194" t="s">
        <v>102</v>
      </c>
      <c r="E272" s="195" t="s">
        <v>593</v>
      </c>
      <c r="F272" s="196">
        <v>289.5</v>
      </c>
      <c r="G272" s="195"/>
      <c r="H272" s="195">
        <v>354</v>
      </c>
      <c r="I272" s="197">
        <v>360</v>
      </c>
      <c r="J272" s="198" t="s">
        <v>757</v>
      </c>
      <c r="K272" s="199">
        <f t="shared" ref="K272:K280" si="140">H272-F272</f>
        <v>64.5</v>
      </c>
      <c r="L272" s="200">
        <f t="shared" ref="L272:L280" si="141">K272/F272</f>
        <v>0.22279792746113988</v>
      </c>
      <c r="M272" s="195" t="s">
        <v>597</v>
      </c>
      <c r="N272" s="201">
        <v>43040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92">
        <v>89</v>
      </c>
      <c r="B273" s="193">
        <v>42845</v>
      </c>
      <c r="C273" s="193"/>
      <c r="D273" s="194" t="s">
        <v>437</v>
      </c>
      <c r="E273" s="195" t="s">
        <v>593</v>
      </c>
      <c r="F273" s="196">
        <v>700</v>
      </c>
      <c r="G273" s="195"/>
      <c r="H273" s="195">
        <v>840</v>
      </c>
      <c r="I273" s="197">
        <v>840</v>
      </c>
      <c r="J273" s="198" t="s">
        <v>758</v>
      </c>
      <c r="K273" s="199">
        <f t="shared" si="140"/>
        <v>140</v>
      </c>
      <c r="L273" s="200">
        <f t="shared" si="141"/>
        <v>0.2</v>
      </c>
      <c r="M273" s="195" t="s">
        <v>597</v>
      </c>
      <c r="N273" s="201">
        <v>42893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92">
        <v>90</v>
      </c>
      <c r="B274" s="193">
        <v>42887</v>
      </c>
      <c r="C274" s="193"/>
      <c r="D274" s="194" t="s">
        <v>759</v>
      </c>
      <c r="E274" s="195" t="s">
        <v>593</v>
      </c>
      <c r="F274" s="196">
        <v>130</v>
      </c>
      <c r="G274" s="195"/>
      <c r="H274" s="195">
        <v>144.25</v>
      </c>
      <c r="I274" s="197">
        <v>170</v>
      </c>
      <c r="J274" s="198" t="s">
        <v>760</v>
      </c>
      <c r="K274" s="199">
        <f t="shared" si="140"/>
        <v>14.25</v>
      </c>
      <c r="L274" s="200">
        <f t="shared" si="141"/>
        <v>0.10961538461538461</v>
      </c>
      <c r="M274" s="195" t="s">
        <v>597</v>
      </c>
      <c r="N274" s="201">
        <v>43675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92">
        <v>91</v>
      </c>
      <c r="B275" s="193">
        <v>42901</v>
      </c>
      <c r="C275" s="193"/>
      <c r="D275" s="194" t="s">
        <v>761</v>
      </c>
      <c r="E275" s="195" t="s">
        <v>593</v>
      </c>
      <c r="F275" s="196">
        <v>214.5</v>
      </c>
      <c r="G275" s="195"/>
      <c r="H275" s="195">
        <v>262</v>
      </c>
      <c r="I275" s="197">
        <v>262</v>
      </c>
      <c r="J275" s="198" t="s">
        <v>624</v>
      </c>
      <c r="K275" s="199">
        <f t="shared" si="140"/>
        <v>47.5</v>
      </c>
      <c r="L275" s="200">
        <f t="shared" si="141"/>
        <v>0.22144522144522144</v>
      </c>
      <c r="M275" s="195" t="s">
        <v>597</v>
      </c>
      <c r="N275" s="201">
        <v>42977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23">
        <v>92</v>
      </c>
      <c r="B276" s="224">
        <v>42933</v>
      </c>
      <c r="C276" s="224"/>
      <c r="D276" s="225" t="s">
        <v>762</v>
      </c>
      <c r="E276" s="226" t="s">
        <v>593</v>
      </c>
      <c r="F276" s="227">
        <v>370</v>
      </c>
      <c r="G276" s="226"/>
      <c r="H276" s="226">
        <v>447.5</v>
      </c>
      <c r="I276" s="228">
        <v>450</v>
      </c>
      <c r="J276" s="229" t="s">
        <v>695</v>
      </c>
      <c r="K276" s="199">
        <f t="shared" si="140"/>
        <v>77.5</v>
      </c>
      <c r="L276" s="230">
        <f t="shared" si="141"/>
        <v>0.20945945945945946</v>
      </c>
      <c r="M276" s="226" t="s">
        <v>597</v>
      </c>
      <c r="N276" s="231">
        <v>43035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23">
        <v>93</v>
      </c>
      <c r="B277" s="224">
        <v>42943</v>
      </c>
      <c r="C277" s="224"/>
      <c r="D277" s="225" t="s">
        <v>208</v>
      </c>
      <c r="E277" s="226" t="s">
        <v>593</v>
      </c>
      <c r="F277" s="227">
        <v>657.5</v>
      </c>
      <c r="G277" s="226"/>
      <c r="H277" s="226">
        <v>825</v>
      </c>
      <c r="I277" s="228">
        <v>820</v>
      </c>
      <c r="J277" s="229" t="s">
        <v>695</v>
      </c>
      <c r="K277" s="199">
        <f t="shared" si="140"/>
        <v>167.5</v>
      </c>
      <c r="L277" s="230">
        <f t="shared" si="141"/>
        <v>0.25475285171102663</v>
      </c>
      <c r="M277" s="226" t="s">
        <v>597</v>
      </c>
      <c r="N277" s="231">
        <v>43090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92">
        <v>94</v>
      </c>
      <c r="B278" s="193">
        <v>42964</v>
      </c>
      <c r="C278" s="193"/>
      <c r="D278" s="194" t="s">
        <v>385</v>
      </c>
      <c r="E278" s="195" t="s">
        <v>593</v>
      </c>
      <c r="F278" s="196">
        <v>605</v>
      </c>
      <c r="G278" s="195"/>
      <c r="H278" s="195">
        <v>750</v>
      </c>
      <c r="I278" s="197">
        <v>750</v>
      </c>
      <c r="J278" s="198" t="s">
        <v>754</v>
      </c>
      <c r="K278" s="199">
        <f t="shared" si="140"/>
        <v>145</v>
      </c>
      <c r="L278" s="200">
        <f t="shared" si="141"/>
        <v>0.23966942148760331</v>
      </c>
      <c r="M278" s="195" t="s">
        <v>597</v>
      </c>
      <c r="N278" s="201">
        <v>43027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02">
        <v>95</v>
      </c>
      <c r="B279" s="203">
        <v>42979</v>
      </c>
      <c r="C279" s="203"/>
      <c r="D279" s="211" t="s">
        <v>763</v>
      </c>
      <c r="E279" s="206" t="s">
        <v>593</v>
      </c>
      <c r="F279" s="206">
        <v>255</v>
      </c>
      <c r="G279" s="207"/>
      <c r="H279" s="207">
        <v>217.25</v>
      </c>
      <c r="I279" s="207">
        <v>320</v>
      </c>
      <c r="J279" s="208" t="s">
        <v>764</v>
      </c>
      <c r="K279" s="209">
        <f t="shared" si="140"/>
        <v>-37.75</v>
      </c>
      <c r="L279" s="212">
        <f t="shared" si="141"/>
        <v>-0.14803921568627451</v>
      </c>
      <c r="M279" s="206" t="s">
        <v>611</v>
      </c>
      <c r="N279" s="203">
        <v>43661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92">
        <v>96</v>
      </c>
      <c r="B280" s="193">
        <v>42997</v>
      </c>
      <c r="C280" s="193"/>
      <c r="D280" s="194" t="s">
        <v>765</v>
      </c>
      <c r="E280" s="195" t="s">
        <v>593</v>
      </c>
      <c r="F280" s="196">
        <v>215</v>
      </c>
      <c r="G280" s="195"/>
      <c r="H280" s="195">
        <v>258</v>
      </c>
      <c r="I280" s="197">
        <v>258</v>
      </c>
      <c r="J280" s="198" t="s">
        <v>695</v>
      </c>
      <c r="K280" s="199">
        <f t="shared" si="140"/>
        <v>43</v>
      </c>
      <c r="L280" s="200">
        <f t="shared" si="141"/>
        <v>0.2</v>
      </c>
      <c r="M280" s="195" t="s">
        <v>597</v>
      </c>
      <c r="N280" s="201">
        <v>43040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92">
        <v>97</v>
      </c>
      <c r="B281" s="193">
        <v>42997</v>
      </c>
      <c r="C281" s="193"/>
      <c r="D281" s="194" t="s">
        <v>765</v>
      </c>
      <c r="E281" s="195" t="s">
        <v>593</v>
      </c>
      <c r="F281" s="196">
        <v>215</v>
      </c>
      <c r="G281" s="195"/>
      <c r="H281" s="195">
        <v>258</v>
      </c>
      <c r="I281" s="197">
        <v>258</v>
      </c>
      <c r="J281" s="229" t="s">
        <v>695</v>
      </c>
      <c r="K281" s="199">
        <v>43</v>
      </c>
      <c r="L281" s="200">
        <v>0.2</v>
      </c>
      <c r="M281" s="195" t="s">
        <v>597</v>
      </c>
      <c r="N281" s="201">
        <v>43040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23">
        <v>98</v>
      </c>
      <c r="B282" s="224">
        <v>42998</v>
      </c>
      <c r="C282" s="224"/>
      <c r="D282" s="225" t="s">
        <v>766</v>
      </c>
      <c r="E282" s="226" t="s">
        <v>593</v>
      </c>
      <c r="F282" s="196">
        <v>75</v>
      </c>
      <c r="G282" s="226"/>
      <c r="H282" s="226">
        <v>90</v>
      </c>
      <c r="I282" s="228">
        <v>90</v>
      </c>
      <c r="J282" s="198" t="s">
        <v>767</v>
      </c>
      <c r="K282" s="199">
        <f t="shared" ref="K282:K287" si="142">H282-F282</f>
        <v>15</v>
      </c>
      <c r="L282" s="200">
        <f t="shared" ref="L282:L287" si="143">K282/F282</f>
        <v>0.2</v>
      </c>
      <c r="M282" s="195" t="s">
        <v>597</v>
      </c>
      <c r="N282" s="201">
        <v>43019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23">
        <v>99</v>
      </c>
      <c r="B283" s="224">
        <v>43011</v>
      </c>
      <c r="C283" s="224"/>
      <c r="D283" s="225" t="s">
        <v>768</v>
      </c>
      <c r="E283" s="226" t="s">
        <v>593</v>
      </c>
      <c r="F283" s="227">
        <v>315</v>
      </c>
      <c r="G283" s="226"/>
      <c r="H283" s="226">
        <v>392</v>
      </c>
      <c r="I283" s="228">
        <v>384</v>
      </c>
      <c r="J283" s="229" t="s">
        <v>769</v>
      </c>
      <c r="K283" s="199">
        <f t="shared" si="142"/>
        <v>77</v>
      </c>
      <c r="L283" s="230">
        <f t="shared" si="143"/>
        <v>0.24444444444444444</v>
      </c>
      <c r="M283" s="226" t="s">
        <v>597</v>
      </c>
      <c r="N283" s="231">
        <v>43017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23">
        <v>100</v>
      </c>
      <c r="B284" s="224">
        <v>43013</v>
      </c>
      <c r="C284" s="224"/>
      <c r="D284" s="225" t="s">
        <v>470</v>
      </c>
      <c r="E284" s="226" t="s">
        <v>593</v>
      </c>
      <c r="F284" s="227">
        <v>145</v>
      </c>
      <c r="G284" s="226"/>
      <c r="H284" s="226">
        <v>179</v>
      </c>
      <c r="I284" s="228">
        <v>180</v>
      </c>
      <c r="J284" s="229" t="s">
        <v>770</v>
      </c>
      <c r="K284" s="199">
        <f t="shared" si="142"/>
        <v>34</v>
      </c>
      <c r="L284" s="230">
        <f t="shared" si="143"/>
        <v>0.23448275862068965</v>
      </c>
      <c r="M284" s="226" t="s">
        <v>597</v>
      </c>
      <c r="N284" s="231">
        <v>43025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23">
        <v>101</v>
      </c>
      <c r="B285" s="224">
        <v>43014</v>
      </c>
      <c r="C285" s="224"/>
      <c r="D285" s="225" t="s">
        <v>360</v>
      </c>
      <c r="E285" s="226" t="s">
        <v>593</v>
      </c>
      <c r="F285" s="227">
        <v>256</v>
      </c>
      <c r="G285" s="226"/>
      <c r="H285" s="226">
        <v>323</v>
      </c>
      <c r="I285" s="228">
        <v>320</v>
      </c>
      <c r="J285" s="229" t="s">
        <v>695</v>
      </c>
      <c r="K285" s="199">
        <f t="shared" si="142"/>
        <v>67</v>
      </c>
      <c r="L285" s="230">
        <f t="shared" si="143"/>
        <v>0.26171875</v>
      </c>
      <c r="M285" s="226" t="s">
        <v>597</v>
      </c>
      <c r="N285" s="231">
        <v>43067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23">
        <v>102</v>
      </c>
      <c r="B286" s="224">
        <v>43017</v>
      </c>
      <c r="C286" s="224"/>
      <c r="D286" s="225" t="s">
        <v>374</v>
      </c>
      <c r="E286" s="226" t="s">
        <v>593</v>
      </c>
      <c r="F286" s="227">
        <v>137.5</v>
      </c>
      <c r="G286" s="226"/>
      <c r="H286" s="226">
        <v>184</v>
      </c>
      <c r="I286" s="228">
        <v>183</v>
      </c>
      <c r="J286" s="229" t="s">
        <v>771</v>
      </c>
      <c r="K286" s="199">
        <f t="shared" si="142"/>
        <v>46.5</v>
      </c>
      <c r="L286" s="230">
        <f t="shared" si="143"/>
        <v>0.33818181818181819</v>
      </c>
      <c r="M286" s="226" t="s">
        <v>597</v>
      </c>
      <c r="N286" s="231">
        <v>43108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23">
        <v>103</v>
      </c>
      <c r="B287" s="224">
        <v>43018</v>
      </c>
      <c r="C287" s="224"/>
      <c r="D287" s="225" t="s">
        <v>772</v>
      </c>
      <c r="E287" s="226" t="s">
        <v>593</v>
      </c>
      <c r="F287" s="227">
        <v>125.5</v>
      </c>
      <c r="G287" s="226"/>
      <c r="H287" s="226">
        <v>158</v>
      </c>
      <c r="I287" s="228">
        <v>155</v>
      </c>
      <c r="J287" s="229" t="s">
        <v>773</v>
      </c>
      <c r="K287" s="199">
        <f t="shared" si="142"/>
        <v>32.5</v>
      </c>
      <c r="L287" s="230">
        <f t="shared" si="143"/>
        <v>0.25896414342629481</v>
      </c>
      <c r="M287" s="226" t="s">
        <v>597</v>
      </c>
      <c r="N287" s="231">
        <v>43067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23">
        <v>104</v>
      </c>
      <c r="B288" s="224">
        <v>43018</v>
      </c>
      <c r="C288" s="224"/>
      <c r="D288" s="225" t="s">
        <v>774</v>
      </c>
      <c r="E288" s="226" t="s">
        <v>593</v>
      </c>
      <c r="F288" s="227">
        <v>895</v>
      </c>
      <c r="G288" s="226"/>
      <c r="H288" s="226">
        <v>1122.5</v>
      </c>
      <c r="I288" s="228">
        <v>1078</v>
      </c>
      <c r="J288" s="229" t="s">
        <v>775</v>
      </c>
      <c r="K288" s="199">
        <v>227.5</v>
      </c>
      <c r="L288" s="230">
        <v>0.25418994413407803</v>
      </c>
      <c r="M288" s="226" t="s">
        <v>597</v>
      </c>
      <c r="N288" s="231">
        <v>43117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23">
        <v>105</v>
      </c>
      <c r="B289" s="224">
        <v>43020</v>
      </c>
      <c r="C289" s="224"/>
      <c r="D289" s="225" t="s">
        <v>369</v>
      </c>
      <c r="E289" s="226" t="s">
        <v>593</v>
      </c>
      <c r="F289" s="227">
        <v>525</v>
      </c>
      <c r="G289" s="226"/>
      <c r="H289" s="226">
        <v>629</v>
      </c>
      <c r="I289" s="228">
        <v>629</v>
      </c>
      <c r="J289" s="229" t="s">
        <v>695</v>
      </c>
      <c r="K289" s="199">
        <v>104</v>
      </c>
      <c r="L289" s="230">
        <v>0.19809523809523799</v>
      </c>
      <c r="M289" s="226" t="s">
        <v>597</v>
      </c>
      <c r="N289" s="231">
        <v>43119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23">
        <v>106</v>
      </c>
      <c r="B290" s="224">
        <v>43046</v>
      </c>
      <c r="C290" s="224"/>
      <c r="D290" s="225" t="s">
        <v>410</v>
      </c>
      <c r="E290" s="226" t="s">
        <v>593</v>
      </c>
      <c r="F290" s="227">
        <v>740</v>
      </c>
      <c r="G290" s="226"/>
      <c r="H290" s="226">
        <v>892.5</v>
      </c>
      <c r="I290" s="228">
        <v>900</v>
      </c>
      <c r="J290" s="229" t="s">
        <v>776</v>
      </c>
      <c r="K290" s="199">
        <f t="shared" ref="K290:K292" si="144">H290-F290</f>
        <v>152.5</v>
      </c>
      <c r="L290" s="230">
        <f t="shared" ref="L290:L292" si="145">K290/F290</f>
        <v>0.20608108108108109</v>
      </c>
      <c r="M290" s="226" t="s">
        <v>597</v>
      </c>
      <c r="N290" s="231">
        <v>43052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92">
        <v>107</v>
      </c>
      <c r="B291" s="193">
        <v>43073</v>
      </c>
      <c r="C291" s="193"/>
      <c r="D291" s="194" t="s">
        <v>777</v>
      </c>
      <c r="E291" s="195" t="s">
        <v>593</v>
      </c>
      <c r="F291" s="196">
        <v>118.5</v>
      </c>
      <c r="G291" s="195"/>
      <c r="H291" s="195">
        <v>143.5</v>
      </c>
      <c r="I291" s="197">
        <v>145</v>
      </c>
      <c r="J291" s="198" t="s">
        <v>778</v>
      </c>
      <c r="K291" s="199">
        <f t="shared" si="144"/>
        <v>25</v>
      </c>
      <c r="L291" s="200">
        <f t="shared" si="145"/>
        <v>0.2109704641350211</v>
      </c>
      <c r="M291" s="195" t="s">
        <v>597</v>
      </c>
      <c r="N291" s="201">
        <v>43097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02">
        <v>108</v>
      </c>
      <c r="B292" s="203">
        <v>43090</v>
      </c>
      <c r="C292" s="203"/>
      <c r="D292" s="204" t="s">
        <v>442</v>
      </c>
      <c r="E292" s="205" t="s">
        <v>593</v>
      </c>
      <c r="F292" s="206">
        <v>715</v>
      </c>
      <c r="G292" s="206"/>
      <c r="H292" s="207">
        <v>500</v>
      </c>
      <c r="I292" s="207">
        <v>872</v>
      </c>
      <c r="J292" s="208" t="s">
        <v>779</v>
      </c>
      <c r="K292" s="209">
        <f t="shared" si="144"/>
        <v>-215</v>
      </c>
      <c r="L292" s="210">
        <f t="shared" si="145"/>
        <v>-0.30069930069930068</v>
      </c>
      <c r="M292" s="206" t="s">
        <v>611</v>
      </c>
      <c r="N292" s="203">
        <v>43670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92">
        <v>109</v>
      </c>
      <c r="B293" s="193">
        <v>43098</v>
      </c>
      <c r="C293" s="193"/>
      <c r="D293" s="194" t="s">
        <v>768</v>
      </c>
      <c r="E293" s="195" t="s">
        <v>593</v>
      </c>
      <c r="F293" s="196">
        <v>435</v>
      </c>
      <c r="G293" s="195"/>
      <c r="H293" s="195">
        <v>542.5</v>
      </c>
      <c r="I293" s="197">
        <v>539</v>
      </c>
      <c r="J293" s="198" t="s">
        <v>695</v>
      </c>
      <c r="K293" s="199">
        <v>107.5</v>
      </c>
      <c r="L293" s="200">
        <v>0.247126436781609</v>
      </c>
      <c r="M293" s="195" t="s">
        <v>597</v>
      </c>
      <c r="N293" s="201">
        <v>43206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92">
        <v>110</v>
      </c>
      <c r="B294" s="193">
        <v>43098</v>
      </c>
      <c r="C294" s="193"/>
      <c r="D294" s="194" t="s">
        <v>562</v>
      </c>
      <c r="E294" s="195" t="s">
        <v>593</v>
      </c>
      <c r="F294" s="196">
        <v>885</v>
      </c>
      <c r="G294" s="195"/>
      <c r="H294" s="195">
        <v>1090</v>
      </c>
      <c r="I294" s="197">
        <v>1084</v>
      </c>
      <c r="J294" s="198" t="s">
        <v>695</v>
      </c>
      <c r="K294" s="199">
        <v>205</v>
      </c>
      <c r="L294" s="200">
        <v>0.23163841807909599</v>
      </c>
      <c r="M294" s="195" t="s">
        <v>597</v>
      </c>
      <c r="N294" s="201">
        <v>43213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32">
        <v>111</v>
      </c>
      <c r="B295" s="233">
        <v>43192</v>
      </c>
      <c r="C295" s="233"/>
      <c r="D295" s="211" t="s">
        <v>780</v>
      </c>
      <c r="E295" s="206" t="s">
        <v>593</v>
      </c>
      <c r="F295" s="234">
        <v>478.5</v>
      </c>
      <c r="G295" s="206"/>
      <c r="H295" s="206">
        <v>442</v>
      </c>
      <c r="I295" s="207">
        <v>613</v>
      </c>
      <c r="J295" s="208" t="s">
        <v>781</v>
      </c>
      <c r="K295" s="209">
        <f t="shared" ref="K295:K298" si="146">H295-F295</f>
        <v>-36.5</v>
      </c>
      <c r="L295" s="210">
        <f t="shared" ref="L295:L298" si="147">K295/F295</f>
        <v>-7.6280041797283177E-2</v>
      </c>
      <c r="M295" s="206" t="s">
        <v>611</v>
      </c>
      <c r="N295" s="203">
        <v>43762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02">
        <v>112</v>
      </c>
      <c r="B296" s="203">
        <v>43194</v>
      </c>
      <c r="C296" s="203"/>
      <c r="D296" s="204" t="s">
        <v>782</v>
      </c>
      <c r="E296" s="205" t="s">
        <v>593</v>
      </c>
      <c r="F296" s="206">
        <f>141.5-7.3</f>
        <v>134.19999999999999</v>
      </c>
      <c r="G296" s="206"/>
      <c r="H296" s="207">
        <v>77</v>
      </c>
      <c r="I296" s="207">
        <v>180</v>
      </c>
      <c r="J296" s="208" t="s">
        <v>783</v>
      </c>
      <c r="K296" s="209">
        <f t="shared" si="146"/>
        <v>-57.199999999999989</v>
      </c>
      <c r="L296" s="210">
        <f t="shared" si="147"/>
        <v>-0.42622950819672129</v>
      </c>
      <c r="M296" s="206" t="s">
        <v>611</v>
      </c>
      <c r="N296" s="203">
        <v>43522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02">
        <v>113</v>
      </c>
      <c r="B297" s="203">
        <v>43209</v>
      </c>
      <c r="C297" s="203"/>
      <c r="D297" s="204" t="s">
        <v>784</v>
      </c>
      <c r="E297" s="205" t="s">
        <v>593</v>
      </c>
      <c r="F297" s="206">
        <v>430</v>
      </c>
      <c r="G297" s="206"/>
      <c r="H297" s="207">
        <v>220</v>
      </c>
      <c r="I297" s="207">
        <v>537</v>
      </c>
      <c r="J297" s="208" t="s">
        <v>785</v>
      </c>
      <c r="K297" s="209">
        <f t="shared" si="146"/>
        <v>-210</v>
      </c>
      <c r="L297" s="210">
        <f t="shared" si="147"/>
        <v>-0.48837209302325579</v>
      </c>
      <c r="M297" s="206" t="s">
        <v>611</v>
      </c>
      <c r="N297" s="203">
        <v>43252</v>
      </c>
      <c r="O297" s="1"/>
      <c r="P297" s="1"/>
      <c r="Q297" s="1"/>
      <c r="R297" s="6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23">
        <v>114</v>
      </c>
      <c r="B298" s="224">
        <v>43220</v>
      </c>
      <c r="C298" s="224"/>
      <c r="D298" s="225" t="s">
        <v>786</v>
      </c>
      <c r="E298" s="226" t="s">
        <v>593</v>
      </c>
      <c r="F298" s="226">
        <v>153.5</v>
      </c>
      <c r="G298" s="226"/>
      <c r="H298" s="226">
        <v>196</v>
      </c>
      <c r="I298" s="228">
        <v>196</v>
      </c>
      <c r="J298" s="198" t="s">
        <v>787</v>
      </c>
      <c r="K298" s="199">
        <f t="shared" si="146"/>
        <v>42.5</v>
      </c>
      <c r="L298" s="200">
        <f t="shared" si="147"/>
        <v>0.27687296416938112</v>
      </c>
      <c r="M298" s="195" t="s">
        <v>597</v>
      </c>
      <c r="N298" s="201">
        <v>43605</v>
      </c>
      <c r="O298" s="1"/>
      <c r="P298" s="1"/>
      <c r="Q298" s="1"/>
      <c r="R298" s="6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02">
        <v>115</v>
      </c>
      <c r="B299" s="203">
        <v>43306</v>
      </c>
      <c r="C299" s="203"/>
      <c r="D299" s="204" t="s">
        <v>755</v>
      </c>
      <c r="E299" s="205" t="s">
        <v>593</v>
      </c>
      <c r="F299" s="206">
        <v>27.5</v>
      </c>
      <c r="G299" s="206"/>
      <c r="H299" s="207">
        <v>13.1</v>
      </c>
      <c r="I299" s="207">
        <v>60</v>
      </c>
      <c r="J299" s="208" t="s">
        <v>788</v>
      </c>
      <c r="K299" s="209">
        <v>-14.4</v>
      </c>
      <c r="L299" s="210">
        <v>-0.52363636363636401</v>
      </c>
      <c r="M299" s="206" t="s">
        <v>611</v>
      </c>
      <c r="N299" s="203">
        <v>43138</v>
      </c>
      <c r="O299" s="1"/>
      <c r="P299" s="1"/>
      <c r="Q299" s="1"/>
      <c r="R299" s="6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32">
        <v>116</v>
      </c>
      <c r="B300" s="233">
        <v>43318</v>
      </c>
      <c r="C300" s="233"/>
      <c r="D300" s="211" t="s">
        <v>789</v>
      </c>
      <c r="E300" s="206" t="s">
        <v>593</v>
      </c>
      <c r="F300" s="206">
        <v>148.5</v>
      </c>
      <c r="G300" s="206"/>
      <c r="H300" s="206">
        <v>102</v>
      </c>
      <c r="I300" s="207">
        <v>182</v>
      </c>
      <c r="J300" s="208" t="s">
        <v>790</v>
      </c>
      <c r="K300" s="209">
        <f>H300-F300</f>
        <v>-46.5</v>
      </c>
      <c r="L300" s="210">
        <f>K300/F300</f>
        <v>-0.31313131313131315</v>
      </c>
      <c r="M300" s="206" t="s">
        <v>611</v>
      </c>
      <c r="N300" s="203">
        <v>43661</v>
      </c>
      <c r="O300" s="1"/>
      <c r="P300" s="1"/>
      <c r="Q300" s="1"/>
      <c r="R300" s="6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92">
        <v>117</v>
      </c>
      <c r="B301" s="193">
        <v>43335</v>
      </c>
      <c r="C301" s="193"/>
      <c r="D301" s="194" t="s">
        <v>791</v>
      </c>
      <c r="E301" s="195" t="s">
        <v>593</v>
      </c>
      <c r="F301" s="226">
        <v>285</v>
      </c>
      <c r="G301" s="195"/>
      <c r="H301" s="195">
        <v>355</v>
      </c>
      <c r="I301" s="197">
        <v>364</v>
      </c>
      <c r="J301" s="198" t="s">
        <v>792</v>
      </c>
      <c r="K301" s="199">
        <v>70</v>
      </c>
      <c r="L301" s="200">
        <v>0.24561403508771901</v>
      </c>
      <c r="M301" s="195" t="s">
        <v>597</v>
      </c>
      <c r="N301" s="201">
        <v>43455</v>
      </c>
      <c r="O301" s="1"/>
      <c r="P301" s="1"/>
      <c r="Q301" s="1"/>
      <c r="R301" s="6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92">
        <v>118</v>
      </c>
      <c r="B302" s="193">
        <v>43341</v>
      </c>
      <c r="C302" s="193"/>
      <c r="D302" s="194" t="s">
        <v>400</v>
      </c>
      <c r="E302" s="195" t="s">
        <v>593</v>
      </c>
      <c r="F302" s="226">
        <v>525</v>
      </c>
      <c r="G302" s="195"/>
      <c r="H302" s="195">
        <v>585</v>
      </c>
      <c r="I302" s="197">
        <v>635</v>
      </c>
      <c r="J302" s="198" t="s">
        <v>793</v>
      </c>
      <c r="K302" s="199">
        <f t="shared" ref="K302:K353" si="148">H302-F302</f>
        <v>60</v>
      </c>
      <c r="L302" s="200">
        <f t="shared" ref="L302:L353" si="149">K302/F302</f>
        <v>0.11428571428571428</v>
      </c>
      <c r="M302" s="195" t="s">
        <v>597</v>
      </c>
      <c r="N302" s="201">
        <v>43662</v>
      </c>
      <c r="O302" s="1"/>
      <c r="P302" s="1"/>
      <c r="Q302" s="1"/>
      <c r="R302" s="6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92">
        <v>119</v>
      </c>
      <c r="B303" s="193">
        <v>43395</v>
      </c>
      <c r="C303" s="193"/>
      <c r="D303" s="194" t="s">
        <v>385</v>
      </c>
      <c r="E303" s="195" t="s">
        <v>593</v>
      </c>
      <c r="F303" s="226">
        <v>475</v>
      </c>
      <c r="G303" s="195"/>
      <c r="H303" s="195">
        <v>574</v>
      </c>
      <c r="I303" s="197">
        <v>570</v>
      </c>
      <c r="J303" s="198" t="s">
        <v>695</v>
      </c>
      <c r="K303" s="199">
        <f t="shared" si="148"/>
        <v>99</v>
      </c>
      <c r="L303" s="200">
        <f t="shared" si="149"/>
        <v>0.20842105263157895</v>
      </c>
      <c r="M303" s="195" t="s">
        <v>597</v>
      </c>
      <c r="N303" s="201">
        <v>43403</v>
      </c>
      <c r="O303" s="1"/>
      <c r="P303" s="1"/>
      <c r="Q303" s="1"/>
      <c r="R303" s="6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23">
        <v>120</v>
      </c>
      <c r="B304" s="224">
        <v>43397</v>
      </c>
      <c r="C304" s="224"/>
      <c r="D304" s="225" t="s">
        <v>794</v>
      </c>
      <c r="E304" s="226" t="s">
        <v>593</v>
      </c>
      <c r="F304" s="226">
        <v>707.5</v>
      </c>
      <c r="G304" s="226"/>
      <c r="H304" s="226">
        <v>872</v>
      </c>
      <c r="I304" s="228">
        <v>872</v>
      </c>
      <c r="J304" s="229" t="s">
        <v>695</v>
      </c>
      <c r="K304" s="199">
        <f t="shared" si="148"/>
        <v>164.5</v>
      </c>
      <c r="L304" s="230">
        <f t="shared" si="149"/>
        <v>0.23250883392226149</v>
      </c>
      <c r="M304" s="226" t="s">
        <v>597</v>
      </c>
      <c r="N304" s="231">
        <v>43482</v>
      </c>
      <c r="O304" s="1"/>
      <c r="P304" s="1"/>
      <c r="Q304" s="1"/>
      <c r="R304" s="6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23">
        <v>121</v>
      </c>
      <c r="B305" s="224">
        <v>43398</v>
      </c>
      <c r="C305" s="224"/>
      <c r="D305" s="225" t="s">
        <v>795</v>
      </c>
      <c r="E305" s="226" t="s">
        <v>593</v>
      </c>
      <c r="F305" s="226">
        <v>162</v>
      </c>
      <c r="G305" s="226"/>
      <c r="H305" s="226">
        <v>204</v>
      </c>
      <c r="I305" s="228">
        <v>209</v>
      </c>
      <c r="J305" s="229" t="s">
        <v>796</v>
      </c>
      <c r="K305" s="199">
        <f t="shared" si="148"/>
        <v>42</v>
      </c>
      <c r="L305" s="230">
        <f t="shared" si="149"/>
        <v>0.25925925925925924</v>
      </c>
      <c r="M305" s="226" t="s">
        <v>597</v>
      </c>
      <c r="N305" s="231">
        <v>43539</v>
      </c>
      <c r="O305" s="1"/>
      <c r="P305" s="1"/>
      <c r="Q305" s="1"/>
      <c r="R305" s="6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23">
        <v>122</v>
      </c>
      <c r="B306" s="224">
        <v>43399</v>
      </c>
      <c r="C306" s="224"/>
      <c r="D306" s="225" t="s">
        <v>490</v>
      </c>
      <c r="E306" s="226" t="s">
        <v>593</v>
      </c>
      <c r="F306" s="226">
        <v>240</v>
      </c>
      <c r="G306" s="226"/>
      <c r="H306" s="226">
        <v>297</v>
      </c>
      <c r="I306" s="228">
        <v>297</v>
      </c>
      <c r="J306" s="229" t="s">
        <v>695</v>
      </c>
      <c r="K306" s="235">
        <f t="shared" si="148"/>
        <v>57</v>
      </c>
      <c r="L306" s="230">
        <f t="shared" si="149"/>
        <v>0.23749999999999999</v>
      </c>
      <c r="M306" s="226" t="s">
        <v>597</v>
      </c>
      <c r="N306" s="231">
        <v>43417</v>
      </c>
      <c r="O306" s="1"/>
      <c r="P306" s="1"/>
      <c r="Q306" s="1"/>
      <c r="R306" s="6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92">
        <v>123</v>
      </c>
      <c r="B307" s="193">
        <v>43439</v>
      </c>
      <c r="C307" s="193"/>
      <c r="D307" s="194" t="s">
        <v>797</v>
      </c>
      <c r="E307" s="195" t="s">
        <v>593</v>
      </c>
      <c r="F307" s="195">
        <v>202.5</v>
      </c>
      <c r="G307" s="195"/>
      <c r="H307" s="195">
        <v>255</v>
      </c>
      <c r="I307" s="197">
        <v>252</v>
      </c>
      <c r="J307" s="198" t="s">
        <v>695</v>
      </c>
      <c r="K307" s="199">
        <f t="shared" si="148"/>
        <v>52.5</v>
      </c>
      <c r="L307" s="200">
        <f t="shared" si="149"/>
        <v>0.25925925925925924</v>
      </c>
      <c r="M307" s="195" t="s">
        <v>597</v>
      </c>
      <c r="N307" s="201">
        <v>43542</v>
      </c>
      <c r="O307" s="1"/>
      <c r="P307" s="1"/>
      <c r="Q307" s="1"/>
      <c r="R307" s="6" t="s">
        <v>798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23">
        <v>124</v>
      </c>
      <c r="B308" s="224">
        <v>43465</v>
      </c>
      <c r="C308" s="193"/>
      <c r="D308" s="225" t="s">
        <v>159</v>
      </c>
      <c r="E308" s="226" t="s">
        <v>593</v>
      </c>
      <c r="F308" s="226">
        <v>710</v>
      </c>
      <c r="G308" s="226"/>
      <c r="H308" s="226">
        <v>866</v>
      </c>
      <c r="I308" s="228">
        <v>866</v>
      </c>
      <c r="J308" s="229" t="s">
        <v>695</v>
      </c>
      <c r="K308" s="199">
        <f t="shared" si="148"/>
        <v>156</v>
      </c>
      <c r="L308" s="200">
        <f t="shared" si="149"/>
        <v>0.21971830985915494</v>
      </c>
      <c r="M308" s="195" t="s">
        <v>597</v>
      </c>
      <c r="N308" s="201">
        <v>43553</v>
      </c>
      <c r="O308" s="1"/>
      <c r="P308" s="1"/>
      <c r="Q308" s="1"/>
      <c r="R308" s="6" t="s">
        <v>798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23">
        <v>125</v>
      </c>
      <c r="B309" s="224">
        <v>43522</v>
      </c>
      <c r="C309" s="224"/>
      <c r="D309" s="225" t="s">
        <v>174</v>
      </c>
      <c r="E309" s="226" t="s">
        <v>593</v>
      </c>
      <c r="F309" s="226">
        <v>337.25</v>
      </c>
      <c r="G309" s="226"/>
      <c r="H309" s="226">
        <v>398.5</v>
      </c>
      <c r="I309" s="228">
        <v>411</v>
      </c>
      <c r="J309" s="198" t="s">
        <v>799</v>
      </c>
      <c r="K309" s="199">
        <f t="shared" si="148"/>
        <v>61.25</v>
      </c>
      <c r="L309" s="200">
        <f t="shared" si="149"/>
        <v>0.1816160118606375</v>
      </c>
      <c r="M309" s="195" t="s">
        <v>597</v>
      </c>
      <c r="N309" s="201">
        <v>43760</v>
      </c>
      <c r="O309" s="1"/>
      <c r="P309" s="1"/>
      <c r="Q309" s="1"/>
      <c r="R309" s="6" t="s">
        <v>798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36">
        <v>126</v>
      </c>
      <c r="B310" s="237">
        <v>43559</v>
      </c>
      <c r="C310" s="237"/>
      <c r="D310" s="238" t="s">
        <v>800</v>
      </c>
      <c r="E310" s="239" t="s">
        <v>593</v>
      </c>
      <c r="F310" s="239">
        <v>130</v>
      </c>
      <c r="G310" s="239"/>
      <c r="H310" s="239">
        <v>65</v>
      </c>
      <c r="I310" s="240">
        <v>158</v>
      </c>
      <c r="J310" s="208" t="s">
        <v>801</v>
      </c>
      <c r="K310" s="209">
        <f t="shared" si="148"/>
        <v>-65</v>
      </c>
      <c r="L310" s="210">
        <f t="shared" si="149"/>
        <v>-0.5</v>
      </c>
      <c r="M310" s="206" t="s">
        <v>611</v>
      </c>
      <c r="N310" s="203">
        <v>43726</v>
      </c>
      <c r="O310" s="1"/>
      <c r="P310" s="1"/>
      <c r="Q310" s="1"/>
      <c r="R310" s="6" t="s">
        <v>802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23">
        <v>127</v>
      </c>
      <c r="B311" s="224">
        <v>43017</v>
      </c>
      <c r="C311" s="224"/>
      <c r="D311" s="225" t="s">
        <v>210</v>
      </c>
      <c r="E311" s="226" t="s">
        <v>593</v>
      </c>
      <c r="F311" s="226">
        <v>141.5</v>
      </c>
      <c r="G311" s="226"/>
      <c r="H311" s="226">
        <v>183.5</v>
      </c>
      <c r="I311" s="228">
        <v>210</v>
      </c>
      <c r="J311" s="198" t="s">
        <v>796</v>
      </c>
      <c r="K311" s="199">
        <f t="shared" si="148"/>
        <v>42</v>
      </c>
      <c r="L311" s="200">
        <f t="shared" si="149"/>
        <v>0.29681978798586572</v>
      </c>
      <c r="M311" s="195" t="s">
        <v>597</v>
      </c>
      <c r="N311" s="201">
        <v>43042</v>
      </c>
      <c r="O311" s="1"/>
      <c r="P311" s="1"/>
      <c r="Q311" s="1"/>
      <c r="R311" s="6" t="s">
        <v>802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36">
        <v>128</v>
      </c>
      <c r="B312" s="237">
        <v>43074</v>
      </c>
      <c r="C312" s="237"/>
      <c r="D312" s="238" t="s">
        <v>803</v>
      </c>
      <c r="E312" s="239" t="s">
        <v>593</v>
      </c>
      <c r="F312" s="234">
        <v>172</v>
      </c>
      <c r="G312" s="239"/>
      <c r="H312" s="239">
        <v>155.25</v>
      </c>
      <c r="I312" s="240">
        <v>230</v>
      </c>
      <c r="J312" s="208" t="s">
        <v>804</v>
      </c>
      <c r="K312" s="209">
        <f t="shared" si="148"/>
        <v>-16.75</v>
      </c>
      <c r="L312" s="210">
        <f t="shared" si="149"/>
        <v>-9.7383720930232565E-2</v>
      </c>
      <c r="M312" s="206" t="s">
        <v>611</v>
      </c>
      <c r="N312" s="203">
        <v>43787</v>
      </c>
      <c r="O312" s="1"/>
      <c r="P312" s="1"/>
      <c r="Q312" s="1"/>
      <c r="R312" s="6" t="s">
        <v>802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23">
        <v>129</v>
      </c>
      <c r="B313" s="224">
        <v>43398</v>
      </c>
      <c r="C313" s="224"/>
      <c r="D313" s="225" t="s">
        <v>120</v>
      </c>
      <c r="E313" s="226" t="s">
        <v>593</v>
      </c>
      <c r="F313" s="226">
        <v>698.5</v>
      </c>
      <c r="G313" s="226"/>
      <c r="H313" s="226">
        <v>890</v>
      </c>
      <c r="I313" s="228">
        <v>890</v>
      </c>
      <c r="J313" s="198" t="s">
        <v>805</v>
      </c>
      <c r="K313" s="199">
        <f t="shared" si="148"/>
        <v>191.5</v>
      </c>
      <c r="L313" s="200">
        <f t="shared" si="149"/>
        <v>0.27415891195418757</v>
      </c>
      <c r="M313" s="195" t="s">
        <v>597</v>
      </c>
      <c r="N313" s="201">
        <v>44328</v>
      </c>
      <c r="O313" s="1"/>
      <c r="P313" s="1"/>
      <c r="Q313" s="1"/>
      <c r="R313" s="6" t="s">
        <v>798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23">
        <v>130</v>
      </c>
      <c r="B314" s="224">
        <v>42877</v>
      </c>
      <c r="C314" s="224"/>
      <c r="D314" s="225" t="s">
        <v>806</v>
      </c>
      <c r="E314" s="226" t="s">
        <v>593</v>
      </c>
      <c r="F314" s="226">
        <v>127.6</v>
      </c>
      <c r="G314" s="226"/>
      <c r="H314" s="226">
        <v>138</v>
      </c>
      <c r="I314" s="228">
        <v>190</v>
      </c>
      <c r="J314" s="198" t="s">
        <v>807</v>
      </c>
      <c r="K314" s="199">
        <f t="shared" si="148"/>
        <v>10.400000000000006</v>
      </c>
      <c r="L314" s="200">
        <f t="shared" si="149"/>
        <v>8.1504702194357417E-2</v>
      </c>
      <c r="M314" s="195" t="s">
        <v>597</v>
      </c>
      <c r="N314" s="201">
        <v>43774</v>
      </c>
      <c r="O314" s="1"/>
      <c r="P314" s="1"/>
      <c r="Q314" s="1"/>
      <c r="R314" s="6" t="s">
        <v>802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23">
        <v>131</v>
      </c>
      <c r="B315" s="224">
        <v>43158</v>
      </c>
      <c r="C315" s="224"/>
      <c r="D315" s="225" t="s">
        <v>808</v>
      </c>
      <c r="E315" s="226" t="s">
        <v>593</v>
      </c>
      <c r="F315" s="226">
        <v>317</v>
      </c>
      <c r="G315" s="226"/>
      <c r="H315" s="226">
        <v>382.5</v>
      </c>
      <c r="I315" s="228">
        <v>398</v>
      </c>
      <c r="J315" s="198" t="s">
        <v>809</v>
      </c>
      <c r="K315" s="199">
        <f t="shared" si="148"/>
        <v>65.5</v>
      </c>
      <c r="L315" s="200">
        <f t="shared" si="149"/>
        <v>0.20662460567823343</v>
      </c>
      <c r="M315" s="195" t="s">
        <v>597</v>
      </c>
      <c r="N315" s="201">
        <v>44238</v>
      </c>
      <c r="O315" s="1"/>
      <c r="P315" s="1"/>
      <c r="Q315" s="1"/>
      <c r="R315" s="6" t="s">
        <v>802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36">
        <v>132</v>
      </c>
      <c r="B316" s="237">
        <v>43164</v>
      </c>
      <c r="C316" s="237"/>
      <c r="D316" s="238" t="s">
        <v>166</v>
      </c>
      <c r="E316" s="239" t="s">
        <v>593</v>
      </c>
      <c r="F316" s="234">
        <f>510-14.4</f>
        <v>495.6</v>
      </c>
      <c r="G316" s="239"/>
      <c r="H316" s="239">
        <v>350</v>
      </c>
      <c r="I316" s="240">
        <v>672</v>
      </c>
      <c r="J316" s="208" t="s">
        <v>810</v>
      </c>
      <c r="K316" s="209">
        <f t="shared" si="148"/>
        <v>-145.60000000000002</v>
      </c>
      <c r="L316" s="210">
        <f t="shared" si="149"/>
        <v>-0.29378531073446329</v>
      </c>
      <c r="M316" s="206" t="s">
        <v>611</v>
      </c>
      <c r="N316" s="203">
        <v>43887</v>
      </c>
      <c r="O316" s="1"/>
      <c r="P316" s="1"/>
      <c r="Q316" s="1"/>
      <c r="R316" s="6" t="s">
        <v>798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36">
        <v>133</v>
      </c>
      <c r="B317" s="237">
        <v>43237</v>
      </c>
      <c r="C317" s="237"/>
      <c r="D317" s="238" t="s">
        <v>811</v>
      </c>
      <c r="E317" s="239" t="s">
        <v>593</v>
      </c>
      <c r="F317" s="234">
        <v>230.3</v>
      </c>
      <c r="G317" s="239"/>
      <c r="H317" s="239">
        <v>102.5</v>
      </c>
      <c r="I317" s="240">
        <v>348</v>
      </c>
      <c r="J317" s="208" t="s">
        <v>812</v>
      </c>
      <c r="K317" s="209">
        <f t="shared" si="148"/>
        <v>-127.80000000000001</v>
      </c>
      <c r="L317" s="210">
        <f t="shared" si="149"/>
        <v>-0.55492835432045162</v>
      </c>
      <c r="M317" s="206" t="s">
        <v>611</v>
      </c>
      <c r="N317" s="203">
        <v>43896</v>
      </c>
      <c r="O317" s="1"/>
      <c r="P317" s="1"/>
      <c r="Q317" s="1"/>
      <c r="R317" s="6" t="s">
        <v>798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23">
        <v>134</v>
      </c>
      <c r="B318" s="224">
        <v>43258</v>
      </c>
      <c r="C318" s="224"/>
      <c r="D318" s="225" t="s">
        <v>446</v>
      </c>
      <c r="E318" s="226" t="s">
        <v>593</v>
      </c>
      <c r="F318" s="226">
        <f>342.5-5.1</f>
        <v>337.4</v>
      </c>
      <c r="G318" s="226"/>
      <c r="H318" s="226">
        <v>412.5</v>
      </c>
      <c r="I318" s="228">
        <v>439</v>
      </c>
      <c r="J318" s="198" t="s">
        <v>813</v>
      </c>
      <c r="K318" s="199">
        <f t="shared" si="148"/>
        <v>75.100000000000023</v>
      </c>
      <c r="L318" s="200">
        <f t="shared" si="149"/>
        <v>0.22258446947243635</v>
      </c>
      <c r="M318" s="195" t="s">
        <v>597</v>
      </c>
      <c r="N318" s="201">
        <v>44230</v>
      </c>
      <c r="O318" s="1"/>
      <c r="P318" s="1"/>
      <c r="Q318" s="1"/>
      <c r="R318" s="6" t="s">
        <v>802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17">
        <v>135</v>
      </c>
      <c r="B319" s="216">
        <v>43285</v>
      </c>
      <c r="C319" s="216"/>
      <c r="D319" s="217" t="s">
        <v>58</v>
      </c>
      <c r="E319" s="218" t="s">
        <v>593</v>
      </c>
      <c r="F319" s="218">
        <f>127.5-5.53</f>
        <v>121.97</v>
      </c>
      <c r="G319" s="219"/>
      <c r="H319" s="219">
        <v>122.5</v>
      </c>
      <c r="I319" s="219">
        <v>170</v>
      </c>
      <c r="J319" s="220" t="s">
        <v>814</v>
      </c>
      <c r="K319" s="221">
        <f t="shared" si="148"/>
        <v>0.53000000000000114</v>
      </c>
      <c r="L319" s="222">
        <f t="shared" si="149"/>
        <v>4.3453308190538747E-3</v>
      </c>
      <c r="M319" s="218" t="s">
        <v>621</v>
      </c>
      <c r="N319" s="216">
        <v>44431</v>
      </c>
      <c r="O319" s="1"/>
      <c r="P319" s="1"/>
      <c r="Q319" s="1"/>
      <c r="R319" s="6" t="s">
        <v>798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36">
        <v>136</v>
      </c>
      <c r="B320" s="237">
        <v>43294</v>
      </c>
      <c r="C320" s="237"/>
      <c r="D320" s="238" t="s">
        <v>815</v>
      </c>
      <c r="E320" s="239" t="s">
        <v>593</v>
      </c>
      <c r="F320" s="234">
        <v>46.5</v>
      </c>
      <c r="G320" s="239"/>
      <c r="H320" s="239">
        <v>17</v>
      </c>
      <c r="I320" s="240">
        <v>59</v>
      </c>
      <c r="J320" s="208" t="s">
        <v>816</v>
      </c>
      <c r="K320" s="209">
        <f t="shared" si="148"/>
        <v>-29.5</v>
      </c>
      <c r="L320" s="210">
        <f t="shared" si="149"/>
        <v>-0.63440860215053763</v>
      </c>
      <c r="M320" s="206" t="s">
        <v>611</v>
      </c>
      <c r="N320" s="203">
        <v>43887</v>
      </c>
      <c r="O320" s="1"/>
      <c r="P320" s="1"/>
      <c r="Q320" s="1"/>
      <c r="R320" s="6" t="s">
        <v>798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23">
        <v>137</v>
      </c>
      <c r="B321" s="224">
        <v>43396</v>
      </c>
      <c r="C321" s="224"/>
      <c r="D321" s="225" t="s">
        <v>429</v>
      </c>
      <c r="E321" s="226" t="s">
        <v>593</v>
      </c>
      <c r="F321" s="226">
        <v>156.5</v>
      </c>
      <c r="G321" s="226"/>
      <c r="H321" s="226">
        <v>207.5</v>
      </c>
      <c r="I321" s="228">
        <v>191</v>
      </c>
      <c r="J321" s="198" t="s">
        <v>695</v>
      </c>
      <c r="K321" s="199">
        <f t="shared" si="148"/>
        <v>51</v>
      </c>
      <c r="L321" s="200">
        <f t="shared" si="149"/>
        <v>0.32587859424920129</v>
      </c>
      <c r="M321" s="195" t="s">
        <v>597</v>
      </c>
      <c r="N321" s="201">
        <v>44369</v>
      </c>
      <c r="O321" s="1"/>
      <c r="P321" s="1"/>
      <c r="Q321" s="1"/>
      <c r="R321" s="6" t="s">
        <v>798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23">
        <v>138</v>
      </c>
      <c r="B322" s="224">
        <v>43439</v>
      </c>
      <c r="C322" s="224"/>
      <c r="D322" s="225" t="s">
        <v>348</v>
      </c>
      <c r="E322" s="226" t="s">
        <v>593</v>
      </c>
      <c r="F322" s="226">
        <v>259.5</v>
      </c>
      <c r="G322" s="226"/>
      <c r="H322" s="226">
        <v>320</v>
      </c>
      <c r="I322" s="228">
        <v>320</v>
      </c>
      <c r="J322" s="198" t="s">
        <v>695</v>
      </c>
      <c r="K322" s="199">
        <f t="shared" si="148"/>
        <v>60.5</v>
      </c>
      <c r="L322" s="200">
        <f t="shared" si="149"/>
        <v>0.23314065510597304</v>
      </c>
      <c r="M322" s="195" t="s">
        <v>597</v>
      </c>
      <c r="N322" s="201">
        <v>44323</v>
      </c>
      <c r="O322" s="1"/>
      <c r="P322" s="1"/>
      <c r="Q322" s="1"/>
      <c r="R322" s="6" t="s">
        <v>798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36">
        <v>139</v>
      </c>
      <c r="B323" s="237">
        <v>43439</v>
      </c>
      <c r="C323" s="237"/>
      <c r="D323" s="238" t="s">
        <v>817</v>
      </c>
      <c r="E323" s="239" t="s">
        <v>593</v>
      </c>
      <c r="F323" s="239">
        <v>715</v>
      </c>
      <c r="G323" s="239"/>
      <c r="H323" s="239">
        <v>445</v>
      </c>
      <c r="I323" s="240">
        <v>840</v>
      </c>
      <c r="J323" s="208" t="s">
        <v>818</v>
      </c>
      <c r="K323" s="209">
        <f t="shared" si="148"/>
        <v>-270</v>
      </c>
      <c r="L323" s="210">
        <f t="shared" si="149"/>
        <v>-0.3776223776223776</v>
      </c>
      <c r="M323" s="206" t="s">
        <v>611</v>
      </c>
      <c r="N323" s="203">
        <v>43800</v>
      </c>
      <c r="O323" s="1"/>
      <c r="P323" s="1"/>
      <c r="Q323" s="1"/>
      <c r="R323" s="6" t="s">
        <v>798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23">
        <v>140</v>
      </c>
      <c r="B324" s="224">
        <v>43469</v>
      </c>
      <c r="C324" s="224"/>
      <c r="D324" s="225" t="s">
        <v>180</v>
      </c>
      <c r="E324" s="226" t="s">
        <v>593</v>
      </c>
      <c r="F324" s="226">
        <v>875</v>
      </c>
      <c r="G324" s="226"/>
      <c r="H324" s="226">
        <v>1165</v>
      </c>
      <c r="I324" s="228">
        <v>1185</v>
      </c>
      <c r="J324" s="198" t="s">
        <v>819</v>
      </c>
      <c r="K324" s="199">
        <f t="shared" si="148"/>
        <v>290</v>
      </c>
      <c r="L324" s="200">
        <f t="shared" si="149"/>
        <v>0.33142857142857141</v>
      </c>
      <c r="M324" s="195" t="s">
        <v>597</v>
      </c>
      <c r="N324" s="201">
        <v>43847</v>
      </c>
      <c r="O324" s="1"/>
      <c r="P324" s="1"/>
      <c r="Q324" s="1"/>
      <c r="R324" s="6" t="s">
        <v>798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23">
        <v>141</v>
      </c>
      <c r="B325" s="224">
        <v>43559</v>
      </c>
      <c r="C325" s="224"/>
      <c r="D325" s="225" t="s">
        <v>366</v>
      </c>
      <c r="E325" s="226" t="s">
        <v>593</v>
      </c>
      <c r="F325" s="226">
        <f>387-14.63</f>
        <v>372.37</v>
      </c>
      <c r="G325" s="226"/>
      <c r="H325" s="226">
        <v>490</v>
      </c>
      <c r="I325" s="228">
        <v>490</v>
      </c>
      <c r="J325" s="198" t="s">
        <v>695</v>
      </c>
      <c r="K325" s="199">
        <f t="shared" si="148"/>
        <v>117.63</v>
      </c>
      <c r="L325" s="200">
        <f t="shared" si="149"/>
        <v>0.31589548030185027</v>
      </c>
      <c r="M325" s="195" t="s">
        <v>597</v>
      </c>
      <c r="N325" s="201">
        <v>43850</v>
      </c>
      <c r="O325" s="1"/>
      <c r="P325" s="1"/>
      <c r="Q325" s="1"/>
      <c r="R325" s="6" t="s">
        <v>798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36">
        <v>142</v>
      </c>
      <c r="B326" s="237">
        <v>43578</v>
      </c>
      <c r="C326" s="237"/>
      <c r="D326" s="238" t="s">
        <v>820</v>
      </c>
      <c r="E326" s="239" t="s">
        <v>610</v>
      </c>
      <c r="F326" s="239">
        <v>220</v>
      </c>
      <c r="G326" s="239"/>
      <c r="H326" s="239">
        <v>127.5</v>
      </c>
      <c r="I326" s="240">
        <v>284</v>
      </c>
      <c r="J326" s="208" t="s">
        <v>821</v>
      </c>
      <c r="K326" s="209">
        <f t="shared" si="148"/>
        <v>-92.5</v>
      </c>
      <c r="L326" s="210">
        <f t="shared" si="149"/>
        <v>-0.42045454545454547</v>
      </c>
      <c r="M326" s="206" t="s">
        <v>611</v>
      </c>
      <c r="N326" s="203">
        <v>43896</v>
      </c>
      <c r="O326" s="1"/>
      <c r="P326" s="1"/>
      <c r="Q326" s="1"/>
      <c r="R326" s="6" t="s">
        <v>798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23">
        <v>143</v>
      </c>
      <c r="B327" s="224">
        <v>43622</v>
      </c>
      <c r="C327" s="224"/>
      <c r="D327" s="225" t="s">
        <v>491</v>
      </c>
      <c r="E327" s="226" t="s">
        <v>610</v>
      </c>
      <c r="F327" s="226">
        <v>332.8</v>
      </c>
      <c r="G327" s="226"/>
      <c r="H327" s="226">
        <v>405</v>
      </c>
      <c r="I327" s="228">
        <v>419</v>
      </c>
      <c r="J327" s="198" t="s">
        <v>822</v>
      </c>
      <c r="K327" s="199">
        <f t="shared" si="148"/>
        <v>72.199999999999989</v>
      </c>
      <c r="L327" s="200">
        <f t="shared" si="149"/>
        <v>0.21694711538461534</v>
      </c>
      <c r="M327" s="195" t="s">
        <v>597</v>
      </c>
      <c r="N327" s="201">
        <v>43860</v>
      </c>
      <c r="O327" s="1"/>
      <c r="P327" s="1"/>
      <c r="Q327" s="1"/>
      <c r="R327" s="6" t="s">
        <v>802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17">
        <v>144</v>
      </c>
      <c r="B328" s="216">
        <v>43641</v>
      </c>
      <c r="C328" s="216"/>
      <c r="D328" s="217" t="s">
        <v>172</v>
      </c>
      <c r="E328" s="218" t="s">
        <v>593</v>
      </c>
      <c r="F328" s="218">
        <v>386</v>
      </c>
      <c r="G328" s="219"/>
      <c r="H328" s="219">
        <v>395</v>
      </c>
      <c r="I328" s="219">
        <v>452</v>
      </c>
      <c r="J328" s="220" t="s">
        <v>823</v>
      </c>
      <c r="K328" s="221">
        <f t="shared" si="148"/>
        <v>9</v>
      </c>
      <c r="L328" s="222">
        <f t="shared" si="149"/>
        <v>2.3316062176165803E-2</v>
      </c>
      <c r="M328" s="218" t="s">
        <v>621</v>
      </c>
      <c r="N328" s="216">
        <v>43868</v>
      </c>
      <c r="O328" s="1"/>
      <c r="P328" s="1"/>
      <c r="Q328" s="1"/>
      <c r="R328" s="6" t="s">
        <v>802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17">
        <v>145</v>
      </c>
      <c r="B329" s="216">
        <v>43707</v>
      </c>
      <c r="C329" s="216"/>
      <c r="D329" s="217" t="s">
        <v>146</v>
      </c>
      <c r="E329" s="218" t="s">
        <v>593</v>
      </c>
      <c r="F329" s="218">
        <v>137.5</v>
      </c>
      <c r="G329" s="219"/>
      <c r="H329" s="219">
        <v>138.5</v>
      </c>
      <c r="I329" s="219">
        <v>190</v>
      </c>
      <c r="J329" s="220" t="s">
        <v>824</v>
      </c>
      <c r="K329" s="221">
        <f t="shared" si="148"/>
        <v>1</v>
      </c>
      <c r="L329" s="222">
        <f t="shared" si="149"/>
        <v>7.2727272727272727E-3</v>
      </c>
      <c r="M329" s="218" t="s">
        <v>621</v>
      </c>
      <c r="N329" s="216">
        <v>44432</v>
      </c>
      <c r="O329" s="1"/>
      <c r="P329" s="1"/>
      <c r="Q329" s="1"/>
      <c r="R329" s="6" t="s">
        <v>798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23">
        <v>146</v>
      </c>
      <c r="B330" s="224">
        <v>43731</v>
      </c>
      <c r="C330" s="224"/>
      <c r="D330" s="225" t="s">
        <v>439</v>
      </c>
      <c r="E330" s="226" t="s">
        <v>593</v>
      </c>
      <c r="F330" s="226">
        <v>235</v>
      </c>
      <c r="G330" s="226"/>
      <c r="H330" s="226">
        <v>295</v>
      </c>
      <c r="I330" s="228">
        <v>296</v>
      </c>
      <c r="J330" s="198" t="s">
        <v>825</v>
      </c>
      <c r="K330" s="199">
        <f t="shared" si="148"/>
        <v>60</v>
      </c>
      <c r="L330" s="200">
        <f t="shared" si="149"/>
        <v>0.25531914893617019</v>
      </c>
      <c r="M330" s="195" t="s">
        <v>597</v>
      </c>
      <c r="N330" s="201">
        <v>43844</v>
      </c>
      <c r="O330" s="1"/>
      <c r="P330" s="1"/>
      <c r="Q330" s="1"/>
      <c r="R330" s="6" t="s">
        <v>802</v>
      </c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223">
        <v>147</v>
      </c>
      <c r="B331" s="224">
        <v>43752</v>
      </c>
      <c r="C331" s="224"/>
      <c r="D331" s="225" t="s">
        <v>826</v>
      </c>
      <c r="E331" s="226" t="s">
        <v>593</v>
      </c>
      <c r="F331" s="226">
        <v>277.5</v>
      </c>
      <c r="G331" s="226"/>
      <c r="H331" s="226">
        <v>333</v>
      </c>
      <c r="I331" s="228">
        <v>333</v>
      </c>
      <c r="J331" s="198" t="s">
        <v>827</v>
      </c>
      <c r="K331" s="199">
        <f t="shared" si="148"/>
        <v>55.5</v>
      </c>
      <c r="L331" s="200">
        <f t="shared" si="149"/>
        <v>0.2</v>
      </c>
      <c r="M331" s="195" t="s">
        <v>597</v>
      </c>
      <c r="N331" s="201">
        <v>43846</v>
      </c>
      <c r="O331" s="1"/>
      <c r="P331" s="1"/>
      <c r="Q331" s="1"/>
      <c r="R331" s="6" t="s">
        <v>798</v>
      </c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23">
        <v>148</v>
      </c>
      <c r="B332" s="224">
        <v>43752</v>
      </c>
      <c r="C332" s="224"/>
      <c r="D332" s="225" t="s">
        <v>828</v>
      </c>
      <c r="E332" s="226" t="s">
        <v>593</v>
      </c>
      <c r="F332" s="226">
        <v>930</v>
      </c>
      <c r="G332" s="226"/>
      <c r="H332" s="226">
        <v>1165</v>
      </c>
      <c r="I332" s="228">
        <v>1200</v>
      </c>
      <c r="J332" s="198" t="s">
        <v>829</v>
      </c>
      <c r="K332" s="199">
        <f t="shared" si="148"/>
        <v>235</v>
      </c>
      <c r="L332" s="200">
        <f t="shared" si="149"/>
        <v>0.25268817204301075</v>
      </c>
      <c r="M332" s="195" t="s">
        <v>597</v>
      </c>
      <c r="N332" s="201">
        <v>43847</v>
      </c>
      <c r="O332" s="1"/>
      <c r="P332" s="1"/>
      <c r="Q332" s="1"/>
      <c r="R332" s="6" t="s">
        <v>802</v>
      </c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223">
        <v>149</v>
      </c>
      <c r="B333" s="224">
        <v>43753</v>
      </c>
      <c r="C333" s="224"/>
      <c r="D333" s="225" t="s">
        <v>830</v>
      </c>
      <c r="E333" s="226" t="s">
        <v>593</v>
      </c>
      <c r="F333" s="196">
        <v>111</v>
      </c>
      <c r="G333" s="226"/>
      <c r="H333" s="226">
        <v>141</v>
      </c>
      <c r="I333" s="228">
        <v>141</v>
      </c>
      <c r="J333" s="198" t="s">
        <v>831</v>
      </c>
      <c r="K333" s="199">
        <f t="shared" si="148"/>
        <v>30</v>
      </c>
      <c r="L333" s="200">
        <f t="shared" si="149"/>
        <v>0.27027027027027029</v>
      </c>
      <c r="M333" s="195" t="s">
        <v>597</v>
      </c>
      <c r="N333" s="201">
        <v>44328</v>
      </c>
      <c r="O333" s="1"/>
      <c r="P333" s="1"/>
      <c r="Q333" s="1"/>
      <c r="R333" s="6" t="s">
        <v>802</v>
      </c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223">
        <v>150</v>
      </c>
      <c r="B334" s="224">
        <v>43753</v>
      </c>
      <c r="C334" s="224"/>
      <c r="D334" s="225" t="s">
        <v>832</v>
      </c>
      <c r="E334" s="226" t="s">
        <v>593</v>
      </c>
      <c r="F334" s="196">
        <v>296</v>
      </c>
      <c r="G334" s="226"/>
      <c r="H334" s="226">
        <v>370</v>
      </c>
      <c r="I334" s="228">
        <v>370</v>
      </c>
      <c r="J334" s="198" t="s">
        <v>695</v>
      </c>
      <c r="K334" s="199">
        <f t="shared" si="148"/>
        <v>74</v>
      </c>
      <c r="L334" s="200">
        <f t="shared" si="149"/>
        <v>0.25</v>
      </c>
      <c r="M334" s="195" t="s">
        <v>597</v>
      </c>
      <c r="N334" s="201">
        <v>43853</v>
      </c>
      <c r="O334" s="1"/>
      <c r="P334" s="1"/>
      <c r="Q334" s="1"/>
      <c r="R334" s="6" t="s">
        <v>802</v>
      </c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223">
        <v>151</v>
      </c>
      <c r="B335" s="224">
        <v>43754</v>
      </c>
      <c r="C335" s="224"/>
      <c r="D335" s="225" t="s">
        <v>833</v>
      </c>
      <c r="E335" s="226" t="s">
        <v>593</v>
      </c>
      <c r="F335" s="196">
        <v>300</v>
      </c>
      <c r="G335" s="226"/>
      <c r="H335" s="226">
        <v>382.5</v>
      </c>
      <c r="I335" s="228">
        <v>344</v>
      </c>
      <c r="J335" s="198" t="s">
        <v>834</v>
      </c>
      <c r="K335" s="199">
        <f t="shared" si="148"/>
        <v>82.5</v>
      </c>
      <c r="L335" s="200">
        <f t="shared" si="149"/>
        <v>0.27500000000000002</v>
      </c>
      <c r="M335" s="195" t="s">
        <v>597</v>
      </c>
      <c r="N335" s="201">
        <v>44238</v>
      </c>
      <c r="O335" s="1"/>
      <c r="P335" s="1"/>
      <c r="Q335" s="1"/>
      <c r="R335" s="6" t="s">
        <v>802</v>
      </c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223">
        <v>152</v>
      </c>
      <c r="B336" s="224">
        <v>43832</v>
      </c>
      <c r="C336" s="224"/>
      <c r="D336" s="225" t="s">
        <v>835</v>
      </c>
      <c r="E336" s="226" t="s">
        <v>593</v>
      </c>
      <c r="F336" s="196">
        <v>495</v>
      </c>
      <c r="G336" s="226"/>
      <c r="H336" s="226">
        <v>595</v>
      </c>
      <c r="I336" s="228">
        <v>590</v>
      </c>
      <c r="J336" s="198" t="s">
        <v>626</v>
      </c>
      <c r="K336" s="199">
        <f t="shared" si="148"/>
        <v>100</v>
      </c>
      <c r="L336" s="200">
        <f t="shared" si="149"/>
        <v>0.20202020202020202</v>
      </c>
      <c r="M336" s="195" t="s">
        <v>597</v>
      </c>
      <c r="N336" s="201">
        <v>44589</v>
      </c>
      <c r="O336" s="1"/>
      <c r="P336" s="1"/>
      <c r="Q336" s="1"/>
      <c r="R336" s="6" t="s">
        <v>802</v>
      </c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223">
        <v>153</v>
      </c>
      <c r="B337" s="224">
        <v>43966</v>
      </c>
      <c r="C337" s="224"/>
      <c r="D337" s="225" t="s">
        <v>76</v>
      </c>
      <c r="E337" s="226" t="s">
        <v>593</v>
      </c>
      <c r="F337" s="196">
        <v>67.5</v>
      </c>
      <c r="G337" s="226"/>
      <c r="H337" s="226">
        <v>86</v>
      </c>
      <c r="I337" s="228">
        <v>86</v>
      </c>
      <c r="J337" s="198" t="s">
        <v>836</v>
      </c>
      <c r="K337" s="199">
        <f t="shared" si="148"/>
        <v>18.5</v>
      </c>
      <c r="L337" s="200">
        <f t="shared" si="149"/>
        <v>0.27407407407407408</v>
      </c>
      <c r="M337" s="195" t="s">
        <v>597</v>
      </c>
      <c r="N337" s="201">
        <v>44008</v>
      </c>
      <c r="O337" s="1"/>
      <c r="P337" s="1"/>
      <c r="Q337" s="1"/>
      <c r="R337" s="6" t="s">
        <v>802</v>
      </c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223">
        <v>154</v>
      </c>
      <c r="B338" s="224">
        <v>44035</v>
      </c>
      <c r="C338" s="224"/>
      <c r="D338" s="225" t="s">
        <v>490</v>
      </c>
      <c r="E338" s="226" t="s">
        <v>593</v>
      </c>
      <c r="F338" s="196">
        <v>231</v>
      </c>
      <c r="G338" s="226"/>
      <c r="H338" s="226">
        <v>281</v>
      </c>
      <c r="I338" s="228">
        <v>281</v>
      </c>
      <c r="J338" s="198" t="s">
        <v>695</v>
      </c>
      <c r="K338" s="199">
        <f t="shared" si="148"/>
        <v>50</v>
      </c>
      <c r="L338" s="200">
        <f t="shared" si="149"/>
        <v>0.21645021645021645</v>
      </c>
      <c r="M338" s="195" t="s">
        <v>597</v>
      </c>
      <c r="N338" s="201">
        <v>44358</v>
      </c>
      <c r="O338" s="1"/>
      <c r="P338" s="1"/>
      <c r="Q338" s="1"/>
      <c r="R338" s="6" t="s">
        <v>802</v>
      </c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223">
        <v>155</v>
      </c>
      <c r="B339" s="224">
        <v>44092</v>
      </c>
      <c r="C339" s="224"/>
      <c r="D339" s="225" t="s">
        <v>144</v>
      </c>
      <c r="E339" s="226" t="s">
        <v>593</v>
      </c>
      <c r="F339" s="226">
        <v>206</v>
      </c>
      <c r="G339" s="226"/>
      <c r="H339" s="226">
        <v>248</v>
      </c>
      <c r="I339" s="228">
        <v>248</v>
      </c>
      <c r="J339" s="198" t="s">
        <v>695</v>
      </c>
      <c r="K339" s="199">
        <f t="shared" si="148"/>
        <v>42</v>
      </c>
      <c r="L339" s="200">
        <f t="shared" si="149"/>
        <v>0.20388349514563106</v>
      </c>
      <c r="M339" s="195" t="s">
        <v>597</v>
      </c>
      <c r="N339" s="201">
        <v>44214</v>
      </c>
      <c r="O339" s="1"/>
      <c r="P339" s="1"/>
      <c r="Q339" s="1"/>
      <c r="R339" s="6" t="s">
        <v>802</v>
      </c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223">
        <v>156</v>
      </c>
      <c r="B340" s="224">
        <v>44140</v>
      </c>
      <c r="C340" s="224"/>
      <c r="D340" s="225" t="s">
        <v>144</v>
      </c>
      <c r="E340" s="226" t="s">
        <v>593</v>
      </c>
      <c r="F340" s="226">
        <v>182.5</v>
      </c>
      <c r="G340" s="226"/>
      <c r="H340" s="226">
        <v>248</v>
      </c>
      <c r="I340" s="228">
        <v>248</v>
      </c>
      <c r="J340" s="198" t="s">
        <v>695</v>
      </c>
      <c r="K340" s="199">
        <f t="shared" si="148"/>
        <v>65.5</v>
      </c>
      <c r="L340" s="200">
        <f t="shared" si="149"/>
        <v>0.35890410958904112</v>
      </c>
      <c r="M340" s="195" t="s">
        <v>597</v>
      </c>
      <c r="N340" s="201">
        <v>44214</v>
      </c>
      <c r="O340" s="1"/>
      <c r="P340" s="1"/>
      <c r="Q340" s="1"/>
      <c r="R340" s="6" t="s">
        <v>802</v>
      </c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223">
        <v>157</v>
      </c>
      <c r="B341" s="224">
        <v>44140</v>
      </c>
      <c r="C341" s="224"/>
      <c r="D341" s="225" t="s">
        <v>348</v>
      </c>
      <c r="E341" s="226" t="s">
        <v>593</v>
      </c>
      <c r="F341" s="226">
        <v>247.5</v>
      </c>
      <c r="G341" s="226"/>
      <c r="H341" s="226">
        <v>320</v>
      </c>
      <c r="I341" s="228">
        <v>320</v>
      </c>
      <c r="J341" s="198" t="s">
        <v>695</v>
      </c>
      <c r="K341" s="199">
        <f t="shared" si="148"/>
        <v>72.5</v>
      </c>
      <c r="L341" s="200">
        <f t="shared" si="149"/>
        <v>0.29292929292929293</v>
      </c>
      <c r="M341" s="195" t="s">
        <v>597</v>
      </c>
      <c r="N341" s="201">
        <v>44323</v>
      </c>
      <c r="O341" s="1"/>
      <c r="P341" s="1"/>
      <c r="Q341" s="1"/>
      <c r="R341" s="6" t="s">
        <v>802</v>
      </c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223">
        <v>158</v>
      </c>
      <c r="B342" s="224">
        <v>44140</v>
      </c>
      <c r="C342" s="224"/>
      <c r="D342" s="225" t="s">
        <v>203</v>
      </c>
      <c r="E342" s="226" t="s">
        <v>593</v>
      </c>
      <c r="F342" s="196">
        <v>925</v>
      </c>
      <c r="G342" s="226"/>
      <c r="H342" s="226">
        <v>1095</v>
      </c>
      <c r="I342" s="228">
        <v>1093</v>
      </c>
      <c r="J342" s="198" t="s">
        <v>837</v>
      </c>
      <c r="K342" s="199">
        <f t="shared" si="148"/>
        <v>170</v>
      </c>
      <c r="L342" s="200">
        <f t="shared" si="149"/>
        <v>0.18378378378378379</v>
      </c>
      <c r="M342" s="195" t="s">
        <v>597</v>
      </c>
      <c r="N342" s="201">
        <v>44201</v>
      </c>
      <c r="O342" s="1"/>
      <c r="P342" s="1"/>
      <c r="Q342" s="1"/>
      <c r="R342" s="6" t="s">
        <v>802</v>
      </c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223">
        <v>159</v>
      </c>
      <c r="B343" s="224">
        <v>44140</v>
      </c>
      <c r="C343" s="224"/>
      <c r="D343" s="225" t="s">
        <v>366</v>
      </c>
      <c r="E343" s="226" t="s">
        <v>593</v>
      </c>
      <c r="F343" s="196">
        <v>332.5</v>
      </c>
      <c r="G343" s="226"/>
      <c r="H343" s="226">
        <v>393</v>
      </c>
      <c r="I343" s="228">
        <v>406</v>
      </c>
      <c r="J343" s="198" t="s">
        <v>838</v>
      </c>
      <c r="K343" s="199">
        <f t="shared" si="148"/>
        <v>60.5</v>
      </c>
      <c r="L343" s="200">
        <f t="shared" si="149"/>
        <v>0.18195488721804512</v>
      </c>
      <c r="M343" s="195" t="s">
        <v>597</v>
      </c>
      <c r="N343" s="201">
        <v>44256</v>
      </c>
      <c r="O343" s="1"/>
      <c r="P343" s="1"/>
      <c r="Q343" s="1"/>
      <c r="R343" s="6" t="s">
        <v>802</v>
      </c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223">
        <v>160</v>
      </c>
      <c r="B344" s="224">
        <v>44141</v>
      </c>
      <c r="C344" s="224"/>
      <c r="D344" s="225" t="s">
        <v>490</v>
      </c>
      <c r="E344" s="226" t="s">
        <v>593</v>
      </c>
      <c r="F344" s="196">
        <v>231</v>
      </c>
      <c r="G344" s="226"/>
      <c r="H344" s="226">
        <v>281</v>
      </c>
      <c r="I344" s="228">
        <v>281</v>
      </c>
      <c r="J344" s="198" t="s">
        <v>695</v>
      </c>
      <c r="K344" s="199">
        <f t="shared" si="148"/>
        <v>50</v>
      </c>
      <c r="L344" s="200">
        <f t="shared" si="149"/>
        <v>0.21645021645021645</v>
      </c>
      <c r="M344" s="195" t="s">
        <v>597</v>
      </c>
      <c r="N344" s="201">
        <v>44358</v>
      </c>
      <c r="O344" s="1"/>
      <c r="P344" s="1"/>
      <c r="Q344" s="1"/>
      <c r="R344" s="6" t="s">
        <v>802</v>
      </c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223">
        <v>161</v>
      </c>
      <c r="B345" s="224">
        <v>44187</v>
      </c>
      <c r="C345" s="224"/>
      <c r="D345" s="225" t="s">
        <v>839</v>
      </c>
      <c r="E345" s="226" t="s">
        <v>593</v>
      </c>
      <c r="F345" s="196">
        <v>190</v>
      </c>
      <c r="G345" s="226"/>
      <c r="H345" s="226">
        <v>239</v>
      </c>
      <c r="I345" s="228">
        <v>239</v>
      </c>
      <c r="J345" s="198" t="s">
        <v>840</v>
      </c>
      <c r="K345" s="199">
        <f t="shared" si="148"/>
        <v>49</v>
      </c>
      <c r="L345" s="200">
        <f t="shared" si="149"/>
        <v>0.25789473684210529</v>
      </c>
      <c r="M345" s="195" t="s">
        <v>597</v>
      </c>
      <c r="N345" s="201">
        <v>44844</v>
      </c>
      <c r="O345" s="1"/>
      <c r="P345" s="1"/>
      <c r="Q345" s="1"/>
      <c r="R345" s="6" t="s">
        <v>802</v>
      </c>
    </row>
    <row r="346" spans="1:26" ht="12.75" customHeight="1">
      <c r="A346" s="223">
        <v>162</v>
      </c>
      <c r="B346" s="224">
        <v>44258</v>
      </c>
      <c r="C346" s="224"/>
      <c r="D346" s="225" t="s">
        <v>835</v>
      </c>
      <c r="E346" s="226" t="s">
        <v>593</v>
      </c>
      <c r="F346" s="196">
        <v>495</v>
      </c>
      <c r="G346" s="226"/>
      <c r="H346" s="226">
        <v>595</v>
      </c>
      <c r="I346" s="228">
        <v>590</v>
      </c>
      <c r="J346" s="198" t="s">
        <v>626</v>
      </c>
      <c r="K346" s="199">
        <f t="shared" si="148"/>
        <v>100</v>
      </c>
      <c r="L346" s="200">
        <f t="shared" si="149"/>
        <v>0.20202020202020202</v>
      </c>
      <c r="M346" s="195" t="s">
        <v>597</v>
      </c>
      <c r="N346" s="201">
        <v>44589</v>
      </c>
      <c r="O346" s="1"/>
      <c r="P346" s="1"/>
      <c r="R346" s="6" t="s">
        <v>802</v>
      </c>
    </row>
    <row r="347" spans="1:26" ht="12.75" customHeight="1">
      <c r="A347" s="223">
        <v>163</v>
      </c>
      <c r="B347" s="224">
        <v>44274</v>
      </c>
      <c r="C347" s="224"/>
      <c r="D347" s="225" t="s">
        <v>366</v>
      </c>
      <c r="E347" s="226" t="s">
        <v>593</v>
      </c>
      <c r="F347" s="196">
        <v>355</v>
      </c>
      <c r="G347" s="226"/>
      <c r="H347" s="226">
        <v>422.5</v>
      </c>
      <c r="I347" s="228">
        <v>420</v>
      </c>
      <c r="J347" s="198" t="s">
        <v>841</v>
      </c>
      <c r="K347" s="199">
        <f t="shared" si="148"/>
        <v>67.5</v>
      </c>
      <c r="L347" s="200">
        <f t="shared" si="149"/>
        <v>0.19014084507042253</v>
      </c>
      <c r="M347" s="195" t="s">
        <v>597</v>
      </c>
      <c r="N347" s="201">
        <v>44361</v>
      </c>
      <c r="O347" s="1"/>
      <c r="R347" s="241" t="s">
        <v>802</v>
      </c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223">
        <v>164</v>
      </c>
      <c r="B348" s="224">
        <v>44295</v>
      </c>
      <c r="C348" s="224"/>
      <c r="D348" s="225" t="s">
        <v>328</v>
      </c>
      <c r="E348" s="226" t="s">
        <v>593</v>
      </c>
      <c r="F348" s="196">
        <v>555</v>
      </c>
      <c r="G348" s="226"/>
      <c r="H348" s="226">
        <v>663</v>
      </c>
      <c r="I348" s="228">
        <v>663</v>
      </c>
      <c r="J348" s="198" t="s">
        <v>842</v>
      </c>
      <c r="K348" s="199">
        <f t="shared" si="148"/>
        <v>108</v>
      </c>
      <c r="L348" s="200">
        <f t="shared" si="149"/>
        <v>0.19459459459459461</v>
      </c>
      <c r="M348" s="195" t="s">
        <v>597</v>
      </c>
      <c r="N348" s="201">
        <v>44321</v>
      </c>
      <c r="O348" s="1"/>
      <c r="P348" s="1"/>
      <c r="Q348" s="1"/>
      <c r="R348" s="241" t="s">
        <v>802</v>
      </c>
    </row>
    <row r="349" spans="1:26" ht="12.75" customHeight="1">
      <c r="A349" s="223">
        <v>165</v>
      </c>
      <c r="B349" s="224">
        <v>44308</v>
      </c>
      <c r="C349" s="224"/>
      <c r="D349" s="225" t="s">
        <v>806</v>
      </c>
      <c r="E349" s="226" t="s">
        <v>593</v>
      </c>
      <c r="F349" s="196">
        <v>126.5</v>
      </c>
      <c r="G349" s="226"/>
      <c r="H349" s="226">
        <v>155</v>
      </c>
      <c r="I349" s="228">
        <v>155</v>
      </c>
      <c r="J349" s="198" t="s">
        <v>695</v>
      </c>
      <c r="K349" s="199">
        <f t="shared" si="148"/>
        <v>28.5</v>
      </c>
      <c r="L349" s="200">
        <f t="shared" si="149"/>
        <v>0.22529644268774704</v>
      </c>
      <c r="M349" s="195" t="s">
        <v>597</v>
      </c>
      <c r="N349" s="201">
        <v>44362</v>
      </c>
      <c r="O349" s="1"/>
      <c r="R349" s="241" t="s">
        <v>802</v>
      </c>
    </row>
    <row r="350" spans="1:26" ht="12.75" customHeight="1">
      <c r="A350" s="202">
        <v>166</v>
      </c>
      <c r="B350" s="233">
        <v>44368</v>
      </c>
      <c r="C350" s="233"/>
      <c r="D350" s="204" t="s">
        <v>843</v>
      </c>
      <c r="E350" s="206" t="s">
        <v>593</v>
      </c>
      <c r="F350" s="234">
        <v>287.5</v>
      </c>
      <c r="G350" s="206"/>
      <c r="H350" s="206">
        <v>245</v>
      </c>
      <c r="I350" s="207">
        <v>344</v>
      </c>
      <c r="J350" s="208" t="s">
        <v>844</v>
      </c>
      <c r="K350" s="209">
        <f t="shared" si="148"/>
        <v>-42.5</v>
      </c>
      <c r="L350" s="210">
        <f t="shared" si="149"/>
        <v>-0.14782608695652175</v>
      </c>
      <c r="M350" s="206" t="s">
        <v>611</v>
      </c>
      <c r="N350" s="203">
        <v>44508</v>
      </c>
      <c r="O350" s="1"/>
      <c r="R350" s="241" t="s">
        <v>802</v>
      </c>
    </row>
    <row r="351" spans="1:26" ht="12.75" customHeight="1">
      <c r="A351" s="223">
        <v>167</v>
      </c>
      <c r="B351" s="224">
        <v>44368</v>
      </c>
      <c r="C351" s="224"/>
      <c r="D351" s="225" t="s">
        <v>490</v>
      </c>
      <c r="E351" s="226" t="s">
        <v>593</v>
      </c>
      <c r="F351" s="196">
        <v>241</v>
      </c>
      <c r="G351" s="226"/>
      <c r="H351" s="226">
        <v>298</v>
      </c>
      <c r="I351" s="228">
        <v>320</v>
      </c>
      <c r="J351" s="198" t="s">
        <v>695</v>
      </c>
      <c r="K351" s="199">
        <f t="shared" si="148"/>
        <v>57</v>
      </c>
      <c r="L351" s="200">
        <f t="shared" si="149"/>
        <v>0.23651452282157676</v>
      </c>
      <c r="M351" s="195" t="s">
        <v>597</v>
      </c>
      <c r="N351" s="201">
        <v>44802</v>
      </c>
      <c r="O351" s="41"/>
      <c r="R351" s="241" t="s">
        <v>802</v>
      </c>
    </row>
    <row r="352" spans="1:26" ht="12.75" customHeight="1">
      <c r="A352" s="223">
        <v>168</v>
      </c>
      <c r="B352" s="224">
        <v>44406</v>
      </c>
      <c r="C352" s="224"/>
      <c r="D352" s="225" t="s">
        <v>806</v>
      </c>
      <c r="E352" s="226" t="s">
        <v>593</v>
      </c>
      <c r="F352" s="196">
        <v>162.5</v>
      </c>
      <c r="G352" s="226"/>
      <c r="H352" s="226">
        <v>200</v>
      </c>
      <c r="I352" s="228">
        <v>200</v>
      </c>
      <c r="J352" s="198" t="s">
        <v>695</v>
      </c>
      <c r="K352" s="199">
        <f t="shared" si="148"/>
        <v>37.5</v>
      </c>
      <c r="L352" s="200">
        <f t="shared" si="149"/>
        <v>0.23076923076923078</v>
      </c>
      <c r="M352" s="195" t="s">
        <v>597</v>
      </c>
      <c r="N352" s="201">
        <v>44802</v>
      </c>
      <c r="O352" s="1"/>
      <c r="R352" s="241" t="s">
        <v>802</v>
      </c>
    </row>
    <row r="353" spans="1:18" ht="12.75" customHeight="1">
      <c r="A353" s="223">
        <v>169</v>
      </c>
      <c r="B353" s="224">
        <v>44462</v>
      </c>
      <c r="C353" s="224"/>
      <c r="D353" s="225" t="s">
        <v>447</v>
      </c>
      <c r="E353" s="226" t="s">
        <v>593</v>
      </c>
      <c r="F353" s="196">
        <v>1235</v>
      </c>
      <c r="G353" s="226"/>
      <c r="H353" s="226">
        <v>1505</v>
      </c>
      <c r="I353" s="228">
        <v>1500</v>
      </c>
      <c r="J353" s="198" t="s">
        <v>695</v>
      </c>
      <c r="K353" s="199">
        <f t="shared" si="148"/>
        <v>270</v>
      </c>
      <c r="L353" s="200">
        <f t="shared" si="149"/>
        <v>0.21862348178137653</v>
      </c>
      <c r="M353" s="195" t="s">
        <v>597</v>
      </c>
      <c r="N353" s="201">
        <v>44564</v>
      </c>
      <c r="O353" s="1"/>
      <c r="R353" s="241" t="s">
        <v>802</v>
      </c>
    </row>
    <row r="354" spans="1:18" ht="12.75" customHeight="1">
      <c r="A354" s="242">
        <v>170</v>
      </c>
      <c r="B354" s="243">
        <v>44480</v>
      </c>
      <c r="C354" s="243"/>
      <c r="D354" s="244" t="s">
        <v>845</v>
      </c>
      <c r="E354" s="245" t="s">
        <v>593</v>
      </c>
      <c r="F354" s="62">
        <v>58.75</v>
      </c>
      <c r="G354" s="245"/>
      <c r="H354" s="246"/>
      <c r="I354" s="56"/>
      <c r="J354" s="247" t="s">
        <v>595</v>
      </c>
      <c r="K354" s="242"/>
      <c r="L354" s="243"/>
      <c r="M354" s="243"/>
      <c r="N354" s="244"/>
      <c r="O354" s="41"/>
      <c r="R354" s="241" t="s">
        <v>802</v>
      </c>
    </row>
    <row r="355" spans="1:18" ht="12.75" customHeight="1">
      <c r="A355" s="248">
        <v>171</v>
      </c>
      <c r="B355" s="249">
        <v>44481</v>
      </c>
      <c r="C355" s="249"/>
      <c r="D355" s="250" t="s">
        <v>279</v>
      </c>
      <c r="E355" s="56" t="s">
        <v>593</v>
      </c>
      <c r="F355" s="251" t="s">
        <v>846</v>
      </c>
      <c r="G355" s="56"/>
      <c r="H355" s="56"/>
      <c r="I355" s="56">
        <v>380</v>
      </c>
      <c r="J355" s="252" t="s">
        <v>595</v>
      </c>
      <c r="K355" s="248"/>
      <c r="L355" s="249"/>
      <c r="M355" s="249"/>
      <c r="N355" s="250"/>
      <c r="O355" s="41"/>
      <c r="R355" s="241" t="s">
        <v>802</v>
      </c>
    </row>
    <row r="356" spans="1:18" ht="12.75" customHeight="1">
      <c r="A356" s="223">
        <v>172</v>
      </c>
      <c r="B356" s="224">
        <v>44481</v>
      </c>
      <c r="C356" s="224"/>
      <c r="D356" s="225" t="s">
        <v>847</v>
      </c>
      <c r="E356" s="226" t="s">
        <v>593</v>
      </c>
      <c r="F356" s="196">
        <v>45.5</v>
      </c>
      <c r="G356" s="226"/>
      <c r="H356" s="226">
        <v>56.5</v>
      </c>
      <c r="I356" s="228">
        <v>56</v>
      </c>
      <c r="J356" s="198" t="s">
        <v>848</v>
      </c>
      <c r="K356" s="199">
        <f t="shared" ref="K356:K357" si="150">H356-F356</f>
        <v>11</v>
      </c>
      <c r="L356" s="200">
        <f t="shared" ref="L356:L357" si="151">K356/F356</f>
        <v>0.24175824175824176</v>
      </c>
      <c r="M356" s="195" t="s">
        <v>597</v>
      </c>
      <c r="N356" s="201">
        <v>44881</v>
      </c>
      <c r="O356" s="41"/>
      <c r="R356" s="241"/>
    </row>
    <row r="357" spans="1:18" ht="12.75" customHeight="1">
      <c r="A357" s="223">
        <v>173</v>
      </c>
      <c r="B357" s="224">
        <v>44551</v>
      </c>
      <c r="C357" s="224"/>
      <c r="D357" s="225" t="s">
        <v>131</v>
      </c>
      <c r="E357" s="226" t="s">
        <v>593</v>
      </c>
      <c r="F357" s="196">
        <v>2300</v>
      </c>
      <c r="G357" s="226"/>
      <c r="H357" s="226">
        <f>(2820+2200)/2</f>
        <v>2510</v>
      </c>
      <c r="I357" s="228">
        <v>3000</v>
      </c>
      <c r="J357" s="198" t="s">
        <v>849</v>
      </c>
      <c r="K357" s="199">
        <f t="shared" si="150"/>
        <v>210</v>
      </c>
      <c r="L357" s="200">
        <f t="shared" si="151"/>
        <v>9.1304347826086957E-2</v>
      </c>
      <c r="M357" s="195" t="s">
        <v>597</v>
      </c>
      <c r="N357" s="201">
        <v>44649</v>
      </c>
      <c r="O357" s="1"/>
      <c r="R357" s="241"/>
    </row>
    <row r="358" spans="1:18" ht="12.75" customHeight="1">
      <c r="A358" s="58">
        <v>174</v>
      </c>
      <c r="B358" s="249">
        <v>44606</v>
      </c>
      <c r="C358" s="58"/>
      <c r="D358" s="58" t="s">
        <v>437</v>
      </c>
      <c r="E358" s="56" t="s">
        <v>593</v>
      </c>
      <c r="F358" s="56" t="s">
        <v>850</v>
      </c>
      <c r="G358" s="56"/>
      <c r="H358" s="56"/>
      <c r="I358" s="56">
        <v>764</v>
      </c>
      <c r="J358" s="56" t="s">
        <v>595</v>
      </c>
      <c r="K358" s="56"/>
      <c r="L358" s="56"/>
      <c r="M358" s="56"/>
      <c r="N358" s="58"/>
      <c r="O358" s="41"/>
      <c r="R358" s="241"/>
    </row>
    <row r="359" spans="1:18" ht="12.75" customHeight="1">
      <c r="A359" s="223">
        <v>175</v>
      </c>
      <c r="B359" s="224">
        <v>44613</v>
      </c>
      <c r="C359" s="224"/>
      <c r="D359" s="225" t="s">
        <v>447</v>
      </c>
      <c r="E359" s="226" t="s">
        <v>593</v>
      </c>
      <c r="F359" s="196">
        <v>1255</v>
      </c>
      <c r="G359" s="226"/>
      <c r="H359" s="226">
        <v>1515</v>
      </c>
      <c r="I359" s="228">
        <v>1510</v>
      </c>
      <c r="J359" s="198" t="s">
        <v>695</v>
      </c>
      <c r="K359" s="199">
        <f>H359-F359</f>
        <v>260</v>
      </c>
      <c r="L359" s="200">
        <f>K359/F359</f>
        <v>0.20717131474103587</v>
      </c>
      <c r="M359" s="195" t="s">
        <v>597</v>
      </c>
      <c r="N359" s="201">
        <v>44834</v>
      </c>
      <c r="O359" s="41"/>
      <c r="R359" s="241"/>
    </row>
    <row r="360" spans="1:18" ht="12.75" customHeight="1">
      <c r="A360">
        <v>176</v>
      </c>
      <c r="B360" s="249">
        <v>44670</v>
      </c>
      <c r="C360" s="249"/>
      <c r="D360" s="58" t="s">
        <v>553</v>
      </c>
      <c r="E360" s="253" t="s">
        <v>593</v>
      </c>
      <c r="F360" s="56" t="s">
        <v>851</v>
      </c>
      <c r="G360" s="56"/>
      <c r="H360" s="56"/>
      <c r="I360" s="56">
        <v>553</v>
      </c>
      <c r="J360" s="56" t="s">
        <v>595</v>
      </c>
      <c r="K360" s="56"/>
      <c r="L360" s="56"/>
      <c r="M360" s="56"/>
      <c r="N360" s="56"/>
      <c r="O360" s="41"/>
      <c r="R360" s="241"/>
    </row>
    <row r="361" spans="1:18" ht="12.75" customHeight="1">
      <c r="A361" s="223">
        <v>177</v>
      </c>
      <c r="B361" s="224">
        <v>44746</v>
      </c>
      <c r="C361" s="224"/>
      <c r="D361" s="225" t="s">
        <v>852</v>
      </c>
      <c r="E361" s="226" t="s">
        <v>593</v>
      </c>
      <c r="F361" s="196">
        <v>207.5</v>
      </c>
      <c r="G361" s="226"/>
      <c r="H361" s="226">
        <v>254</v>
      </c>
      <c r="I361" s="228">
        <v>254</v>
      </c>
      <c r="J361" s="198" t="s">
        <v>695</v>
      </c>
      <c r="K361" s="199">
        <f t="shared" ref="K361:K363" si="152">H361-F361</f>
        <v>46.5</v>
      </c>
      <c r="L361" s="200">
        <f t="shared" ref="L361:L363" si="153">K361/F361</f>
        <v>0.22409638554216868</v>
      </c>
      <c r="M361" s="195" t="s">
        <v>597</v>
      </c>
      <c r="N361" s="201">
        <v>44792</v>
      </c>
      <c r="O361" s="1"/>
      <c r="R361" s="241"/>
    </row>
    <row r="362" spans="1:18" ht="12.75" customHeight="1">
      <c r="A362" s="223">
        <v>178</v>
      </c>
      <c r="B362" s="224">
        <v>44775</v>
      </c>
      <c r="C362" s="224"/>
      <c r="D362" s="225" t="s">
        <v>492</v>
      </c>
      <c r="E362" s="226" t="s">
        <v>593</v>
      </c>
      <c r="F362" s="196">
        <v>31.25</v>
      </c>
      <c r="G362" s="226"/>
      <c r="H362" s="226">
        <v>38.75</v>
      </c>
      <c r="I362" s="228">
        <v>38</v>
      </c>
      <c r="J362" s="198" t="s">
        <v>695</v>
      </c>
      <c r="K362" s="199">
        <f t="shared" si="152"/>
        <v>7.5</v>
      </c>
      <c r="L362" s="200">
        <f t="shared" si="153"/>
        <v>0.24</v>
      </c>
      <c r="M362" s="195" t="s">
        <v>597</v>
      </c>
      <c r="N362" s="201">
        <v>44844</v>
      </c>
      <c r="O362" s="41"/>
      <c r="R362" s="62"/>
    </row>
    <row r="363" spans="1:18" ht="12.75" customHeight="1">
      <c r="A363" s="223">
        <v>179</v>
      </c>
      <c r="B363" s="224">
        <v>44841</v>
      </c>
      <c r="C363" s="224"/>
      <c r="D363" s="225" t="s">
        <v>853</v>
      </c>
      <c r="E363" s="226" t="s">
        <v>593</v>
      </c>
      <c r="F363" s="196">
        <v>665</v>
      </c>
      <c r="G363" s="226"/>
      <c r="H363" s="226">
        <v>807.5</v>
      </c>
      <c r="I363" s="228">
        <v>840</v>
      </c>
      <c r="J363" s="198" t="s">
        <v>849</v>
      </c>
      <c r="K363" s="199">
        <f t="shared" si="152"/>
        <v>142.5</v>
      </c>
      <c r="L363" s="200">
        <f t="shared" si="153"/>
        <v>0.21428571428571427</v>
      </c>
      <c r="M363" s="195" t="s">
        <v>597</v>
      </c>
      <c r="N363" s="201">
        <v>45097</v>
      </c>
      <c r="O363" s="41"/>
      <c r="R363" s="62"/>
    </row>
    <row r="364" spans="1:18" ht="12.75" customHeight="1">
      <c r="A364" s="248">
        <v>180</v>
      </c>
      <c r="B364" s="249">
        <v>44844</v>
      </c>
      <c r="C364" s="58"/>
      <c r="D364" s="58" t="s">
        <v>439</v>
      </c>
      <c r="E364" s="253" t="s">
        <v>593</v>
      </c>
      <c r="F364" s="56" t="s">
        <v>854</v>
      </c>
      <c r="G364" s="56"/>
      <c r="H364" s="56"/>
      <c r="I364" s="56">
        <v>291</v>
      </c>
      <c r="J364" s="56" t="s">
        <v>595</v>
      </c>
      <c r="K364" s="56"/>
      <c r="L364" s="56"/>
      <c r="M364" s="56"/>
      <c r="N364" s="56"/>
      <c r="O364" s="41"/>
      <c r="Q364" s="41"/>
      <c r="R364" s="62"/>
    </row>
    <row r="365" spans="1:18" ht="12.75" customHeight="1">
      <c r="A365" s="248">
        <v>181</v>
      </c>
      <c r="B365" s="249">
        <v>44845</v>
      </c>
      <c r="C365" s="58"/>
      <c r="D365" s="58" t="s">
        <v>437</v>
      </c>
      <c r="E365" s="253" t="s">
        <v>593</v>
      </c>
      <c r="F365" s="56" t="s">
        <v>855</v>
      </c>
      <c r="G365" s="56"/>
      <c r="H365" s="56"/>
      <c r="I365" s="56">
        <v>765</v>
      </c>
      <c r="J365" s="56" t="s">
        <v>595</v>
      </c>
      <c r="K365" s="56"/>
      <c r="L365" s="56"/>
      <c r="M365" s="56"/>
      <c r="N365" s="56"/>
      <c r="O365" s="41"/>
      <c r="Q365" s="41"/>
      <c r="R365" s="62"/>
    </row>
    <row r="366" spans="1:18" ht="12.75" customHeight="1">
      <c r="A366" s="223">
        <v>182</v>
      </c>
      <c r="B366" s="224">
        <v>44981</v>
      </c>
      <c r="C366" s="224"/>
      <c r="D366" s="225" t="s">
        <v>454</v>
      </c>
      <c r="E366" s="226" t="s">
        <v>593</v>
      </c>
      <c r="F366" s="196">
        <v>1675</v>
      </c>
      <c r="G366" s="226"/>
      <c r="H366" s="226">
        <v>2080</v>
      </c>
      <c r="I366" s="228">
        <v>2080</v>
      </c>
      <c r="J366" s="198" t="s">
        <v>695</v>
      </c>
      <c r="K366" s="199">
        <f>H366-F366</f>
        <v>405</v>
      </c>
      <c r="L366" s="200">
        <f>K366/F366</f>
        <v>0.2417910447761194</v>
      </c>
      <c r="M366" s="195" t="s">
        <v>597</v>
      </c>
      <c r="N366" s="201">
        <v>45119</v>
      </c>
      <c r="O366" s="41"/>
      <c r="R366" s="62"/>
    </row>
    <row r="367" spans="1:18" ht="12.75" customHeight="1">
      <c r="A367" s="223">
        <v>183</v>
      </c>
      <c r="B367" s="224">
        <v>44986</v>
      </c>
      <c r="C367" s="224"/>
      <c r="D367" s="225" t="s">
        <v>492</v>
      </c>
      <c r="E367" s="226" t="s">
        <v>593</v>
      </c>
      <c r="F367" s="196">
        <v>57.5</v>
      </c>
      <c r="G367" s="226"/>
      <c r="H367" s="226">
        <v>120</v>
      </c>
      <c r="I367" s="228">
        <v>120</v>
      </c>
      <c r="J367" s="198" t="s">
        <v>695</v>
      </c>
      <c r="K367" s="199">
        <f>H367-F367</f>
        <v>62.5</v>
      </c>
      <c r="L367" s="200">
        <f>K367/F367</f>
        <v>1.0869565217391304</v>
      </c>
      <c r="M367" s="195" t="s">
        <v>597</v>
      </c>
      <c r="N367" s="201">
        <v>45049</v>
      </c>
      <c r="O367" s="41"/>
      <c r="R367" s="62"/>
    </row>
    <row r="368" spans="1:18" ht="12.75" customHeight="1">
      <c r="A368" s="254">
        <v>184</v>
      </c>
      <c r="B368" s="249">
        <v>45008</v>
      </c>
      <c r="C368" s="249"/>
      <c r="D368" s="58" t="s">
        <v>509</v>
      </c>
      <c r="E368" s="253" t="s">
        <v>593</v>
      </c>
      <c r="F368" s="253" t="s">
        <v>856</v>
      </c>
      <c r="G368" s="56"/>
      <c r="H368" s="56"/>
      <c r="I368" s="56">
        <v>3523</v>
      </c>
      <c r="J368" s="56" t="s">
        <v>595</v>
      </c>
      <c r="K368" s="56"/>
      <c r="L368" s="56"/>
      <c r="M368" s="56"/>
      <c r="N368" s="56"/>
      <c r="O368" s="41"/>
      <c r="R368" s="62"/>
    </row>
    <row r="369" spans="1:38" ht="12.75" customHeight="1">
      <c r="A369" s="248">
        <v>185</v>
      </c>
      <c r="B369" s="249">
        <v>45027</v>
      </c>
      <c r="C369" s="58"/>
      <c r="D369" s="58" t="s">
        <v>857</v>
      </c>
      <c r="E369" s="253" t="s">
        <v>593</v>
      </c>
      <c r="F369" s="56" t="s">
        <v>858</v>
      </c>
      <c r="G369" s="56"/>
      <c r="H369" s="56"/>
      <c r="I369" s="56">
        <v>810</v>
      </c>
      <c r="J369" s="56" t="s">
        <v>595</v>
      </c>
      <c r="K369" s="56"/>
      <c r="L369" s="56"/>
      <c r="M369" s="56"/>
      <c r="N369" s="56"/>
      <c r="O369" s="41"/>
      <c r="R369" s="62"/>
    </row>
    <row r="370" spans="1:38" ht="12.75" customHeight="1">
      <c r="A370" s="248">
        <v>186</v>
      </c>
      <c r="B370" s="249">
        <v>45050</v>
      </c>
      <c r="C370" s="58"/>
      <c r="D370" s="58" t="s">
        <v>42</v>
      </c>
      <c r="E370" s="253" t="s">
        <v>593</v>
      </c>
      <c r="F370" s="56" t="s">
        <v>859</v>
      </c>
      <c r="G370" s="56"/>
      <c r="H370" s="56"/>
      <c r="I370" s="56">
        <v>5040</v>
      </c>
      <c r="J370" s="56" t="s">
        <v>595</v>
      </c>
      <c r="K370" s="56"/>
      <c r="L370" s="56"/>
      <c r="M370" s="56"/>
      <c r="N370" s="56"/>
      <c r="O370" s="41"/>
      <c r="R370" s="62"/>
    </row>
    <row r="371" spans="1:38" ht="12.75" customHeight="1">
      <c r="A371" s="242">
        <v>187</v>
      </c>
      <c r="B371" s="243">
        <v>45075</v>
      </c>
      <c r="C371" s="255"/>
      <c r="D371" s="255" t="s">
        <v>860</v>
      </c>
      <c r="E371" s="256" t="s">
        <v>593</v>
      </c>
      <c r="F371" s="245" t="s">
        <v>861</v>
      </c>
      <c r="G371" s="245"/>
      <c r="H371" s="245"/>
      <c r="I371" s="245">
        <v>732</v>
      </c>
      <c r="J371" s="245" t="s">
        <v>595</v>
      </c>
      <c r="K371" s="245"/>
      <c r="L371" s="245"/>
      <c r="M371" s="245"/>
      <c r="N371" s="245"/>
      <c r="O371" s="41"/>
      <c r="Q371" s="41"/>
      <c r="R371" s="62"/>
      <c r="T371" s="41"/>
      <c r="V371" s="41"/>
      <c r="W371" s="62"/>
      <c r="Y371" s="41"/>
      <c r="AA371" s="41"/>
      <c r="AB371" s="62"/>
      <c r="AD371" s="41"/>
      <c r="AF371" s="41"/>
      <c r="AG371" s="62"/>
      <c r="AI371" s="41"/>
      <c r="AK371" s="41"/>
      <c r="AL371" s="62"/>
    </row>
    <row r="372" spans="1:38" ht="12.75" customHeight="1">
      <c r="A372" s="248">
        <v>188</v>
      </c>
      <c r="B372" s="249">
        <v>45078</v>
      </c>
      <c r="C372" s="58"/>
      <c r="D372" s="58" t="s">
        <v>541</v>
      </c>
      <c r="E372" s="253" t="s">
        <v>593</v>
      </c>
      <c r="F372" s="56" t="s">
        <v>862</v>
      </c>
      <c r="G372" s="56"/>
      <c r="H372" s="56"/>
      <c r="I372" s="56">
        <v>4300</v>
      </c>
      <c r="J372" s="56" t="s">
        <v>595</v>
      </c>
      <c r="K372" s="56"/>
      <c r="L372" s="56"/>
      <c r="M372" s="56"/>
      <c r="N372" s="56"/>
      <c r="O372" s="41"/>
      <c r="Q372" s="41"/>
      <c r="R372" s="62"/>
      <c r="T372" s="41"/>
      <c r="V372" s="41"/>
      <c r="W372" s="62"/>
      <c r="Y372" s="41"/>
      <c r="AA372" s="41"/>
      <c r="AB372" s="62"/>
      <c r="AD372" s="41"/>
      <c r="AF372" s="41"/>
      <c r="AG372" s="62"/>
      <c r="AI372" s="41"/>
      <c r="AK372" s="41"/>
      <c r="AL372" s="62"/>
    </row>
    <row r="373" spans="1:38" ht="12.75" customHeight="1">
      <c r="A373" s="248">
        <v>189</v>
      </c>
      <c r="B373" s="249">
        <v>45103</v>
      </c>
      <c r="C373" s="58"/>
      <c r="D373" s="58" t="s">
        <v>1079</v>
      </c>
      <c r="E373" s="253" t="s">
        <v>593</v>
      </c>
      <c r="F373" s="56" t="s">
        <v>675</v>
      </c>
      <c r="G373" s="56"/>
      <c r="H373" s="56"/>
      <c r="I373" s="56">
        <v>383</v>
      </c>
      <c r="J373" s="56" t="s">
        <v>595</v>
      </c>
      <c r="K373" s="56"/>
      <c r="L373" s="56"/>
      <c r="M373" s="56"/>
      <c r="N373" s="56"/>
      <c r="O373" s="41"/>
      <c r="Q373" s="41"/>
      <c r="R373" s="62"/>
      <c r="T373" s="41"/>
      <c r="V373" s="41"/>
      <c r="W373" s="62"/>
      <c r="Y373" s="41"/>
      <c r="AA373" s="41"/>
      <c r="AB373" s="62"/>
      <c r="AD373" s="41"/>
      <c r="AF373" s="41"/>
      <c r="AG373" s="62"/>
      <c r="AI373" s="41"/>
      <c r="AK373" s="41"/>
      <c r="AL373" s="62"/>
    </row>
    <row r="374" spans="1:38" ht="12.75" customHeight="1">
      <c r="A374" s="248">
        <v>190</v>
      </c>
      <c r="B374" s="249">
        <v>45120</v>
      </c>
      <c r="C374" s="58"/>
      <c r="D374" s="58" t="s">
        <v>540</v>
      </c>
      <c r="E374" s="253" t="s">
        <v>593</v>
      </c>
      <c r="F374" s="56" t="s">
        <v>1064</v>
      </c>
      <c r="G374" s="56"/>
      <c r="H374" s="56"/>
      <c r="I374" s="56">
        <v>2935</v>
      </c>
      <c r="J374" s="56" t="s">
        <v>595</v>
      </c>
      <c r="K374" s="56"/>
      <c r="L374" s="56"/>
      <c r="M374" s="56"/>
      <c r="N374" s="56"/>
      <c r="O374" s="41"/>
      <c r="Q374" s="41"/>
      <c r="R374" s="62"/>
      <c r="T374" s="41"/>
      <c r="V374" s="41"/>
      <c r="W374" s="62"/>
      <c r="Y374" s="41"/>
      <c r="AA374" s="41"/>
      <c r="AB374" s="62"/>
      <c r="AD374" s="41"/>
      <c r="AF374" s="41"/>
      <c r="AG374" s="62"/>
      <c r="AI374" s="41"/>
      <c r="AK374" s="41"/>
      <c r="AL374" s="62"/>
    </row>
    <row r="375" spans="1:38" ht="12.75" customHeight="1">
      <c r="A375" s="248">
        <v>191</v>
      </c>
      <c r="B375" s="249">
        <v>45125</v>
      </c>
      <c r="C375" s="58"/>
      <c r="D375" s="58" t="s">
        <v>203</v>
      </c>
      <c r="E375" s="253" t="s">
        <v>593</v>
      </c>
      <c r="F375" s="56" t="s">
        <v>1118</v>
      </c>
      <c r="G375" s="56"/>
      <c r="H375" s="56"/>
      <c r="I375" s="56">
        <v>4895</v>
      </c>
      <c r="J375" s="56" t="s">
        <v>595</v>
      </c>
      <c r="K375" s="56"/>
      <c r="L375" s="56"/>
      <c r="M375" s="56"/>
      <c r="N375" s="56"/>
      <c r="O375" s="41"/>
      <c r="R375" s="62"/>
      <c r="T375" s="41"/>
      <c r="W375" s="62"/>
      <c r="Y375" s="41"/>
      <c r="AB375" s="62"/>
      <c r="AD375" s="41"/>
      <c r="AG375" s="62"/>
      <c r="AI375" s="41"/>
      <c r="AL375" s="62"/>
    </row>
    <row r="376" spans="1:38" ht="12.75" customHeight="1">
      <c r="A376" s="248"/>
      <c r="B376" s="249"/>
      <c r="C376" s="58"/>
      <c r="D376" s="58"/>
      <c r="E376" s="253"/>
      <c r="F376" s="56"/>
      <c r="G376" s="56"/>
      <c r="H376" s="56"/>
      <c r="I376" s="56"/>
      <c r="J376" s="56"/>
      <c r="K376" s="56"/>
      <c r="L376" s="56"/>
      <c r="M376" s="56"/>
      <c r="N376" s="56"/>
      <c r="O376" s="41"/>
      <c r="R376" s="62"/>
      <c r="T376" s="41"/>
      <c r="W376" s="62"/>
      <c r="Y376" s="41"/>
      <c r="AB376" s="62"/>
      <c r="AD376" s="41"/>
      <c r="AG376" s="62"/>
      <c r="AI376" s="41"/>
      <c r="AL376" s="62"/>
    </row>
    <row r="377" spans="1:38" ht="12.75" customHeight="1">
      <c r="A377" s="248"/>
      <c r="B377" s="249"/>
      <c r="C377" s="58"/>
      <c r="D377" s="58"/>
      <c r="E377" s="253"/>
      <c r="F377" s="56"/>
      <c r="G377" s="56"/>
      <c r="H377" s="56"/>
      <c r="I377" s="56"/>
      <c r="J377" s="56"/>
      <c r="K377" s="56"/>
      <c r="L377" s="56"/>
      <c r="M377" s="56"/>
      <c r="N377" s="56"/>
      <c r="O377" s="41"/>
      <c r="R377" s="62"/>
      <c r="T377" s="41"/>
      <c r="W377" s="62"/>
      <c r="Y377" s="41"/>
      <c r="AB377" s="62"/>
      <c r="AD377" s="41"/>
      <c r="AG377" s="62"/>
      <c r="AI377" s="41"/>
      <c r="AL377" s="62"/>
    </row>
    <row r="378" spans="1:38" ht="12.75" customHeight="1">
      <c r="A378" s="248"/>
      <c r="B378" s="249"/>
      <c r="C378" s="58"/>
      <c r="D378" s="58"/>
      <c r="E378" s="253"/>
      <c r="F378" s="56"/>
      <c r="G378" s="56"/>
      <c r="H378" s="56"/>
      <c r="I378" s="56"/>
      <c r="J378" s="56"/>
      <c r="K378" s="56"/>
      <c r="L378" s="56"/>
      <c r="M378" s="56"/>
      <c r="N378" s="56"/>
      <c r="O378" s="41"/>
      <c r="R378" s="62"/>
      <c r="T378" s="41"/>
      <c r="W378" s="62"/>
      <c r="Y378" s="41"/>
      <c r="AB378" s="62"/>
      <c r="AD378" s="41"/>
      <c r="AG378" s="62"/>
      <c r="AI378" s="41"/>
      <c r="AL378" s="62"/>
    </row>
    <row r="379" spans="1:38" ht="12.75" customHeight="1">
      <c r="A379" s="58"/>
      <c r="B379" s="58"/>
      <c r="C379" s="58"/>
      <c r="D379" s="58"/>
      <c r="E379" s="58"/>
      <c r="F379" s="56"/>
      <c r="G379" s="56"/>
      <c r="H379" s="56"/>
      <c r="I379" s="56"/>
      <c r="J379" s="31"/>
      <c r="K379" s="56"/>
      <c r="L379" s="56"/>
      <c r="M379" s="56"/>
      <c r="N379" s="58"/>
      <c r="O379" s="41"/>
      <c r="R379" s="62"/>
      <c r="T379" s="41"/>
      <c r="W379" s="62"/>
      <c r="Y379" s="41"/>
      <c r="AB379" s="62"/>
      <c r="AD379" s="41"/>
      <c r="AG379" s="62"/>
      <c r="AI379" s="41"/>
      <c r="AL379" s="62"/>
    </row>
    <row r="380" spans="1:38" ht="12.75" customHeight="1">
      <c r="B380" s="257" t="s">
        <v>863</v>
      </c>
      <c r="F380" s="62"/>
      <c r="G380" s="62"/>
      <c r="H380" s="62"/>
      <c r="I380" s="62"/>
      <c r="J380" s="41"/>
      <c r="K380" s="62"/>
      <c r="L380" s="62"/>
      <c r="M380" s="62"/>
      <c r="O380" s="41"/>
      <c r="R380" s="62"/>
      <c r="T380" s="41"/>
      <c r="W380" s="62"/>
      <c r="Y380" s="41"/>
      <c r="AB380" s="62"/>
      <c r="AD380" s="41"/>
      <c r="AG380" s="62"/>
      <c r="AI380" s="41"/>
      <c r="AL380" s="62"/>
    </row>
    <row r="381" spans="1:38" ht="12.75" customHeight="1">
      <c r="A381" s="258"/>
      <c r="F381" s="62"/>
      <c r="G381" s="62"/>
      <c r="H381" s="62"/>
      <c r="I381" s="62"/>
      <c r="J381" s="41"/>
      <c r="K381" s="62"/>
      <c r="L381" s="62"/>
      <c r="M381" s="62"/>
      <c r="O381" s="41"/>
      <c r="R381" s="62"/>
      <c r="T381" s="41"/>
      <c r="W381" s="62"/>
      <c r="Y381" s="41"/>
      <c r="AB381" s="62"/>
      <c r="AD381" s="41"/>
      <c r="AG381" s="62"/>
      <c r="AI381" s="41"/>
      <c r="AL381" s="62"/>
    </row>
    <row r="382" spans="1:38" ht="12.75" customHeight="1">
      <c r="A382" s="258"/>
      <c r="F382" s="62"/>
      <c r="G382" s="62"/>
      <c r="H382" s="62"/>
      <c r="I382" s="62"/>
      <c r="J382" s="41"/>
      <c r="K382" s="62"/>
      <c r="L382" s="62"/>
      <c r="M382" s="62"/>
      <c r="O382" s="41"/>
      <c r="R382" s="62"/>
    </row>
    <row r="383" spans="1:38" ht="12.75" customHeight="1">
      <c r="A383" s="56"/>
      <c r="F383" s="62"/>
      <c r="G383" s="62"/>
      <c r="H383" s="62"/>
      <c r="I383" s="62"/>
      <c r="J383" s="41"/>
      <c r="K383" s="62"/>
      <c r="L383" s="62"/>
      <c r="M383" s="62"/>
      <c r="O383" s="41"/>
      <c r="R383" s="62"/>
    </row>
    <row r="384" spans="1:38" ht="12.75" customHeight="1">
      <c r="F384" s="62"/>
      <c r="G384" s="62"/>
      <c r="H384" s="62"/>
      <c r="I384" s="62"/>
      <c r="J384" s="41"/>
      <c r="K384" s="62"/>
      <c r="L384" s="62"/>
      <c r="M384" s="62"/>
      <c r="O384" s="41"/>
      <c r="R384" s="62"/>
    </row>
    <row r="385" spans="6:18" ht="12.75" customHeight="1">
      <c r="F385" s="62"/>
      <c r="G385" s="62"/>
      <c r="H385" s="62"/>
      <c r="I385" s="62"/>
      <c r="J385" s="41"/>
      <c r="K385" s="62"/>
      <c r="L385" s="62"/>
      <c r="M385" s="62"/>
      <c r="O385" s="41"/>
      <c r="R385" s="62"/>
    </row>
    <row r="386" spans="6:18" ht="12.75" customHeight="1">
      <c r="F386" s="62"/>
      <c r="G386" s="62"/>
      <c r="H386" s="62"/>
      <c r="I386" s="62"/>
      <c r="J386" s="41"/>
      <c r="K386" s="62"/>
      <c r="L386" s="62"/>
      <c r="M386" s="62"/>
      <c r="O386" s="41"/>
      <c r="R386" s="62"/>
    </row>
    <row r="387" spans="6:18" ht="12.75" customHeight="1">
      <c r="F387" s="62"/>
      <c r="G387" s="62"/>
      <c r="H387" s="62"/>
      <c r="I387" s="62"/>
      <c r="J387" s="41"/>
      <c r="K387" s="62"/>
      <c r="L387" s="62"/>
      <c r="M387" s="62"/>
      <c r="O387" s="41"/>
      <c r="R387" s="62"/>
    </row>
    <row r="388" spans="6:18" ht="12.75" customHeight="1">
      <c r="F388" s="62"/>
      <c r="G388" s="62"/>
      <c r="H388" s="62"/>
      <c r="I388" s="62"/>
      <c r="J388" s="41"/>
      <c r="K388" s="62"/>
      <c r="L388" s="62"/>
      <c r="M388" s="62"/>
      <c r="O388" s="41"/>
      <c r="R388" s="62"/>
    </row>
    <row r="389" spans="6:18" ht="12.75" customHeight="1">
      <c r="F389" s="62"/>
      <c r="G389" s="62"/>
      <c r="H389" s="62"/>
      <c r="I389" s="62"/>
      <c r="J389" s="41"/>
      <c r="K389" s="62"/>
      <c r="L389" s="62"/>
      <c r="M389" s="62"/>
      <c r="O389" s="41"/>
      <c r="R389" s="62"/>
    </row>
    <row r="390" spans="6:18" ht="12.75" customHeight="1">
      <c r="F390" s="62"/>
      <c r="G390" s="62"/>
      <c r="H390" s="62"/>
      <c r="I390" s="62"/>
      <c r="J390" s="41"/>
      <c r="K390" s="62"/>
      <c r="L390" s="62"/>
      <c r="M390" s="62"/>
      <c r="O390" s="41"/>
      <c r="R390" s="62"/>
    </row>
    <row r="391" spans="6:18" ht="12.75" customHeight="1">
      <c r="F391" s="62"/>
      <c r="G391" s="62"/>
      <c r="H391" s="62"/>
      <c r="I391" s="62"/>
      <c r="J391" s="41"/>
      <c r="K391" s="62"/>
      <c r="L391" s="62"/>
      <c r="M391" s="62"/>
      <c r="O391" s="41"/>
      <c r="R391" s="62"/>
    </row>
    <row r="392" spans="6:18" ht="12.75" customHeight="1">
      <c r="F392" s="62"/>
      <c r="G392" s="62"/>
      <c r="H392" s="62"/>
      <c r="I392" s="62"/>
      <c r="J392" s="41"/>
      <c r="K392" s="62"/>
      <c r="L392" s="62"/>
      <c r="M392" s="62"/>
      <c r="O392" s="41"/>
      <c r="R392" s="62"/>
    </row>
    <row r="393" spans="6:18" ht="12.75" customHeight="1">
      <c r="F393" s="62"/>
      <c r="G393" s="62"/>
      <c r="H393" s="62"/>
      <c r="I393" s="62"/>
      <c r="J393" s="41"/>
      <c r="K393" s="62"/>
      <c r="L393" s="62"/>
      <c r="M393" s="62"/>
      <c r="O393" s="41"/>
      <c r="R393" s="62"/>
    </row>
    <row r="394" spans="6:18" ht="12.75" customHeight="1">
      <c r="F394" s="62"/>
      <c r="G394" s="62"/>
      <c r="H394" s="62"/>
      <c r="I394" s="62"/>
      <c r="J394" s="41"/>
      <c r="K394" s="62"/>
      <c r="L394" s="62"/>
      <c r="M394" s="62"/>
      <c r="O394" s="41"/>
      <c r="R394" s="62"/>
    </row>
    <row r="395" spans="6:18" ht="12.75" customHeight="1">
      <c r="F395" s="62"/>
      <c r="G395" s="62"/>
      <c r="H395" s="62"/>
      <c r="I395" s="62"/>
      <c r="J395" s="41"/>
      <c r="K395" s="62"/>
      <c r="L395" s="62"/>
      <c r="M395" s="62"/>
      <c r="O395" s="41"/>
      <c r="R395" s="62"/>
    </row>
    <row r="396" spans="6:18" ht="12.75" customHeight="1">
      <c r="F396" s="62"/>
      <c r="G396" s="62"/>
      <c r="H396" s="62"/>
      <c r="I396" s="62"/>
      <c r="J396" s="41"/>
      <c r="K396" s="62"/>
      <c r="L396" s="62"/>
      <c r="M396" s="62"/>
      <c r="O396" s="41"/>
      <c r="R396" s="62"/>
    </row>
    <row r="397" spans="6:18" ht="12.75" customHeight="1">
      <c r="F397" s="62"/>
      <c r="G397" s="62"/>
      <c r="H397" s="62"/>
      <c r="I397" s="62"/>
      <c r="J397" s="41"/>
      <c r="K397" s="62"/>
      <c r="L397" s="62"/>
      <c r="M397" s="62"/>
      <c r="O397" s="41"/>
      <c r="R397" s="62"/>
    </row>
    <row r="398" spans="6:18" ht="12.75" customHeight="1">
      <c r="F398" s="62"/>
      <c r="G398" s="62"/>
      <c r="H398" s="62"/>
      <c r="I398" s="62"/>
      <c r="J398" s="41"/>
      <c r="K398" s="62"/>
      <c r="L398" s="62"/>
      <c r="M398" s="62"/>
      <c r="O398" s="41"/>
      <c r="R398" s="62"/>
    </row>
    <row r="399" spans="6:18" ht="12.75" customHeight="1">
      <c r="F399" s="62"/>
      <c r="G399" s="62"/>
      <c r="H399" s="62"/>
      <c r="I399" s="62"/>
      <c r="J399" s="41"/>
      <c r="K399" s="62"/>
      <c r="L399" s="62"/>
      <c r="M399" s="62"/>
      <c r="O399" s="41"/>
      <c r="R399" s="62"/>
    </row>
    <row r="400" spans="6:18" ht="12.75" customHeight="1">
      <c r="F400" s="62"/>
      <c r="G400" s="62"/>
      <c r="H400" s="62"/>
      <c r="I400" s="62"/>
      <c r="J400" s="41"/>
      <c r="K400" s="62"/>
      <c r="L400" s="62"/>
      <c r="M400" s="62"/>
      <c r="O400" s="41"/>
      <c r="R400" s="62"/>
    </row>
    <row r="401" spans="6:18" ht="12.75" customHeight="1">
      <c r="F401" s="62"/>
      <c r="G401" s="62"/>
      <c r="H401" s="62"/>
      <c r="I401" s="62"/>
      <c r="J401" s="41"/>
      <c r="K401" s="62"/>
      <c r="L401" s="62"/>
      <c r="M401" s="62"/>
      <c r="O401" s="41"/>
      <c r="R401" s="62"/>
    </row>
    <row r="402" spans="6:18" ht="12.75" customHeight="1">
      <c r="F402" s="62"/>
      <c r="G402" s="62"/>
      <c r="H402" s="62"/>
      <c r="I402" s="62"/>
      <c r="J402" s="41"/>
      <c r="K402" s="62"/>
      <c r="L402" s="62"/>
      <c r="M402" s="62"/>
      <c r="O402" s="41"/>
      <c r="R402" s="62"/>
    </row>
    <row r="403" spans="6:18" ht="12.75" customHeight="1">
      <c r="F403" s="62"/>
      <c r="G403" s="62"/>
      <c r="H403" s="62"/>
      <c r="I403" s="62"/>
      <c r="J403" s="41"/>
      <c r="K403" s="62"/>
      <c r="L403" s="62"/>
      <c r="M403" s="62"/>
      <c r="O403" s="41"/>
      <c r="R403" s="62"/>
    </row>
    <row r="404" spans="6:18" ht="12.75" customHeight="1">
      <c r="F404" s="62"/>
      <c r="G404" s="62"/>
      <c r="H404" s="62"/>
      <c r="I404" s="62"/>
      <c r="J404" s="41"/>
      <c r="K404" s="62"/>
      <c r="L404" s="62"/>
      <c r="M404" s="62"/>
      <c r="O404" s="41"/>
      <c r="R404" s="62"/>
    </row>
    <row r="405" spans="6:18" ht="12.75" customHeight="1">
      <c r="F405" s="62"/>
      <c r="G405" s="62"/>
      <c r="H405" s="62"/>
      <c r="I405" s="62"/>
      <c r="J405" s="41"/>
      <c r="K405" s="62"/>
      <c r="L405" s="62"/>
      <c r="M405" s="62"/>
      <c r="O405" s="41"/>
      <c r="R405" s="62"/>
    </row>
    <row r="406" spans="6:18" ht="12.75" customHeight="1">
      <c r="F406" s="62"/>
      <c r="G406" s="62"/>
      <c r="H406" s="62"/>
      <c r="I406" s="62"/>
      <c r="J406" s="41"/>
      <c r="K406" s="62"/>
      <c r="L406" s="62"/>
      <c r="M406" s="62"/>
      <c r="O406" s="41"/>
      <c r="R406" s="62"/>
    </row>
    <row r="407" spans="6:18" ht="12.75" customHeight="1">
      <c r="F407" s="62"/>
      <c r="G407" s="62"/>
      <c r="H407" s="62"/>
      <c r="I407" s="62"/>
      <c r="J407" s="41"/>
      <c r="K407" s="62"/>
      <c r="L407" s="62"/>
      <c r="M407" s="62"/>
      <c r="O407" s="41"/>
      <c r="R407" s="62"/>
    </row>
    <row r="408" spans="6:18" ht="12.75" customHeight="1">
      <c r="F408" s="62"/>
      <c r="G408" s="62"/>
      <c r="H408" s="62"/>
      <c r="I408" s="62"/>
      <c r="J408" s="41"/>
      <c r="K408" s="62"/>
      <c r="L408" s="62"/>
      <c r="M408" s="62"/>
      <c r="O408" s="41"/>
      <c r="R408" s="62"/>
    </row>
    <row r="409" spans="6:18" ht="12.75" customHeight="1">
      <c r="F409" s="62"/>
      <c r="G409" s="62"/>
      <c r="H409" s="62"/>
      <c r="I409" s="62"/>
      <c r="J409" s="41"/>
      <c r="K409" s="62"/>
      <c r="L409" s="62"/>
      <c r="M409" s="62"/>
      <c r="O409" s="41"/>
      <c r="R409" s="62"/>
    </row>
    <row r="410" spans="6:18" ht="12.75" customHeight="1">
      <c r="F410" s="62"/>
      <c r="G410" s="62"/>
      <c r="H410" s="62"/>
      <c r="I410" s="62"/>
      <c r="J410" s="41"/>
      <c r="K410" s="62"/>
      <c r="L410" s="62"/>
      <c r="M410" s="62"/>
      <c r="O410" s="41"/>
      <c r="R410" s="62"/>
    </row>
    <row r="411" spans="6:18" ht="12.75" customHeight="1">
      <c r="F411" s="62"/>
      <c r="G411" s="62"/>
      <c r="H411" s="62"/>
      <c r="I411" s="62"/>
      <c r="J411" s="41"/>
      <c r="K411" s="62"/>
      <c r="L411" s="62"/>
      <c r="M411" s="62"/>
      <c r="O411" s="41"/>
      <c r="R411" s="62"/>
    </row>
    <row r="412" spans="6:18" ht="12.75" customHeight="1">
      <c r="F412" s="62"/>
      <c r="G412" s="62"/>
      <c r="H412" s="62"/>
      <c r="I412" s="62"/>
      <c r="J412" s="41"/>
      <c r="K412" s="62"/>
      <c r="L412" s="62"/>
      <c r="M412" s="62"/>
      <c r="O412" s="41"/>
      <c r="R412" s="62"/>
    </row>
    <row r="413" spans="6:18" ht="12.75" customHeight="1">
      <c r="F413" s="62"/>
      <c r="G413" s="62"/>
      <c r="H413" s="62"/>
      <c r="I413" s="62"/>
      <c r="J413" s="41"/>
      <c r="K413" s="62"/>
      <c r="L413" s="62"/>
      <c r="M413" s="62"/>
      <c r="O413" s="41"/>
      <c r="R413" s="62"/>
    </row>
    <row r="414" spans="6:18" ht="12.75" customHeight="1">
      <c r="F414" s="62"/>
      <c r="G414" s="62"/>
      <c r="H414" s="62"/>
      <c r="I414" s="62"/>
      <c r="J414" s="41"/>
      <c r="K414" s="62"/>
      <c r="L414" s="62"/>
      <c r="M414" s="62"/>
      <c r="O414" s="41"/>
      <c r="R414" s="62"/>
    </row>
    <row r="415" spans="6:18" ht="12.75" customHeight="1">
      <c r="F415" s="62"/>
      <c r="G415" s="62"/>
      <c r="H415" s="62"/>
      <c r="I415" s="62"/>
      <c r="J415" s="41"/>
      <c r="K415" s="62"/>
      <c r="L415" s="62"/>
      <c r="M415" s="62"/>
      <c r="O415" s="41"/>
      <c r="R415" s="62"/>
    </row>
    <row r="416" spans="6:18" ht="12.75" customHeight="1">
      <c r="F416" s="62"/>
      <c r="G416" s="62"/>
      <c r="H416" s="62"/>
      <c r="I416" s="62"/>
      <c r="J416" s="41"/>
      <c r="K416" s="62"/>
      <c r="L416" s="62"/>
      <c r="M416" s="62"/>
      <c r="O416" s="41"/>
      <c r="R416" s="62"/>
    </row>
    <row r="417" spans="6:18" ht="12.75" customHeight="1">
      <c r="F417" s="62"/>
      <c r="G417" s="62"/>
      <c r="H417" s="62"/>
      <c r="I417" s="62"/>
      <c r="J417" s="41"/>
      <c r="K417" s="62"/>
      <c r="L417" s="62"/>
      <c r="M417" s="62"/>
      <c r="O417" s="41"/>
      <c r="R417" s="62"/>
    </row>
    <row r="418" spans="6:18" ht="12.75" customHeight="1">
      <c r="F418" s="62"/>
      <c r="G418" s="62"/>
      <c r="H418" s="62"/>
      <c r="I418" s="62"/>
      <c r="J418" s="41"/>
      <c r="K418" s="62"/>
      <c r="L418" s="62"/>
      <c r="M418" s="62"/>
      <c r="O418" s="41"/>
      <c r="R418" s="62"/>
    </row>
    <row r="419" spans="6:18" ht="12.75" customHeight="1">
      <c r="F419" s="62"/>
      <c r="G419" s="62"/>
      <c r="H419" s="62"/>
      <c r="I419" s="62"/>
      <c r="J419" s="41"/>
      <c r="K419" s="62"/>
      <c r="L419" s="62"/>
      <c r="M419" s="62"/>
      <c r="O419" s="41"/>
      <c r="R419" s="62"/>
    </row>
    <row r="420" spans="6:18" ht="12.75" customHeight="1">
      <c r="F420" s="62"/>
      <c r="G420" s="62"/>
      <c r="H420" s="62"/>
      <c r="I420" s="62"/>
      <c r="J420" s="41"/>
      <c r="K420" s="62"/>
      <c r="L420" s="62"/>
      <c r="M420" s="62"/>
      <c r="O420" s="41"/>
      <c r="R420" s="62"/>
    </row>
    <row r="421" spans="6:18" ht="12.75" customHeight="1">
      <c r="F421" s="62"/>
      <c r="G421" s="62"/>
      <c r="H421" s="62"/>
      <c r="I421" s="62"/>
      <c r="J421" s="41"/>
      <c r="K421" s="62"/>
      <c r="L421" s="62"/>
      <c r="M421" s="62"/>
      <c r="O421" s="41"/>
      <c r="R421" s="62"/>
    </row>
    <row r="422" spans="6:18" ht="12.75" customHeight="1">
      <c r="F422" s="62"/>
      <c r="G422" s="62"/>
      <c r="H422" s="62"/>
      <c r="I422" s="62"/>
      <c r="J422" s="41"/>
      <c r="K422" s="62"/>
      <c r="L422" s="62"/>
      <c r="M422" s="62"/>
      <c r="O422" s="41"/>
      <c r="R422" s="62"/>
    </row>
    <row r="423" spans="6:18" ht="12.75" customHeight="1">
      <c r="F423" s="62"/>
      <c r="G423" s="62"/>
      <c r="H423" s="62"/>
      <c r="I423" s="62"/>
      <c r="J423" s="41"/>
      <c r="K423" s="62"/>
      <c r="L423" s="62"/>
      <c r="M423" s="62"/>
      <c r="O423" s="41"/>
      <c r="R423" s="62"/>
    </row>
    <row r="424" spans="6:18" ht="12.75" customHeight="1">
      <c r="F424" s="62"/>
      <c r="G424" s="62"/>
      <c r="H424" s="62"/>
      <c r="I424" s="62"/>
      <c r="J424" s="41"/>
      <c r="K424" s="62"/>
      <c r="L424" s="62"/>
      <c r="M424" s="62"/>
      <c r="O424" s="41"/>
      <c r="R424" s="62"/>
    </row>
    <row r="425" spans="6:18" ht="12.75" customHeight="1">
      <c r="F425" s="62"/>
      <c r="G425" s="62"/>
      <c r="H425" s="62"/>
      <c r="I425" s="62"/>
      <c r="J425" s="41"/>
      <c r="K425" s="62"/>
      <c r="L425" s="62"/>
      <c r="M425" s="62"/>
      <c r="O425" s="41"/>
      <c r="R425" s="62"/>
    </row>
    <row r="426" spans="6:18" ht="12.75" customHeight="1">
      <c r="F426" s="62"/>
      <c r="G426" s="62"/>
      <c r="H426" s="62"/>
      <c r="I426" s="62"/>
      <c r="J426" s="41"/>
      <c r="K426" s="62"/>
      <c r="L426" s="62"/>
      <c r="M426" s="62"/>
      <c r="O426" s="41"/>
      <c r="R426" s="62"/>
    </row>
    <row r="427" spans="6:18" ht="12.75" customHeight="1">
      <c r="F427" s="62"/>
      <c r="G427" s="62"/>
      <c r="H427" s="62"/>
      <c r="I427" s="62"/>
      <c r="J427" s="41"/>
      <c r="K427" s="62"/>
      <c r="L427" s="62"/>
      <c r="M427" s="62"/>
      <c r="O427" s="41"/>
      <c r="R427" s="62"/>
    </row>
    <row r="428" spans="6:18" ht="12.75" customHeight="1">
      <c r="F428" s="62"/>
      <c r="G428" s="62"/>
      <c r="H428" s="62"/>
      <c r="I428" s="62"/>
      <c r="J428" s="41"/>
      <c r="K428" s="62"/>
      <c r="L428" s="62"/>
      <c r="M428" s="62"/>
      <c r="O428" s="41"/>
      <c r="R428" s="62"/>
    </row>
    <row r="429" spans="6:18" ht="12.75" customHeight="1">
      <c r="F429" s="62"/>
      <c r="G429" s="62"/>
      <c r="H429" s="62"/>
      <c r="I429" s="62"/>
      <c r="J429" s="41"/>
      <c r="K429" s="62"/>
      <c r="L429" s="62"/>
      <c r="M429" s="62"/>
      <c r="O429" s="41"/>
      <c r="R429" s="62"/>
    </row>
    <row r="430" spans="6:18" ht="12.75" customHeight="1">
      <c r="F430" s="62"/>
      <c r="G430" s="62"/>
      <c r="H430" s="62"/>
      <c r="I430" s="62"/>
      <c r="J430" s="41"/>
      <c r="K430" s="62"/>
      <c r="L430" s="62"/>
      <c r="M430" s="62"/>
      <c r="O430" s="41"/>
      <c r="R430" s="62"/>
    </row>
    <row r="431" spans="6:18" ht="12.75" customHeight="1">
      <c r="F431" s="62"/>
      <c r="G431" s="62"/>
      <c r="H431" s="62"/>
      <c r="I431" s="62"/>
      <c r="J431" s="41"/>
      <c r="K431" s="62"/>
      <c r="L431" s="62"/>
      <c r="M431" s="62"/>
      <c r="O431" s="41"/>
      <c r="R431" s="62"/>
    </row>
    <row r="432" spans="6:18" ht="12.75" customHeight="1">
      <c r="F432" s="62"/>
      <c r="G432" s="62"/>
      <c r="H432" s="62"/>
      <c r="I432" s="62"/>
      <c r="J432" s="41"/>
      <c r="K432" s="62"/>
      <c r="L432" s="62"/>
      <c r="M432" s="62"/>
      <c r="O432" s="41"/>
      <c r="R432" s="62"/>
    </row>
    <row r="433" spans="6:18" ht="12.75" customHeight="1">
      <c r="F433" s="62"/>
      <c r="G433" s="62"/>
      <c r="H433" s="62"/>
      <c r="I433" s="62"/>
      <c r="J433" s="41"/>
      <c r="K433" s="62"/>
      <c r="L433" s="62"/>
      <c r="M433" s="62"/>
      <c r="O433" s="41"/>
      <c r="R433" s="62"/>
    </row>
    <row r="434" spans="6:18" ht="12.75" customHeight="1">
      <c r="F434" s="62"/>
      <c r="G434" s="62"/>
      <c r="H434" s="62"/>
      <c r="I434" s="62"/>
      <c r="J434" s="41"/>
      <c r="K434" s="62"/>
      <c r="L434" s="62"/>
      <c r="M434" s="62"/>
      <c r="O434" s="41"/>
      <c r="R434" s="62"/>
    </row>
    <row r="435" spans="6:18" ht="12.75" customHeight="1">
      <c r="F435" s="62"/>
      <c r="G435" s="62"/>
      <c r="H435" s="62"/>
      <c r="I435" s="62"/>
      <c r="J435" s="41"/>
      <c r="K435" s="62"/>
      <c r="L435" s="62"/>
      <c r="M435" s="62"/>
      <c r="O435" s="41"/>
      <c r="R435" s="62"/>
    </row>
    <row r="436" spans="6:18" ht="12.75" customHeight="1">
      <c r="F436" s="62"/>
      <c r="G436" s="62"/>
      <c r="H436" s="62"/>
      <c r="I436" s="62"/>
      <c r="J436" s="41"/>
      <c r="K436" s="62"/>
      <c r="L436" s="62"/>
      <c r="M436" s="62"/>
      <c r="O436" s="41"/>
      <c r="R436" s="62"/>
    </row>
    <row r="437" spans="6:18" ht="12.75" customHeight="1">
      <c r="F437" s="62"/>
      <c r="G437" s="62"/>
      <c r="H437" s="62"/>
      <c r="I437" s="62"/>
      <c r="J437" s="41"/>
      <c r="K437" s="62"/>
      <c r="L437" s="62"/>
      <c r="M437" s="62"/>
      <c r="O437" s="41"/>
      <c r="R437" s="62"/>
    </row>
    <row r="438" spans="6:18" ht="12.75" customHeight="1">
      <c r="F438" s="62"/>
      <c r="G438" s="62"/>
      <c r="H438" s="62"/>
      <c r="I438" s="62"/>
      <c r="J438" s="41"/>
      <c r="K438" s="62"/>
      <c r="L438" s="62"/>
      <c r="M438" s="62"/>
      <c r="O438" s="41"/>
      <c r="R438" s="62"/>
    </row>
    <row r="439" spans="6:18" ht="12.75" customHeight="1">
      <c r="F439" s="62"/>
      <c r="G439" s="62"/>
      <c r="H439" s="62"/>
      <c r="I439" s="62"/>
      <c r="J439" s="41"/>
      <c r="K439" s="62"/>
      <c r="L439" s="62"/>
      <c r="M439" s="62"/>
      <c r="O439" s="41"/>
      <c r="R439" s="62"/>
    </row>
    <row r="440" spans="6:18" ht="12.75" customHeight="1">
      <c r="F440" s="62"/>
      <c r="G440" s="62"/>
      <c r="H440" s="62"/>
      <c r="I440" s="62"/>
      <c r="J440" s="41"/>
      <c r="K440" s="62"/>
      <c r="L440" s="62"/>
      <c r="M440" s="62"/>
      <c r="O440" s="41"/>
      <c r="R440" s="62"/>
    </row>
    <row r="441" spans="6:18" ht="12.75" customHeight="1">
      <c r="F441" s="62"/>
      <c r="G441" s="62"/>
      <c r="H441" s="62"/>
      <c r="I441" s="62"/>
      <c r="J441" s="41"/>
      <c r="K441" s="62"/>
      <c r="L441" s="62"/>
      <c r="M441" s="62"/>
      <c r="O441" s="41"/>
      <c r="R441" s="62"/>
    </row>
    <row r="442" spans="6:18" ht="12.75" customHeight="1">
      <c r="F442" s="62"/>
      <c r="G442" s="62"/>
      <c r="H442" s="62"/>
      <c r="I442" s="62"/>
      <c r="J442" s="41"/>
      <c r="K442" s="62"/>
      <c r="L442" s="62"/>
      <c r="M442" s="62"/>
      <c r="O442" s="41"/>
      <c r="R442" s="62"/>
    </row>
    <row r="443" spans="6:18" ht="12.75" customHeight="1">
      <c r="F443" s="62"/>
      <c r="G443" s="62"/>
      <c r="H443" s="62"/>
      <c r="I443" s="62"/>
      <c r="J443" s="41"/>
      <c r="K443" s="62"/>
      <c r="L443" s="62"/>
      <c r="M443" s="62"/>
      <c r="O443" s="41"/>
      <c r="R443" s="62"/>
    </row>
    <row r="444" spans="6:18" ht="12.75" customHeight="1">
      <c r="F444" s="62"/>
      <c r="G444" s="62"/>
      <c r="H444" s="62"/>
      <c r="I444" s="62"/>
      <c r="J444" s="41"/>
      <c r="K444" s="62"/>
      <c r="L444" s="62"/>
      <c r="M444" s="62"/>
      <c r="O444" s="41"/>
      <c r="R444" s="62"/>
    </row>
    <row r="445" spans="6:18" ht="12.75" customHeight="1">
      <c r="F445" s="62"/>
      <c r="G445" s="62"/>
      <c r="H445" s="62"/>
      <c r="I445" s="62"/>
      <c r="J445" s="41"/>
      <c r="K445" s="62"/>
      <c r="L445" s="62"/>
      <c r="M445" s="62"/>
      <c r="O445" s="41"/>
      <c r="R445" s="62"/>
    </row>
    <row r="446" spans="6:18" ht="12.75" customHeight="1">
      <c r="F446" s="62"/>
      <c r="G446" s="62"/>
      <c r="H446" s="62"/>
      <c r="I446" s="62"/>
      <c r="J446" s="41"/>
      <c r="K446" s="62"/>
      <c r="L446" s="62"/>
      <c r="M446" s="62"/>
      <c r="O446" s="41"/>
      <c r="R446" s="62"/>
    </row>
    <row r="447" spans="6:18" ht="12.75" customHeight="1">
      <c r="F447" s="62"/>
      <c r="G447" s="62"/>
      <c r="H447" s="62"/>
      <c r="I447" s="62"/>
      <c r="J447" s="41"/>
      <c r="K447" s="62"/>
      <c r="L447" s="62"/>
      <c r="M447" s="62"/>
      <c r="O447" s="41"/>
      <c r="R447" s="62"/>
    </row>
    <row r="448" spans="6:18" ht="12.75" customHeight="1">
      <c r="F448" s="62"/>
      <c r="G448" s="62"/>
      <c r="H448" s="62"/>
      <c r="I448" s="62"/>
      <c r="J448" s="41"/>
      <c r="K448" s="62"/>
      <c r="L448" s="62"/>
      <c r="M448" s="62"/>
      <c r="O448" s="41"/>
      <c r="R448" s="62"/>
    </row>
    <row r="449" spans="6:18" ht="12.75" customHeight="1">
      <c r="F449" s="62"/>
      <c r="G449" s="62"/>
      <c r="H449" s="62"/>
      <c r="I449" s="62"/>
      <c r="J449" s="41"/>
      <c r="K449" s="62"/>
      <c r="L449" s="62"/>
      <c r="M449" s="62"/>
      <c r="O449" s="41"/>
      <c r="R449" s="62"/>
    </row>
    <row r="450" spans="6:18" ht="12.75" customHeight="1">
      <c r="F450" s="62"/>
      <c r="G450" s="62"/>
      <c r="H450" s="62"/>
      <c r="I450" s="62"/>
      <c r="J450" s="41"/>
      <c r="K450" s="62"/>
      <c r="L450" s="62"/>
      <c r="M450" s="62"/>
      <c r="O450" s="41"/>
      <c r="R450" s="62"/>
    </row>
    <row r="451" spans="6:18" ht="12.75" customHeight="1">
      <c r="F451" s="62"/>
      <c r="G451" s="62"/>
      <c r="H451" s="62"/>
      <c r="I451" s="62"/>
      <c r="J451" s="41"/>
      <c r="K451" s="62"/>
      <c r="L451" s="62"/>
      <c r="M451" s="62"/>
      <c r="O451" s="41"/>
      <c r="R451" s="62"/>
    </row>
    <row r="452" spans="6:18" ht="12.75" customHeight="1">
      <c r="F452" s="62"/>
      <c r="G452" s="62"/>
      <c r="H452" s="62"/>
      <c r="I452" s="62"/>
      <c r="J452" s="41"/>
      <c r="K452" s="62"/>
      <c r="L452" s="62"/>
      <c r="M452" s="62"/>
      <c r="O452" s="41"/>
      <c r="R452" s="62"/>
    </row>
    <row r="453" spans="6:18" ht="12.75" customHeight="1">
      <c r="F453" s="62"/>
      <c r="G453" s="62"/>
      <c r="H453" s="62"/>
      <c r="I453" s="62"/>
      <c r="J453" s="41"/>
      <c r="K453" s="62"/>
      <c r="L453" s="62"/>
      <c r="M453" s="62"/>
      <c r="O453" s="41"/>
      <c r="R453" s="62"/>
    </row>
    <row r="454" spans="6:18" ht="12.75" customHeight="1">
      <c r="F454" s="62"/>
      <c r="G454" s="62"/>
      <c r="H454" s="62"/>
      <c r="I454" s="62"/>
      <c r="J454" s="41"/>
      <c r="K454" s="62"/>
      <c r="L454" s="62"/>
      <c r="M454" s="62"/>
      <c r="O454" s="41"/>
      <c r="R454" s="62"/>
    </row>
    <row r="455" spans="6:18" ht="12.75" customHeight="1">
      <c r="F455" s="62"/>
      <c r="G455" s="62"/>
      <c r="H455" s="62"/>
      <c r="I455" s="62"/>
      <c r="J455" s="41"/>
      <c r="K455" s="62"/>
      <c r="L455" s="62"/>
      <c r="M455" s="62"/>
      <c r="O455" s="41"/>
      <c r="R455" s="62"/>
    </row>
    <row r="456" spans="6:18" ht="12.75" customHeight="1">
      <c r="F456" s="62"/>
      <c r="G456" s="62"/>
      <c r="H456" s="62"/>
      <c r="I456" s="62"/>
      <c r="J456" s="41"/>
      <c r="K456" s="62"/>
      <c r="L456" s="62"/>
      <c r="M456" s="62"/>
      <c r="O456" s="41"/>
      <c r="R456" s="62"/>
    </row>
    <row r="457" spans="6:18" ht="12.75" customHeight="1">
      <c r="F457" s="62"/>
      <c r="G457" s="62"/>
      <c r="H457" s="62"/>
      <c r="I457" s="62"/>
      <c r="J457" s="41"/>
      <c r="K457" s="62"/>
      <c r="L457" s="62"/>
      <c r="M457" s="62"/>
      <c r="O457" s="41"/>
      <c r="R457" s="62"/>
    </row>
    <row r="458" spans="6:18" ht="12.75" customHeight="1">
      <c r="F458" s="62"/>
      <c r="G458" s="62"/>
      <c r="H458" s="62"/>
      <c r="I458" s="62"/>
      <c r="J458" s="41"/>
      <c r="K458" s="62"/>
      <c r="L458" s="62"/>
      <c r="M458" s="62"/>
      <c r="O458" s="41"/>
      <c r="R458" s="62"/>
    </row>
    <row r="459" spans="6:18" ht="12.75" customHeight="1">
      <c r="F459" s="62"/>
      <c r="G459" s="62"/>
      <c r="H459" s="62"/>
      <c r="I459" s="62"/>
      <c r="J459" s="41"/>
      <c r="K459" s="62"/>
      <c r="L459" s="62"/>
      <c r="M459" s="62"/>
      <c r="O459" s="41"/>
      <c r="R459" s="62"/>
    </row>
    <row r="460" spans="6:18" ht="12.75" customHeight="1">
      <c r="F460" s="62"/>
      <c r="G460" s="62"/>
      <c r="H460" s="62"/>
      <c r="I460" s="62"/>
      <c r="J460" s="41"/>
      <c r="K460" s="62"/>
      <c r="L460" s="62"/>
      <c r="M460" s="62"/>
      <c r="O460" s="41"/>
      <c r="R460" s="62"/>
    </row>
    <row r="461" spans="6:18" ht="12.75" customHeight="1">
      <c r="F461" s="62"/>
      <c r="G461" s="62"/>
      <c r="H461" s="62"/>
      <c r="I461" s="62"/>
      <c r="J461" s="41"/>
      <c r="K461" s="62"/>
      <c r="L461" s="62"/>
      <c r="M461" s="62"/>
      <c r="O461" s="41"/>
      <c r="R461" s="62"/>
    </row>
    <row r="462" spans="6:18" ht="12.75" customHeight="1">
      <c r="F462" s="62"/>
      <c r="G462" s="62"/>
      <c r="H462" s="62"/>
      <c r="I462" s="62"/>
      <c r="J462" s="41"/>
      <c r="K462" s="62"/>
      <c r="L462" s="62"/>
      <c r="M462" s="62"/>
      <c r="O462" s="41"/>
      <c r="R462" s="62"/>
    </row>
    <row r="463" spans="6:18" ht="12.75" customHeight="1">
      <c r="F463" s="62"/>
      <c r="G463" s="62"/>
      <c r="H463" s="62"/>
      <c r="I463" s="62"/>
      <c r="J463" s="41"/>
      <c r="K463" s="62"/>
      <c r="L463" s="62"/>
      <c r="M463" s="62"/>
      <c r="O463" s="41"/>
      <c r="R463" s="62"/>
    </row>
    <row r="464" spans="6:18" ht="12.75" customHeight="1">
      <c r="F464" s="62"/>
      <c r="G464" s="62"/>
      <c r="H464" s="62"/>
      <c r="I464" s="62"/>
      <c r="J464" s="41"/>
      <c r="K464" s="62"/>
      <c r="L464" s="62"/>
      <c r="M464" s="62"/>
      <c r="O464" s="41"/>
      <c r="R464" s="62"/>
    </row>
    <row r="465" spans="6:18" ht="12.75" customHeight="1">
      <c r="F465" s="62"/>
      <c r="G465" s="62"/>
      <c r="H465" s="62"/>
      <c r="I465" s="62"/>
      <c r="J465" s="41"/>
      <c r="K465" s="62"/>
      <c r="L465" s="62"/>
      <c r="M465" s="62"/>
      <c r="O465" s="41"/>
      <c r="R465" s="62"/>
    </row>
    <row r="466" spans="6:18" ht="12.75" customHeight="1">
      <c r="F466" s="62"/>
      <c r="G466" s="62"/>
      <c r="H466" s="62"/>
      <c r="I466" s="62"/>
      <c r="J466" s="41"/>
      <c r="K466" s="62"/>
      <c r="L466" s="62"/>
      <c r="M466" s="62"/>
      <c r="O466" s="41"/>
      <c r="R466" s="62"/>
    </row>
    <row r="467" spans="6:18" ht="12.75" customHeight="1">
      <c r="F467" s="62"/>
      <c r="G467" s="62"/>
      <c r="H467" s="62"/>
      <c r="I467" s="62"/>
      <c r="J467" s="41"/>
      <c r="K467" s="62"/>
      <c r="L467" s="62"/>
      <c r="M467" s="62"/>
      <c r="O467" s="41"/>
      <c r="R467" s="62"/>
    </row>
    <row r="468" spans="6:18" ht="12.75" customHeight="1">
      <c r="F468" s="62"/>
      <c r="G468" s="62"/>
      <c r="H468" s="62"/>
      <c r="I468" s="62"/>
      <c r="J468" s="41"/>
      <c r="K468" s="62"/>
      <c r="L468" s="62"/>
      <c r="M468" s="62"/>
      <c r="O468" s="41"/>
      <c r="R468" s="62"/>
    </row>
    <row r="469" spans="6:18" ht="12.75" customHeight="1">
      <c r="F469" s="62"/>
      <c r="G469" s="62"/>
      <c r="H469" s="62"/>
      <c r="I469" s="62"/>
      <c r="J469" s="41"/>
      <c r="K469" s="62"/>
      <c r="L469" s="62"/>
      <c r="M469" s="62"/>
      <c r="O469" s="41"/>
      <c r="R469" s="62"/>
    </row>
    <row r="470" spans="6:18" ht="12.75" customHeight="1">
      <c r="F470" s="62"/>
      <c r="G470" s="62"/>
      <c r="H470" s="62"/>
      <c r="I470" s="62"/>
      <c r="J470" s="41"/>
      <c r="K470" s="62"/>
      <c r="L470" s="62"/>
      <c r="M470" s="62"/>
      <c r="O470" s="41"/>
      <c r="R470" s="62"/>
    </row>
    <row r="471" spans="6:18" ht="12.75" customHeight="1">
      <c r="F471" s="62"/>
      <c r="G471" s="62"/>
      <c r="H471" s="62"/>
      <c r="I471" s="62"/>
      <c r="J471" s="41"/>
      <c r="K471" s="62"/>
      <c r="L471" s="62"/>
      <c r="M471" s="62"/>
      <c r="O471" s="41"/>
      <c r="R471" s="62"/>
    </row>
    <row r="472" spans="6:18" ht="12.75" customHeight="1">
      <c r="F472" s="62"/>
      <c r="G472" s="62"/>
      <c r="H472" s="62"/>
      <c r="I472" s="62"/>
      <c r="J472" s="41"/>
      <c r="K472" s="62"/>
      <c r="L472" s="62"/>
      <c r="M472" s="62"/>
      <c r="O472" s="41"/>
      <c r="R472" s="62"/>
    </row>
    <row r="473" spans="6:18" ht="12.75" customHeight="1">
      <c r="F473" s="62"/>
      <c r="G473" s="62"/>
      <c r="H473" s="62"/>
      <c r="I473" s="62"/>
      <c r="J473" s="41"/>
      <c r="K473" s="62"/>
      <c r="L473" s="62"/>
      <c r="M473" s="62"/>
      <c r="O473" s="41"/>
      <c r="R473" s="62"/>
    </row>
    <row r="474" spans="6:18" ht="12.75" customHeight="1">
      <c r="F474" s="62"/>
      <c r="G474" s="62"/>
      <c r="H474" s="62"/>
      <c r="I474" s="62"/>
      <c r="J474" s="41"/>
      <c r="K474" s="62"/>
      <c r="L474" s="62"/>
      <c r="M474" s="62"/>
      <c r="O474" s="41"/>
      <c r="R474" s="62"/>
    </row>
    <row r="475" spans="6:18" ht="12.75" customHeight="1">
      <c r="F475" s="62"/>
      <c r="G475" s="62"/>
      <c r="H475" s="62"/>
      <c r="I475" s="62"/>
      <c r="J475" s="41"/>
      <c r="K475" s="62"/>
      <c r="L475" s="62"/>
      <c r="M475" s="62"/>
      <c r="O475" s="41"/>
      <c r="R475" s="62"/>
    </row>
    <row r="476" spans="6:18" ht="12.75" customHeight="1">
      <c r="F476" s="62"/>
      <c r="G476" s="62"/>
      <c r="H476" s="62"/>
      <c r="I476" s="62"/>
      <c r="J476" s="41"/>
      <c r="K476" s="62"/>
      <c r="L476" s="62"/>
      <c r="M476" s="62"/>
      <c r="O476" s="41"/>
      <c r="R476" s="62"/>
    </row>
    <row r="477" spans="6:18" ht="12.75" customHeight="1">
      <c r="F477" s="62"/>
      <c r="G477" s="62"/>
      <c r="H477" s="62"/>
      <c r="I477" s="62"/>
      <c r="J477" s="41"/>
      <c r="K477" s="62"/>
      <c r="L477" s="62"/>
      <c r="M477" s="62"/>
      <c r="O477" s="41"/>
      <c r="R477" s="62"/>
    </row>
    <row r="478" spans="6:18" ht="12.75" customHeight="1">
      <c r="F478" s="62"/>
      <c r="G478" s="62"/>
      <c r="H478" s="62"/>
      <c r="I478" s="62"/>
      <c r="J478" s="41"/>
      <c r="K478" s="62"/>
      <c r="L478" s="62"/>
      <c r="M478" s="62"/>
      <c r="O478" s="41"/>
      <c r="R478" s="62"/>
    </row>
    <row r="479" spans="6:18" ht="12.75" customHeight="1">
      <c r="F479" s="62"/>
      <c r="G479" s="62"/>
      <c r="H479" s="62"/>
      <c r="I479" s="62"/>
      <c r="J479" s="41"/>
      <c r="K479" s="62"/>
      <c r="L479" s="62"/>
      <c r="M479" s="62"/>
      <c r="O479" s="41"/>
      <c r="R479" s="62"/>
    </row>
    <row r="480" spans="6:18" ht="12.75" customHeight="1">
      <c r="F480" s="62"/>
      <c r="G480" s="62"/>
      <c r="H480" s="62"/>
      <c r="I480" s="62"/>
      <c r="J480" s="41"/>
      <c r="K480" s="62"/>
      <c r="L480" s="62"/>
      <c r="M480" s="62"/>
      <c r="O480" s="41"/>
      <c r="R480" s="62"/>
    </row>
    <row r="481" spans="6:18" ht="12.75" customHeight="1">
      <c r="F481" s="62"/>
      <c r="G481" s="62"/>
      <c r="H481" s="62"/>
      <c r="I481" s="62"/>
      <c r="J481" s="41"/>
      <c r="K481" s="62"/>
      <c r="L481" s="62"/>
      <c r="M481" s="62"/>
      <c r="O481" s="41"/>
      <c r="R481" s="62"/>
    </row>
    <row r="482" spans="6:18" ht="12.75" customHeight="1">
      <c r="F482" s="62"/>
      <c r="G482" s="62"/>
      <c r="H482" s="62"/>
      <c r="I482" s="62"/>
      <c r="J482" s="41"/>
      <c r="K482" s="62"/>
      <c r="L482" s="62"/>
      <c r="M482" s="62"/>
      <c r="O482" s="41"/>
      <c r="R482" s="62"/>
    </row>
    <row r="483" spans="6:18" ht="12.75" customHeight="1">
      <c r="F483" s="62"/>
      <c r="G483" s="62"/>
      <c r="H483" s="62"/>
      <c r="I483" s="62"/>
      <c r="J483" s="41"/>
      <c r="K483" s="62"/>
      <c r="L483" s="62"/>
      <c r="M483" s="62"/>
      <c r="O483" s="41"/>
      <c r="R483" s="62"/>
    </row>
    <row r="484" spans="6:18" ht="12.75" customHeight="1">
      <c r="F484" s="62"/>
      <c r="G484" s="62"/>
      <c r="H484" s="62"/>
      <c r="I484" s="62"/>
      <c r="J484" s="41"/>
      <c r="K484" s="62"/>
      <c r="L484" s="62"/>
      <c r="M484" s="62"/>
      <c r="O484" s="41"/>
      <c r="R484" s="62"/>
    </row>
    <row r="485" spans="6:18" ht="12.75" customHeight="1">
      <c r="F485" s="62"/>
      <c r="G485" s="62"/>
      <c r="H485" s="62"/>
      <c r="I485" s="62"/>
      <c r="J485" s="41"/>
      <c r="K485" s="62"/>
      <c r="L485" s="62"/>
      <c r="M485" s="62"/>
      <c r="O485" s="41"/>
      <c r="R485" s="62"/>
    </row>
    <row r="486" spans="6:18" ht="12.75" customHeight="1">
      <c r="F486" s="62"/>
      <c r="G486" s="62"/>
      <c r="H486" s="62"/>
      <c r="I486" s="62"/>
      <c r="J486" s="41"/>
      <c r="K486" s="62"/>
      <c r="L486" s="62"/>
      <c r="M486" s="62"/>
      <c r="O486" s="41"/>
      <c r="R486" s="62"/>
    </row>
    <row r="487" spans="6:18" ht="12.75" customHeight="1">
      <c r="F487" s="62"/>
      <c r="G487" s="62"/>
      <c r="H487" s="62"/>
      <c r="I487" s="62"/>
      <c r="J487" s="41"/>
      <c r="K487" s="62"/>
      <c r="L487" s="62"/>
      <c r="M487" s="62"/>
      <c r="O487" s="41"/>
      <c r="R487" s="62"/>
    </row>
    <row r="488" spans="6:18" ht="12.75" customHeight="1">
      <c r="F488" s="62"/>
      <c r="G488" s="62"/>
      <c r="H488" s="62"/>
      <c r="I488" s="62"/>
      <c r="J488" s="41"/>
      <c r="K488" s="62"/>
      <c r="L488" s="62"/>
      <c r="M488" s="62"/>
      <c r="O488" s="41"/>
      <c r="R488" s="62"/>
    </row>
    <row r="489" spans="6:18" ht="12.75" customHeight="1">
      <c r="F489" s="62"/>
      <c r="G489" s="62"/>
      <c r="H489" s="62"/>
      <c r="I489" s="62"/>
      <c r="J489" s="41"/>
      <c r="K489" s="62"/>
      <c r="L489" s="62"/>
      <c r="M489" s="62"/>
      <c r="O489" s="41"/>
      <c r="R489" s="62"/>
    </row>
    <row r="490" spans="6:18" ht="12.75" customHeight="1">
      <c r="F490" s="62"/>
      <c r="G490" s="62"/>
      <c r="H490" s="62"/>
      <c r="I490" s="62"/>
      <c r="J490" s="41"/>
      <c r="K490" s="62"/>
      <c r="L490" s="62"/>
      <c r="M490" s="62"/>
      <c r="O490" s="41"/>
      <c r="R490" s="62"/>
    </row>
    <row r="491" spans="6:18" ht="12.75" customHeight="1">
      <c r="F491" s="62"/>
      <c r="G491" s="62"/>
      <c r="H491" s="62"/>
      <c r="I491" s="62"/>
      <c r="J491" s="41"/>
      <c r="K491" s="62"/>
      <c r="L491" s="62"/>
      <c r="M491" s="62"/>
      <c r="O491" s="41"/>
      <c r="R491" s="62"/>
    </row>
    <row r="492" spans="6:18" ht="12.75" customHeight="1">
      <c r="F492" s="62"/>
      <c r="G492" s="62"/>
      <c r="H492" s="62"/>
      <c r="I492" s="62"/>
      <c r="J492" s="41"/>
      <c r="K492" s="62"/>
      <c r="L492" s="62"/>
      <c r="M492" s="62"/>
      <c r="O492" s="41"/>
      <c r="R492" s="62"/>
    </row>
    <row r="493" spans="6:18" ht="12.75" customHeight="1">
      <c r="F493" s="62"/>
      <c r="G493" s="62"/>
      <c r="H493" s="62"/>
      <c r="I493" s="62"/>
      <c r="J493" s="41"/>
      <c r="K493" s="62"/>
      <c r="L493" s="62"/>
      <c r="M493" s="62"/>
      <c r="O493" s="41"/>
      <c r="R493" s="62"/>
    </row>
    <row r="494" spans="6:18" ht="12.75" customHeight="1">
      <c r="F494" s="62"/>
      <c r="G494" s="62"/>
      <c r="H494" s="62"/>
      <c r="I494" s="62"/>
      <c r="J494" s="41"/>
      <c r="K494" s="62"/>
      <c r="L494" s="62"/>
      <c r="M494" s="62"/>
      <c r="O494" s="41"/>
      <c r="R494" s="62"/>
    </row>
    <row r="495" spans="6:18" ht="12.75" customHeight="1">
      <c r="F495" s="62"/>
      <c r="G495" s="62"/>
      <c r="H495" s="62"/>
      <c r="I495" s="62"/>
      <c r="J495" s="41"/>
      <c r="K495" s="62"/>
      <c r="L495" s="62"/>
      <c r="M495" s="62"/>
      <c r="O495" s="41"/>
      <c r="R495" s="62"/>
    </row>
    <row r="496" spans="6:18" ht="12.75" customHeight="1">
      <c r="F496" s="62"/>
      <c r="G496" s="62"/>
      <c r="H496" s="62"/>
      <c r="I496" s="62"/>
      <c r="J496" s="41"/>
      <c r="K496" s="62"/>
      <c r="L496" s="62"/>
      <c r="M496" s="62"/>
      <c r="O496" s="41"/>
      <c r="R496" s="62"/>
    </row>
    <row r="497" spans="6:18" ht="12.75" customHeight="1">
      <c r="F497" s="62"/>
      <c r="G497" s="62"/>
      <c r="H497" s="62"/>
      <c r="I497" s="62"/>
      <c r="J497" s="41"/>
      <c r="K497" s="62"/>
      <c r="L497" s="62"/>
      <c r="M497" s="62"/>
      <c r="O497" s="41"/>
      <c r="R497" s="62"/>
    </row>
    <row r="498" spans="6:18" ht="12.75" customHeight="1">
      <c r="F498" s="62"/>
      <c r="G498" s="62"/>
      <c r="H498" s="62"/>
      <c r="I498" s="62"/>
      <c r="J498" s="41"/>
      <c r="K498" s="62"/>
      <c r="L498" s="62"/>
      <c r="M498" s="62"/>
      <c r="O498" s="41"/>
      <c r="R498" s="62"/>
    </row>
    <row r="499" spans="6:18" ht="12.75" customHeight="1">
      <c r="F499" s="62"/>
      <c r="G499" s="62"/>
      <c r="H499" s="62"/>
      <c r="I499" s="62"/>
      <c r="J499" s="41"/>
      <c r="K499" s="62"/>
      <c r="L499" s="62"/>
      <c r="M499" s="62"/>
      <c r="O499" s="41"/>
      <c r="R499" s="62"/>
    </row>
    <row r="500" spans="6:18" ht="12.75" customHeight="1">
      <c r="F500" s="62"/>
      <c r="G500" s="62"/>
      <c r="H500" s="62"/>
      <c r="I500" s="62"/>
      <c r="J500" s="41"/>
      <c r="K500" s="62"/>
      <c r="L500" s="62"/>
      <c r="M500" s="62"/>
      <c r="O500" s="41"/>
      <c r="R500" s="62"/>
    </row>
    <row r="501" spans="6:18" ht="12.75" customHeight="1">
      <c r="F501" s="62"/>
      <c r="G501" s="62"/>
      <c r="H501" s="62"/>
      <c r="I501" s="62"/>
      <c r="J501" s="41"/>
      <c r="K501" s="62"/>
      <c r="L501" s="62"/>
      <c r="M501" s="62"/>
      <c r="O501" s="41"/>
      <c r="R501" s="62"/>
    </row>
    <row r="502" spans="6:18" ht="12.75" customHeight="1">
      <c r="F502" s="62"/>
      <c r="G502" s="62"/>
      <c r="H502" s="62"/>
      <c r="I502" s="62"/>
      <c r="J502" s="41"/>
      <c r="K502" s="62"/>
      <c r="L502" s="62"/>
      <c r="M502" s="62"/>
      <c r="O502" s="41"/>
      <c r="R502" s="62"/>
    </row>
    <row r="503" spans="6:18" ht="12.75" customHeight="1">
      <c r="F503" s="62"/>
      <c r="G503" s="62"/>
      <c r="H503" s="62"/>
      <c r="I503" s="62"/>
      <c r="J503" s="41"/>
      <c r="K503" s="62"/>
      <c r="L503" s="62"/>
      <c r="M503" s="62"/>
      <c r="O503" s="41"/>
      <c r="R503" s="62"/>
    </row>
    <row r="504" spans="6:18" ht="12.75" customHeight="1">
      <c r="F504" s="62"/>
      <c r="G504" s="62"/>
      <c r="H504" s="62"/>
      <c r="I504" s="62"/>
      <c r="J504" s="41"/>
      <c r="K504" s="62"/>
      <c r="L504" s="62"/>
      <c r="M504" s="62"/>
      <c r="O504" s="41"/>
      <c r="R504" s="62"/>
    </row>
    <row r="505" spans="6:18" ht="12.75" customHeight="1">
      <c r="F505" s="62"/>
      <c r="G505" s="62"/>
      <c r="H505" s="62"/>
      <c r="I505" s="62"/>
      <c r="J505" s="41"/>
      <c r="K505" s="62"/>
      <c r="L505" s="62"/>
      <c r="M505" s="62"/>
      <c r="O505" s="41"/>
      <c r="R505" s="62"/>
    </row>
    <row r="506" spans="6:18" ht="12.75" customHeight="1">
      <c r="F506" s="62"/>
      <c r="G506" s="62"/>
      <c r="H506" s="62"/>
      <c r="I506" s="62"/>
      <c r="J506" s="41"/>
      <c r="K506" s="62"/>
      <c r="L506" s="62"/>
      <c r="M506" s="62"/>
      <c r="O506" s="41"/>
      <c r="R506" s="62"/>
    </row>
    <row r="507" spans="6:18" ht="12.75" customHeight="1">
      <c r="F507" s="62"/>
      <c r="G507" s="62"/>
      <c r="H507" s="62"/>
      <c r="I507" s="62"/>
      <c r="J507" s="41"/>
      <c r="K507" s="62"/>
      <c r="L507" s="62"/>
      <c r="M507" s="62"/>
      <c r="O507" s="41"/>
      <c r="R507" s="62"/>
    </row>
    <row r="508" spans="6:18" ht="12.75" customHeight="1">
      <c r="F508" s="62"/>
      <c r="G508" s="62"/>
      <c r="H508" s="62"/>
      <c r="I508" s="62"/>
      <c r="J508" s="41"/>
      <c r="K508" s="62"/>
      <c r="L508" s="62"/>
      <c r="M508" s="62"/>
      <c r="O508" s="41"/>
      <c r="R508" s="62"/>
    </row>
    <row r="509" spans="6:18" ht="12.75" customHeight="1">
      <c r="F509" s="62"/>
      <c r="G509" s="62"/>
      <c r="H509" s="62"/>
      <c r="I509" s="62"/>
      <c r="J509" s="41"/>
      <c r="K509" s="62"/>
      <c r="L509" s="62"/>
      <c r="M509" s="62"/>
      <c r="O509" s="41"/>
      <c r="R509" s="62"/>
    </row>
    <row r="510" spans="6:18" ht="12.75" customHeight="1">
      <c r="F510" s="62"/>
      <c r="G510" s="62"/>
      <c r="H510" s="62"/>
      <c r="I510" s="62"/>
      <c r="J510" s="41"/>
      <c r="K510" s="62"/>
      <c r="L510" s="62"/>
      <c r="M510" s="62"/>
      <c r="O510" s="41"/>
      <c r="R510" s="62"/>
    </row>
    <row r="511" spans="6:18" ht="12.75" customHeight="1">
      <c r="F511" s="62"/>
      <c r="G511" s="62"/>
      <c r="H511" s="62"/>
      <c r="I511" s="62"/>
      <c r="J511" s="41"/>
      <c r="K511" s="62"/>
      <c r="L511" s="62"/>
      <c r="M511" s="62"/>
      <c r="O511" s="41"/>
      <c r="R511" s="62"/>
    </row>
    <row r="512" spans="6:18" ht="12.75" customHeight="1">
      <c r="F512" s="62"/>
      <c r="G512" s="62"/>
      <c r="H512" s="62"/>
      <c r="I512" s="62"/>
      <c r="J512" s="41"/>
      <c r="K512" s="62"/>
      <c r="L512" s="62"/>
      <c r="M512" s="62"/>
      <c r="O512" s="41"/>
      <c r="R512" s="62"/>
    </row>
    <row r="513" spans="6:18" ht="12.75" customHeight="1">
      <c r="F513" s="62"/>
      <c r="G513" s="62"/>
      <c r="H513" s="62"/>
      <c r="I513" s="62"/>
      <c r="J513" s="41"/>
      <c r="K513" s="62"/>
      <c r="L513" s="62"/>
      <c r="M513" s="62"/>
      <c r="O513" s="41"/>
      <c r="R513" s="62"/>
    </row>
    <row r="514" spans="6:18" ht="12.75" customHeight="1">
      <c r="F514" s="62"/>
      <c r="G514" s="62"/>
      <c r="H514" s="62"/>
      <c r="I514" s="62"/>
      <c r="J514" s="41"/>
      <c r="K514" s="62"/>
      <c r="L514" s="62"/>
      <c r="M514" s="62"/>
      <c r="O514" s="41"/>
      <c r="R514" s="62"/>
    </row>
    <row r="515" spans="6:18" ht="12.75" customHeight="1">
      <c r="F515" s="62"/>
      <c r="G515" s="62"/>
      <c r="H515" s="62"/>
      <c r="I515" s="62"/>
      <c r="J515" s="41"/>
      <c r="K515" s="62"/>
      <c r="L515" s="62"/>
      <c r="M515" s="62"/>
      <c r="O515" s="41"/>
      <c r="R515" s="62"/>
    </row>
    <row r="516" spans="6:18" ht="12.75" customHeight="1">
      <c r="F516" s="62"/>
      <c r="G516" s="62"/>
      <c r="H516" s="62"/>
      <c r="I516" s="62"/>
      <c r="J516" s="41"/>
      <c r="K516" s="62"/>
      <c r="L516" s="62"/>
      <c r="M516" s="62"/>
      <c r="O516" s="41"/>
      <c r="R516" s="62"/>
    </row>
    <row r="517" spans="6:18" ht="12.75" customHeight="1">
      <c r="F517" s="62"/>
      <c r="G517" s="62"/>
      <c r="H517" s="62"/>
      <c r="I517" s="62"/>
      <c r="J517" s="41"/>
      <c r="K517" s="62"/>
      <c r="L517" s="62"/>
      <c r="M517" s="62"/>
      <c r="O517" s="41"/>
      <c r="R517" s="62"/>
    </row>
    <row r="518" spans="6:18" ht="12.75" customHeight="1">
      <c r="F518" s="62"/>
      <c r="G518" s="62"/>
      <c r="H518" s="62"/>
      <c r="I518" s="62"/>
      <c r="J518" s="41"/>
      <c r="K518" s="62"/>
      <c r="L518" s="62"/>
      <c r="M518" s="62"/>
      <c r="O518" s="41"/>
      <c r="R518" s="62"/>
    </row>
    <row r="519" spans="6:18" ht="12.75" customHeight="1">
      <c r="F519" s="62"/>
      <c r="G519" s="62"/>
      <c r="H519" s="62"/>
      <c r="I519" s="62"/>
      <c r="J519" s="41"/>
      <c r="K519" s="62"/>
      <c r="L519" s="62"/>
      <c r="M519" s="62"/>
      <c r="O519" s="41"/>
      <c r="R519" s="62"/>
    </row>
    <row r="520" spans="6:18" ht="12.75" customHeight="1">
      <c r="F520" s="62"/>
      <c r="G520" s="62"/>
      <c r="H520" s="62"/>
      <c r="I520" s="62"/>
      <c r="J520" s="41"/>
      <c r="K520" s="62"/>
      <c r="L520" s="62"/>
      <c r="M520" s="62"/>
      <c r="O520" s="41"/>
      <c r="R520" s="62"/>
    </row>
    <row r="521" spans="6:18" ht="12.75" customHeight="1">
      <c r="F521" s="62"/>
      <c r="G521" s="62"/>
      <c r="H521" s="62"/>
      <c r="I521" s="62"/>
      <c r="J521" s="41"/>
      <c r="K521" s="62"/>
      <c r="L521" s="62"/>
      <c r="M521" s="62"/>
      <c r="O521" s="41"/>
      <c r="R521" s="62"/>
    </row>
    <row r="522" spans="6:18" ht="12.75" customHeight="1">
      <c r="F522" s="62"/>
      <c r="G522" s="62"/>
      <c r="H522" s="62"/>
      <c r="I522" s="62"/>
      <c r="J522" s="41"/>
      <c r="K522" s="62"/>
      <c r="L522" s="62"/>
      <c r="M522" s="62"/>
      <c r="O522" s="41"/>
      <c r="R522" s="62"/>
    </row>
    <row r="523" spans="6:18" ht="12.75" customHeight="1">
      <c r="F523" s="62"/>
      <c r="G523" s="62"/>
      <c r="H523" s="62"/>
      <c r="I523" s="62"/>
      <c r="J523" s="41"/>
      <c r="K523" s="62"/>
      <c r="L523" s="62"/>
      <c r="M523" s="62"/>
      <c r="O523" s="41"/>
      <c r="R523" s="62"/>
    </row>
    <row r="524" spans="6:18" ht="12.75" customHeight="1">
      <c r="F524" s="62"/>
      <c r="G524" s="62"/>
      <c r="H524" s="62"/>
      <c r="I524" s="62"/>
      <c r="J524" s="41"/>
      <c r="K524" s="62"/>
      <c r="L524" s="62"/>
      <c r="M524" s="62"/>
      <c r="O524" s="41"/>
      <c r="R524" s="62"/>
    </row>
    <row r="525" spans="6:18" ht="12.75" customHeight="1">
      <c r="F525" s="62"/>
      <c r="G525" s="62"/>
      <c r="H525" s="62"/>
      <c r="I525" s="62"/>
      <c r="J525" s="41"/>
      <c r="K525" s="62"/>
      <c r="L525" s="62"/>
      <c r="M525" s="62"/>
      <c r="O525" s="41"/>
      <c r="R525" s="62"/>
    </row>
    <row r="526" spans="6:18" ht="12.75" customHeight="1">
      <c r="F526" s="62"/>
      <c r="G526" s="62"/>
      <c r="H526" s="62"/>
      <c r="I526" s="62"/>
      <c r="J526" s="41"/>
      <c r="K526" s="62"/>
      <c r="L526" s="62"/>
      <c r="M526" s="62"/>
      <c r="O526" s="41"/>
      <c r="R526" s="62"/>
    </row>
    <row r="527" spans="6:18" ht="12.75" customHeight="1">
      <c r="F527" s="62"/>
      <c r="G527" s="62"/>
      <c r="H527" s="62"/>
      <c r="I527" s="62"/>
      <c r="J527" s="41"/>
      <c r="K527" s="62"/>
      <c r="L527" s="62"/>
      <c r="M527" s="62"/>
      <c r="O527" s="41"/>
      <c r="R527" s="62"/>
    </row>
    <row r="528" spans="6:18" ht="12.75" customHeight="1">
      <c r="F528" s="62"/>
      <c r="G528" s="62"/>
      <c r="H528" s="62"/>
      <c r="I528" s="62"/>
      <c r="J528" s="41"/>
      <c r="K528" s="62"/>
      <c r="L528" s="62"/>
      <c r="M528" s="62"/>
      <c r="O528" s="41"/>
      <c r="R528" s="62"/>
    </row>
    <row r="529" spans="6:18" ht="12.75" customHeight="1">
      <c r="F529" s="62"/>
      <c r="G529" s="62"/>
      <c r="H529" s="62"/>
      <c r="I529" s="62"/>
      <c r="J529" s="41"/>
      <c r="K529" s="62"/>
      <c r="L529" s="62"/>
      <c r="M529" s="62"/>
      <c r="O529" s="41"/>
      <c r="R529" s="62"/>
    </row>
    <row r="530" spans="6:18" ht="12.75" customHeight="1">
      <c r="F530" s="62"/>
      <c r="G530" s="62"/>
      <c r="H530" s="62"/>
      <c r="I530" s="62"/>
      <c r="J530" s="41"/>
      <c r="K530" s="62"/>
      <c r="L530" s="62"/>
      <c r="M530" s="62"/>
      <c r="O530" s="41"/>
      <c r="R530" s="62"/>
    </row>
    <row r="531" spans="6:18" ht="12.75" customHeight="1">
      <c r="F531" s="62"/>
      <c r="G531" s="62"/>
      <c r="H531" s="62"/>
      <c r="I531" s="62"/>
      <c r="J531" s="41"/>
      <c r="K531" s="62"/>
      <c r="L531" s="62"/>
      <c r="M531" s="62"/>
      <c r="O531" s="41"/>
      <c r="R531" s="62"/>
    </row>
    <row r="532" spans="6:18" ht="12.75" customHeight="1">
      <c r="F532" s="62"/>
      <c r="G532" s="62"/>
      <c r="H532" s="62"/>
      <c r="I532" s="62"/>
      <c r="J532" s="41"/>
      <c r="K532" s="62"/>
      <c r="L532" s="62"/>
      <c r="M532" s="62"/>
      <c r="O532" s="41"/>
      <c r="R532" s="62"/>
    </row>
    <row r="533" spans="6:18" ht="12.75" customHeight="1">
      <c r="F533" s="62"/>
      <c r="G533" s="62"/>
      <c r="H533" s="62"/>
      <c r="I533" s="62"/>
      <c r="J533" s="41"/>
      <c r="K533" s="62"/>
      <c r="L533" s="62"/>
      <c r="M533" s="62"/>
      <c r="O533" s="41"/>
      <c r="R533" s="62"/>
    </row>
    <row r="534" spans="6:18" ht="12.75" customHeight="1">
      <c r="F534" s="62"/>
      <c r="G534" s="62"/>
      <c r="H534" s="62"/>
      <c r="I534" s="62"/>
      <c r="J534" s="41"/>
      <c r="K534" s="62"/>
      <c r="L534" s="62"/>
      <c r="M534" s="62"/>
      <c r="O534" s="41"/>
      <c r="R534" s="62"/>
    </row>
    <row r="535" spans="6:18" ht="12.75" customHeight="1">
      <c r="F535" s="62"/>
      <c r="G535" s="62"/>
      <c r="H535" s="62"/>
      <c r="I535" s="62"/>
      <c r="J535" s="41"/>
      <c r="K535" s="62"/>
      <c r="L535" s="62"/>
      <c r="M535" s="62"/>
      <c r="O535" s="41"/>
      <c r="R535" s="62"/>
    </row>
    <row r="536" spans="6:18" ht="12.75" customHeight="1">
      <c r="F536" s="62"/>
      <c r="G536" s="62"/>
      <c r="H536" s="62"/>
      <c r="I536" s="62"/>
      <c r="J536" s="41"/>
      <c r="K536" s="62"/>
      <c r="L536" s="62"/>
      <c r="M536" s="62"/>
      <c r="O536" s="41"/>
      <c r="R536" s="62"/>
    </row>
    <row r="537" spans="6:18" ht="12.75" customHeight="1">
      <c r="F537" s="62"/>
      <c r="G537" s="62"/>
      <c r="H537" s="62"/>
      <c r="I537" s="62"/>
      <c r="J537" s="41"/>
      <c r="K537" s="62"/>
      <c r="L537" s="62"/>
      <c r="M537" s="62"/>
      <c r="O537" s="41"/>
      <c r="R537" s="62"/>
    </row>
    <row r="538" spans="6:18" ht="12.75" customHeight="1">
      <c r="F538" s="62"/>
      <c r="G538" s="62"/>
      <c r="H538" s="62"/>
      <c r="I538" s="62"/>
      <c r="J538" s="41"/>
      <c r="K538" s="62"/>
      <c r="L538" s="62"/>
      <c r="M538" s="62"/>
      <c r="O538" s="41"/>
      <c r="R538" s="62"/>
    </row>
    <row r="539" spans="6:18" ht="12.75" customHeight="1">
      <c r="F539" s="62"/>
      <c r="G539" s="62"/>
      <c r="H539" s="62"/>
      <c r="I539" s="62"/>
      <c r="J539" s="41"/>
      <c r="K539" s="62"/>
      <c r="L539" s="62"/>
      <c r="M539" s="62"/>
      <c r="O539" s="41"/>
      <c r="R539" s="62"/>
    </row>
    <row r="540" spans="6:18" ht="12.75" customHeight="1">
      <c r="F540" s="62"/>
      <c r="G540" s="62"/>
      <c r="H540" s="62"/>
      <c r="I540" s="62"/>
      <c r="J540" s="41"/>
      <c r="K540" s="62"/>
      <c r="L540" s="62"/>
      <c r="M540" s="62"/>
      <c r="O540" s="41"/>
      <c r="R540" s="62"/>
    </row>
    <row r="541" spans="6:18" ht="12.75" customHeight="1">
      <c r="F541" s="62"/>
      <c r="G541" s="62"/>
      <c r="H541" s="62"/>
      <c r="I541" s="62"/>
      <c r="J541" s="41"/>
      <c r="K541" s="62"/>
      <c r="L541" s="62"/>
      <c r="M541" s="62"/>
      <c r="O541" s="41"/>
      <c r="R541" s="62"/>
    </row>
    <row r="542" spans="6:18" ht="12.75" customHeight="1">
      <c r="F542" s="62"/>
      <c r="G542" s="62"/>
      <c r="H542" s="62"/>
      <c r="I542" s="62"/>
      <c r="J542" s="41"/>
      <c r="K542" s="62"/>
      <c r="L542" s="62"/>
      <c r="M542" s="62"/>
      <c r="O542" s="41"/>
      <c r="R542" s="62"/>
    </row>
    <row r="543" spans="6:18" ht="12.75" customHeight="1">
      <c r="F543" s="62"/>
      <c r="G543" s="62"/>
      <c r="H543" s="62"/>
      <c r="I543" s="62"/>
      <c r="J543" s="41"/>
      <c r="K543" s="62"/>
      <c r="L543" s="62"/>
      <c r="M543" s="62"/>
      <c r="O543" s="41"/>
      <c r="R543" s="62"/>
    </row>
    <row r="544" spans="6:18" ht="12.75" customHeight="1">
      <c r="F544" s="62"/>
      <c r="G544" s="62"/>
      <c r="H544" s="62"/>
      <c r="I544" s="62"/>
      <c r="J544" s="41"/>
      <c r="K544" s="62"/>
      <c r="L544" s="62"/>
      <c r="M544" s="62"/>
      <c r="O544" s="41"/>
      <c r="R544" s="62"/>
    </row>
    <row r="545" spans="6:18" ht="12.75" customHeight="1">
      <c r="F545" s="62"/>
      <c r="G545" s="62"/>
      <c r="H545" s="62"/>
      <c r="I545" s="62"/>
      <c r="J545" s="41"/>
      <c r="K545" s="62"/>
      <c r="L545" s="62"/>
      <c r="M545" s="62"/>
      <c r="O545" s="41"/>
      <c r="R545" s="62"/>
    </row>
    <row r="546" spans="6:18" ht="12.75" customHeight="1">
      <c r="F546" s="62"/>
      <c r="G546" s="62"/>
      <c r="H546" s="62"/>
      <c r="I546" s="62"/>
      <c r="J546" s="41"/>
      <c r="K546" s="62"/>
      <c r="L546" s="62"/>
      <c r="M546" s="62"/>
      <c r="O546" s="41"/>
      <c r="R546" s="62"/>
    </row>
    <row r="547" spans="6:18" ht="12.75" customHeight="1">
      <c r="F547" s="62"/>
      <c r="G547" s="62"/>
      <c r="H547" s="62"/>
      <c r="I547" s="62"/>
      <c r="J547" s="41"/>
      <c r="K547" s="62"/>
      <c r="L547" s="62"/>
      <c r="M547" s="62"/>
      <c r="O547" s="41"/>
      <c r="R547" s="62"/>
    </row>
    <row r="548" spans="6:18" ht="12.75" customHeight="1">
      <c r="F548" s="62"/>
      <c r="G548" s="62"/>
      <c r="H548" s="62"/>
      <c r="I548" s="62"/>
      <c r="J548" s="41"/>
      <c r="K548" s="62"/>
      <c r="L548" s="62"/>
      <c r="M548" s="62"/>
      <c r="O548" s="41"/>
      <c r="R548" s="62"/>
    </row>
    <row r="549" spans="6:18" ht="12.75" customHeight="1">
      <c r="F549" s="62"/>
      <c r="G549" s="62"/>
      <c r="H549" s="62"/>
      <c r="I549" s="62"/>
      <c r="J549" s="41"/>
      <c r="K549" s="62"/>
      <c r="L549" s="62"/>
      <c r="M549" s="62"/>
      <c r="O549" s="41"/>
      <c r="R549" s="62"/>
    </row>
    <row r="550" spans="6:18" ht="12.75" customHeight="1">
      <c r="F550" s="62"/>
      <c r="G550" s="62"/>
      <c r="H550" s="62"/>
      <c r="I550" s="62"/>
      <c r="J550" s="41"/>
      <c r="K550" s="62"/>
      <c r="L550" s="62"/>
      <c r="M550" s="62"/>
      <c r="O550" s="41"/>
      <c r="R550" s="62"/>
    </row>
    <row r="551" spans="6:18" ht="12.75" customHeight="1">
      <c r="F551" s="62"/>
      <c r="G551" s="62"/>
      <c r="H551" s="62"/>
      <c r="I551" s="62"/>
      <c r="J551" s="41"/>
      <c r="K551" s="62"/>
      <c r="L551" s="62"/>
      <c r="M551" s="62"/>
      <c r="O551" s="41"/>
      <c r="R551" s="62"/>
    </row>
    <row r="552" spans="6:18" ht="12.75" customHeight="1">
      <c r="F552" s="62"/>
      <c r="G552" s="62"/>
      <c r="H552" s="62"/>
      <c r="I552" s="62"/>
      <c r="J552" s="41"/>
      <c r="K552" s="62"/>
      <c r="L552" s="62"/>
      <c r="M552" s="62"/>
      <c r="O552" s="41"/>
      <c r="R552" s="62"/>
    </row>
    <row r="553" spans="6:18" ht="12.75" customHeight="1">
      <c r="F553" s="62"/>
      <c r="G553" s="62"/>
      <c r="H553" s="62"/>
      <c r="I553" s="62"/>
      <c r="J553" s="41"/>
      <c r="K553" s="62"/>
      <c r="L553" s="62"/>
      <c r="M553" s="62"/>
      <c r="O553" s="41"/>
      <c r="R553" s="62"/>
    </row>
    <row r="554" spans="6:18" ht="12.75" customHeight="1">
      <c r="F554" s="62"/>
      <c r="G554" s="62"/>
      <c r="H554" s="62"/>
      <c r="I554" s="62"/>
      <c r="J554" s="41"/>
      <c r="K554" s="62"/>
      <c r="L554" s="62"/>
      <c r="M554" s="62"/>
      <c r="O554" s="41"/>
      <c r="R554" s="62"/>
    </row>
    <row r="555" spans="6:18" ht="12.75" customHeight="1">
      <c r="F555" s="62"/>
      <c r="G555" s="62"/>
      <c r="H555" s="62"/>
      <c r="I555" s="62"/>
      <c r="J555" s="41"/>
      <c r="K555" s="62"/>
      <c r="L555" s="62"/>
      <c r="M555" s="62"/>
      <c r="O555" s="41"/>
      <c r="R555" s="62"/>
    </row>
    <row r="556" spans="6:18" ht="15" customHeight="1">
      <c r="F556" s="62"/>
      <c r="G556" s="62"/>
      <c r="H556" s="62"/>
      <c r="I556" s="62"/>
      <c r="J556" s="41"/>
      <c r="K556" s="62"/>
      <c r="L556" s="62"/>
      <c r="M556" s="62"/>
      <c r="O556" s="41"/>
      <c r="R556" s="62"/>
    </row>
  </sheetData>
  <autoFilter ref="R1:R379"/>
  <mergeCells count="21">
    <mergeCell ref="J136:J137"/>
    <mergeCell ref="P136:P137"/>
    <mergeCell ref="A136:A137"/>
    <mergeCell ref="B136:B137"/>
    <mergeCell ref="O95:O96"/>
    <mergeCell ref="P95:P96"/>
    <mergeCell ref="A95:A96"/>
    <mergeCell ref="B95:B96"/>
    <mergeCell ref="J95:J96"/>
    <mergeCell ref="J125:J126"/>
    <mergeCell ref="B125:B126"/>
    <mergeCell ref="A125:A126"/>
    <mergeCell ref="J108:J109"/>
    <mergeCell ref="B108:B109"/>
    <mergeCell ref="A108:A109"/>
    <mergeCell ref="O136:O137"/>
    <mergeCell ref="P147:P148"/>
    <mergeCell ref="A147:A148"/>
    <mergeCell ref="B147:B148"/>
    <mergeCell ref="J147:J148"/>
    <mergeCell ref="O147:O148"/>
  </mergeCells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2023-07-24T02:51:45Z</dcterms:modified>
</cp:coreProperties>
</file>