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F&amp;O)'!$R$1:$R$330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9" i="6" l="1"/>
  <c r="M109" i="6" s="1"/>
  <c r="K107" i="6"/>
  <c r="M107" i="6" s="1"/>
  <c r="K130" i="6"/>
  <c r="M130" i="6" s="1"/>
  <c r="L39" i="6"/>
  <c r="K39" i="6"/>
  <c r="M39" i="6" s="1"/>
  <c r="K129" i="6" l="1"/>
  <c r="M129" i="6" s="1"/>
  <c r="K104" i="6"/>
  <c r="M104" i="6" s="1"/>
  <c r="P22" i="6"/>
  <c r="K81" i="6" l="1"/>
  <c r="M81" i="6" s="1"/>
  <c r="K128" i="6" l="1"/>
  <c r="M128" i="6" s="1"/>
  <c r="K105" i="6"/>
  <c r="M105" i="6" s="1"/>
  <c r="K127" i="6"/>
  <c r="K102" i="6"/>
  <c r="M102" i="6" s="1"/>
  <c r="L54" i="6"/>
  <c r="K54" i="6"/>
  <c r="L36" i="6"/>
  <c r="K36" i="6"/>
  <c r="M36" i="6" s="1"/>
  <c r="M54" i="6" l="1"/>
  <c r="M127" i="6"/>
  <c r="K126" i="6"/>
  <c r="L126" i="6"/>
  <c r="K103" i="6"/>
  <c r="M103" i="6" s="1"/>
  <c r="K100" i="6"/>
  <c r="M100" i="6" s="1"/>
  <c r="K99" i="6"/>
  <c r="M99" i="6" s="1"/>
  <c r="K101" i="6"/>
  <c r="M101" i="6" s="1"/>
  <c r="K98" i="6"/>
  <c r="M98" i="6" s="1"/>
  <c r="K97" i="6"/>
  <c r="M97" i="6" s="1"/>
  <c r="M95" i="6"/>
  <c r="K96" i="6"/>
  <c r="K95" i="6"/>
  <c r="K87" i="6"/>
  <c r="M87" i="6" s="1"/>
  <c r="L16" i="6"/>
  <c r="K16" i="6"/>
  <c r="M126" i="6" l="1"/>
  <c r="M16" i="6"/>
  <c r="K88" i="6"/>
  <c r="M88" i="6" s="1"/>
  <c r="K94" i="6"/>
  <c r="M94" i="6" s="1"/>
  <c r="K91" i="6"/>
  <c r="M91" i="6" s="1"/>
  <c r="L34" i="6"/>
  <c r="K34" i="6"/>
  <c r="M34" i="6" l="1"/>
  <c r="L37" i="6"/>
  <c r="K37" i="6"/>
  <c r="K93" i="6"/>
  <c r="M93" i="6" s="1"/>
  <c r="L35" i="6"/>
  <c r="K35" i="6"/>
  <c r="K85" i="6"/>
  <c r="M85" i="6" s="1"/>
  <c r="M37" i="6" l="1"/>
  <c r="M35" i="6"/>
  <c r="L12" i="6"/>
  <c r="K12" i="6"/>
  <c r="K92" i="6"/>
  <c r="M92" i="6" s="1"/>
  <c r="P21" i="6"/>
  <c r="P20" i="6"/>
  <c r="K86" i="6"/>
  <c r="M86" i="6" s="1"/>
  <c r="K76" i="6"/>
  <c r="M76" i="6" s="1"/>
  <c r="M12" i="6" l="1"/>
  <c r="L17" i="6"/>
  <c r="K17" i="6"/>
  <c r="L13" i="6"/>
  <c r="K13" i="6"/>
  <c r="L10" i="6"/>
  <c r="K10" i="6"/>
  <c r="K84" i="6"/>
  <c r="M84" i="6" s="1"/>
  <c r="L53" i="6"/>
  <c r="K53" i="6"/>
  <c r="L52" i="6"/>
  <c r="K52" i="6"/>
  <c r="M13" i="6" l="1"/>
  <c r="M52" i="6"/>
  <c r="M17" i="6"/>
  <c r="M10" i="6"/>
  <c r="M53" i="6"/>
  <c r="P116" i="6"/>
  <c r="P118" i="6"/>
  <c r="P19" i="6"/>
  <c r="K83" i="6"/>
  <c r="M83" i="6" s="1"/>
  <c r="K82" i="6"/>
  <c r="M82" i="6" s="1"/>
  <c r="L50" i="6"/>
  <c r="K50" i="6"/>
  <c r="M50" i="6" l="1"/>
  <c r="K78" i="6"/>
  <c r="M78" i="6" s="1"/>
  <c r="K80" i="6"/>
  <c r="M80" i="6" s="1"/>
  <c r="K79" i="6"/>
  <c r="M79" i="6" s="1"/>
  <c r="L49" i="6"/>
  <c r="K49" i="6"/>
  <c r="L51" i="6"/>
  <c r="K51" i="6"/>
  <c r="L33" i="6"/>
  <c r="K33" i="6"/>
  <c r="L18" i="6"/>
  <c r="K18" i="6"/>
  <c r="L31" i="6"/>
  <c r="K31" i="6"/>
  <c r="M31" i="6" l="1"/>
  <c r="M33" i="6"/>
  <c r="M49" i="6"/>
  <c r="M18" i="6"/>
  <c r="M51" i="6"/>
  <c r="K73" i="6"/>
  <c r="M73" i="6" s="1"/>
  <c r="K77" i="6"/>
  <c r="M77" i="6" s="1"/>
  <c r="K75" i="6"/>
  <c r="M75" i="6" s="1"/>
  <c r="K74" i="6"/>
  <c r="M74" i="6" s="1"/>
  <c r="K71" i="6"/>
  <c r="M71" i="6" s="1"/>
  <c r="K72" i="6"/>
  <c r="M72" i="6" s="1"/>
  <c r="K69" i="6"/>
  <c r="M69" i="6" s="1"/>
  <c r="K67" i="6"/>
  <c r="M67" i="6" s="1"/>
  <c r="K70" i="6" l="1"/>
  <c r="M70" i="6" s="1"/>
  <c r="L48" i="6" l="1"/>
  <c r="K68" i="6" l="1"/>
  <c r="M68" i="6" s="1"/>
  <c r="K66" i="6"/>
  <c r="M66" i="6" s="1"/>
  <c r="K65" i="6"/>
  <c r="M65" i="6" s="1"/>
  <c r="K64" i="6"/>
  <c r="M64" i="6" s="1"/>
  <c r="K48" i="6"/>
  <c r="M48" i="6" s="1"/>
  <c r="L32" i="6"/>
  <c r="K32" i="6"/>
  <c r="L14" i="6"/>
  <c r="K14" i="6"/>
  <c r="M32" i="6" l="1"/>
  <c r="M14" i="6"/>
  <c r="K60" i="6"/>
  <c r="M60" i="6" s="1"/>
  <c r="K61" i="6"/>
  <c r="M61" i="6" s="1"/>
  <c r="K63" i="6"/>
  <c r="M63" i="6" s="1"/>
  <c r="K62" i="6"/>
  <c r="M62" i="6" s="1"/>
  <c r="P15" i="6" l="1"/>
  <c r="K325" i="6" l="1"/>
  <c r="L325" i="6" s="1"/>
  <c r="L117" i="6" l="1"/>
  <c r="K117" i="6"/>
  <c r="M117" i="6" l="1"/>
  <c r="P11" i="6" l="1"/>
  <c r="K314" i="6" l="1"/>
  <c r="L314" i="6" s="1"/>
  <c r="K320" i="6" l="1"/>
  <c r="L320" i="6" s="1"/>
  <c r="K303" i="6" l="1"/>
  <c r="L303" i="6" s="1"/>
  <c r="K317" i="6" l="1"/>
  <c r="L317" i="6" s="1"/>
  <c r="K309" i="6" l="1"/>
  <c r="L309" i="6" s="1"/>
  <c r="K319" i="6" l="1"/>
  <c r="L319" i="6" s="1"/>
  <c r="H315" i="6" l="1"/>
  <c r="K315" i="6" l="1"/>
  <c r="L315" i="6" s="1"/>
  <c r="K304" i="6"/>
  <c r="L304" i="6" s="1"/>
  <c r="K294" i="6"/>
  <c r="L294" i="6" s="1"/>
  <c r="K310" i="6" l="1"/>
  <c r="L310" i="6" s="1"/>
  <c r="K311" i="6" l="1"/>
  <c r="L311" i="6" s="1"/>
  <c r="K308" i="6" l="1"/>
  <c r="L308" i="6" s="1"/>
  <c r="K287" i="6"/>
  <c r="L287" i="6" s="1"/>
  <c r="K307" i="6"/>
  <c r="L307" i="6" s="1"/>
  <c r="K306" i="6"/>
  <c r="L306" i="6" s="1"/>
  <c r="K305" i="6"/>
  <c r="L305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6" i="6"/>
  <c r="L286" i="6" s="1"/>
  <c r="K285" i="6"/>
  <c r="L285" i="6" s="1"/>
  <c r="K284" i="6"/>
  <c r="L284" i="6" s="1"/>
  <c r="F283" i="6"/>
  <c r="K283" i="6" s="1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F277" i="6"/>
  <c r="K277" i="6" s="1"/>
  <c r="L277" i="6" s="1"/>
  <c r="F276" i="6"/>
  <c r="K276" i="6" s="1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6" i="6"/>
  <c r="L256" i="6" s="1"/>
  <c r="K255" i="6"/>
  <c r="L255" i="6" s="1"/>
  <c r="F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4" i="6"/>
  <c r="L224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H205" i="6"/>
  <c r="K205" i="6" s="1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H171" i="6"/>
  <c r="K171" i="6" s="1"/>
  <c r="L171" i="6" s="1"/>
  <c r="F170" i="6"/>
  <c r="K170" i="6" s="1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<sst xmlns="http://schemas.openxmlformats.org/spreadsheetml/2006/main" count="3093" uniqueCount="1184">
  <si>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</si>
  <si>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</si>
  <si>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</si>
  <si>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</si>
  <si>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</si>
  <si>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</si>
  <si>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</si>
  <si>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</si>
  <si>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</si>
  <si>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</si>
  <si>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</si>
  <si>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</si>
  <si>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</si>
  <si>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</si>
  <si>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</si>
  <si>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</si>
  <si>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</si>
  <si>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</si>
  <si>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</si>
  <si>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</si>
  <si>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</si>
  <si>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</si>
  <si>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</si>
  <si>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</si>
  <si>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</si>
  <si>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</si>
  <si>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</si>
  <si>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</si>
  <si>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</si>
  <si>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</si>
  <si>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</si>
  <si>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</si>
  <si>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</si>
  <si>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</si>
  <si>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</si>
  <si>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</si>
  <si>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</si>
  <si>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</si>
  <si>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</si>
  <si>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</si>
  <si>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</si>
  <si>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</si>
  <si>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</si>
  <si>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</si>
  <si>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</si>
  <si>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</si>
  <si>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</si>
  <si>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</si>
  <si>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</si>
  <si>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</si>
  <si>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</si>
  <si>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</si>
  <si>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</si>
  <si>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</si>
  <si>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</si>
  <si>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</si>
  <si>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</si>
  <si>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</si>
  <si>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</si>
  <si>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</si>
  <si>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</si>
  <si>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</si>
  <si>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</si>
  <si>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</si>
  <si>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</si>
  <si>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</si>
  <si>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</si>
  <si>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</si>
  <si>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</si>
  <si>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</si>
  <si>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</si>
  <si>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</si>
  <si>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</si>
  <si>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</si>
  <si>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</si>
  <si>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</si>
  <si>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</si>
  <si>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</si>
  <si>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</si>
  <si>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</si>
  <si>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</si>
  <si>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</si>
  <si>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</si>
  <si>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</si>
  <si>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</si>
  <si>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</si>
  <si>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</si>
  <si>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</si>
  <si>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</si>
  <si>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</si>
  <si>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</si>
  <si>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</si>
  <si>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</si>
  <si>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</si>
  <si>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</si>
  <si>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</si>
  <si>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</si>
  <si>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</si>
  <si>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</si>
  <si>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</si>
  <si>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</si>
  <si>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</si>
  <si>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</si>
  <si>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</si>
  <si>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</si>
  <si>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</si>
  <si>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</si>
  <si>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</si>
  <si>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</si>
  <si>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</si>
  <si>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</si>
  <si>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</si>
  <si>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</si>
  <si>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</si>
  <si>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</si>
  <si>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</si>
  <si>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</si>
  <si>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</si>
  <si>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</si>
  <si>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</si>
  <si>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</si>
  <si>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</si>
  <si>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</si>
  <si>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</si>
  <si>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</si>
  <si>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</si>
  <si>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</si>
  <si>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</si>
  <si>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</si>
  <si>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</si>
  <si>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</si>
  <si>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</si>
  <si>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</si>
  <si>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</si>
  <si>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</si>
  <si>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</si>
  <si>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</si>
  <si>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</si>
  <si>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</si>
  <si>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</si>
  <si>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</si>
  <si>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</si>
  <si>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</si>
  <si>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</si>
  <si>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</si>
  <si>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</si>
  <si>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</si>
  <si>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</si>
  <si>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</si>
  <si>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</si>
  <si>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</si>
  <si>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</si>
  <si>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</si>
  <si>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</si>
  <si>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</si>
  <si>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</si>
  <si>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</si>
  <si>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</si>
  <si>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</si>
  <si>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</si>
  <si>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</si>
  <si>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</si>
  <si>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</si>
  <si>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</si>
  <si>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</si>
  <si>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</si>
  <si>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</si>
  <si>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</si>
  <si>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</si>
  <si>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</si>
  <si>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</si>
  <si>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</si>
  <si>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</si>
  <si>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</si>
  <si>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</si>
  <si>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</si>
  <si>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</si>
  <si>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</si>
  <si>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</si>
  <si>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</si>
  <si>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</si>
  <si>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</si>
  <si>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</si>
  <si>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</si>
  <si>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</si>
  <si>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</si>
  <si>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</si>
  <si>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</si>
  <si>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</si>
  <si>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</si>
  <si>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</si>
  <si>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</si>
  <si>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</si>
  <si>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</si>
  <si>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</si>
  <si>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</si>
  <si>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</si>
  <si>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</si>
  <si>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</si>
  <si>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</si>
  <si>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</si>
  <si>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</si>
  <si>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</si>
  <si>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</si>
  <si>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</si>
  <si>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</si>
  <si>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</si>
  <si>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</si>
  <si>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</si>
  <si>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</si>
  <si>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</si>
  <si>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</si>
  <si>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</si>
  <si>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</si>
  <si>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</si>
  <si>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</si>
  <si>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</si>
  <si>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</si>
  <si>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</si>
  <si>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</si>
  <si>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</si>
  <si>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</si>
  <si>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</si>
  <si>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</si>
  <si>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</si>
  <si>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</si>
  <si>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</si>
  <si>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</si>
  <si>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</si>
  <si>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</si>
  <si>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</si>
  <si>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</si>
  <si>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</si>
  <si>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</si>
  <si>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</si>
  <si>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</si>
  <si>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</si>
  <si>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</si>
  <si>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</si>
  <si>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</si>
  <si>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</si>
  <si>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</si>
  <si>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</si>
  <si>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</si>
  <si>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</si>
  <si>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</si>
  <si>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</si>
  <si>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</si>
  <si>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</si>
  <si>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</si>
  <si>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</si>
  <si>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</si>
  <si>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</si>
  <si>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</si>
  <si>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</si>
  <si>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</si>
  <si>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</si>
  <si>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</si>
  <si>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</si>
  <si>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</si>
  <si>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</si>
  <si>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</si>
  <si>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</si>
  <si>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</si>
  <si>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</si>
  <si>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</si>
  <si>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</si>
  <si>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</si>
  <si>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</si>
  <si>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</si>
  <si>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</si>
  <si>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</si>
  <si>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</si>
  <si>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</si>
  <si>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</si>
  <si>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</si>
  <si>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</si>
  <si>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</si>
  <si>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</si>
  <si>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</si>
  <si>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</si>
  <si>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</si>
  <si>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</si>
  <si>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</si>
  <si>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</si>
  <si>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</si>
  <si>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</si>
  <si>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</si>
  <si>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</si>
  <si>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</si>
  <si>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</si>
  <si>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</si>
  <si>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</si>
  <si>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</si>
  <si>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</si>
  <si>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</si>
  <si>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</si>
  <si>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</si>
  <si>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</si>
  <si>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</si>
  <si>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</si>
  <si>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</si>
  <si>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</si>
  <si>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</si>
  <si>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</si>
  <si>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</si>
  <si>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</si>
  <si>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</si>
  <si>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</si>
  <si>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</si>
  <si>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</si>
  <si>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</si>
  <si>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</si>
  <si>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</si>
  <si>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</si>
  <si>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</si>
  <si>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</si>
  <si>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</si>
  <si>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</si>
  <si>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</si>
  <si>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</si>
  <si>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</si>
  <si>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</si>
  <si>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</si>
  <si>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</si>
  <si>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</si>
  <si>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</si>
  <si>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</si>
  <si>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</si>
  <si>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</si>
  <si>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</si>
  <si>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</si>
  <si>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</si>
  <si>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</si>
  <si>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</si>
  <si>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</si>
  <si>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</si>
  <si>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</si>
  <si>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</si>
  <si>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</si>
  <si>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</si>
  <si>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</si>
  <si>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</si>
  <si>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</si>
  <si>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</si>
  <si>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</si>
  <si>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</si>
  <si>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</si>
  <si>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</si>
  <si>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</si>
  <si>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</si>
  <si>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</si>
  <si>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</si>
  <si>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</si>
  <si>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</si>
  <si>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</si>
  <si>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</si>
  <si>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</si>
  <si>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</si>
  <si>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</si>
  <si>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</si>
  <si>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</si>
  <si>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</si>
  <si>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</si>
  <si>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</si>
  <si>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</si>
  <si>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</si>
  <si>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</si>
  <si>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</si>
  <si>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</si>
  <si>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</si>
  <si>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</si>
  <si>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</si>
  <si>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</si>
  <si>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</si>
  <si>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</si>
  <si>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</si>
  <si>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</si>
  <si>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</si>
  <si>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</si>
  <si>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</si>
  <si>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</si>
  <si>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</si>
  <si>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</si>
  <si>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</si>
  <si>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</si>
  <si>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</si>
  <si>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</si>
  <si>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</si>
  <si>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</si>
  <si>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</si>
  <si>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</si>
  <si>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</si>
  <si>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</si>
  <si>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</si>
  <si>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</si>
  <si>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</si>
  <si>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</si>
  <si>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</si>
  <si>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</si>
  <si>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</si>
  <si>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</si>
  <si>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</si>
  <si>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</si>
  <si>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</si>
  <si>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</si>
  <si>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</si>
  <si>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</si>
  <si>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</si>
  <si>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</si>
  <si>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</si>
  <si>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</si>
  <si>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</si>
  <si>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</si>
  <si>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</si>
  <si>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</si>
  <si>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</si>
  <si>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</si>
  <si>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</si>
  <si>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</si>
  <si>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</si>
  <si>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</si>
  <si>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</si>
  <si>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</si>
  <si>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</si>
  <si>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</si>
  <si>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</si>
  <si>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</si>
  <si>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</si>
  <si>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</si>
  <si>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</si>
  <si>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</si>
  <si>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</si>
  <si>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</si>
  <si>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</si>
  <si>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</si>
  <si>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</si>
  <si>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</si>
  <si>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</si>
  <si>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</si>
  <si>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</si>
  <si>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</si>
  <si>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</si>
  <si>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</si>
  <si>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</si>
  <si>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</si>
  <si>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</si>
  <si>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</si>
  <si>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</si>
  <si>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</si>
  <si>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</si>
  <si>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</si>
  <si>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</si>
  <si>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</si>
  <si>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</si>
  <si>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</si>
  <si>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</si>
  <si>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</si>
  <si>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</si>
  <si>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</si>
  <si>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</si>
  <si>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</si>
  <si>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</si>
  <si>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</si>
  <si>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</si>
  <si>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</si>
  <si>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</si>
  <si>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</si>
  <si>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</si>
  <si>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</si>
  <si>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</si>
  <si>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</si>
  <si>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</si>
  <si>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</si>
  <si>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</si>
  <si>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</si>
  <si>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</si>
  <si>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</si>
  <si>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</si>
  <si>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</si>
  <si>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</si>
  <si>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</si>
  <si>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</si>
  <si>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</si>
  <si>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</si>
  <si>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</si>
  <si>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</si>
  <si>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</si>
  <si>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</si>
  <si>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</si>
  <si>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</si>
  <si>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</si>
  <si>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</si>
  <si>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</si>
  <si>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</si>
  <si>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</si>
  <si>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</si>
  <si>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</si>
  <si>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</si>
  <si>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</si>
  <si>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</si>
  <si>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</si>
  <si>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</si>
  <si>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</si>
  <si>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</si>
  <si>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</si>
  <si>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</si>
  <si>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</si>
  <si>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</si>
  <si>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</si>
  <si>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</si>
  <si>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</si>
  <si>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</si>
  <si>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</si>
  <si>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</si>
  <si>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</si>
  <si>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</si>
  <si>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</si>
  <si>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</si>
  <si>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</si>
  <si>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</si>
  <si>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</si>
  <si>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</si>
  <si>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</si>
  <si>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</si>
  <si>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</si>
  <si>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</si>
  <si>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</si>
  <si>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</si>
  <si>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</si>
  <si>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</si>
  <si>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</si>
  <si>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</si>
  <si>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</si>
  <si>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</si>
  <si>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</si>
  <si>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</si>
  <si>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</si>
  <si>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</si>
  <si>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</si>
  <si>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</si>
  <si>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</si>
  <si>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</si>
  <si>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</si>
  <si>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</si>
  <si>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</si>
  <si>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</si>
  <si>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</si>
  <si>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</si>
  <si>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</si>
  <si>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</si>
  <si>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</si>
  <si>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</si>
  <si>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</si>
  <si>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</si>
  <si>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</si>
  <si>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</si>
  <si>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</si>
  <si>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</si>
  <si>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</si>
  <si>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</si>
  <si>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</si>
  <si>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</si>
  <si>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</si>
  <si>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</si>
  <si>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</si>
  <si>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</si>
  <si>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</si>
  <si>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</si>
  <si>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</si>
  <si>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</si>
  <si>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</si>
  <si>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</si>
  <si>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</si>
  <si>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</si>
  <si>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</si>
  <si>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</si>
  <si>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</si>
  <si>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</si>
  <si>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</si>
  <si>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</si>
  <si>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</si>
  <si>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</si>
  <si>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</si>
  <si>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</si>
  <si>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</si>
  <si>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</si>
  <si>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</si>
  <si>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</si>
  <si>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</si>
  <si>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</si>
  <si>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</si>
  <si>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</si>
  <si>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</si>
  <si>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</si>
  <si>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</si>
  <si>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</si>
  <si>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</si>
  <si>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</si>
  <si>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</si>
  <si>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</si>
  <si>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</si>
  <si>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</si>
  <si>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</si>
  <si>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</si>
  <si>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</si>
  <si>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</si>
  <si>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</si>
  <si>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</si>
  <si>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</si>
  <si>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</si>
  <si>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</si>
  <si>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</si>
  <si>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</si>
  <si>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</si>
  <si>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</si>
  <si>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</si>
  <si>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</si>
  <si>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</si>
  <si>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</si>
  <si>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</si>
  <si>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</si>
  <si>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</si>
  <si>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</si>
  <si>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</si>
  <si>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</si>
  <si>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</si>
  <si>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</si>
  <si>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</si>
  <si>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</si>
  <si>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</si>
  <si>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</si>
  <si>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</si>
  <si>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</si>
  <si>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</si>
  <si>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</si>
  <si>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</si>
  <si>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</si>
  <si>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</si>
  <si>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</si>
  <si>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</si>
  <si>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</si>
  <si>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</si>
  <si>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</si>
  <si>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</si>
  <si>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</si>
  <si>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</si>
  <si>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</si>
  <si>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</si>
  <si>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</si>
  <si>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</si>
  <si>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</si>
  <si>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</si>
  <si>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</si>
  <si>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</si>
  <si>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</si>
  <si>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</si>
  <si>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</si>
  <si>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</si>
  <si>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</si>
  <si>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</si>
  <si>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</si>
  <si>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</si>
  <si>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</si>
  <si>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</si>
  <si>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</si>
  <si>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</si>
  <si>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</si>
  <si>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</si>
  <si>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</si>
  <si>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</si>
  <si>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</si>
  <si>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</si>
  <si>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</si>
  <si>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</si>
  <si>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</si>
  <si>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</si>
  <si>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</si>
  <si>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</si>
  <si>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</si>
  <si>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</si>
  <si>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</si>
  <si>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</si>
  <si>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</si>
  <si>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</si>
  <si>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</si>
  <si>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</si>
  <si>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</si>
  <si>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</si>
  <si>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</si>
  <si>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</si>
  <si>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</si>
  <si>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</si>
  <si>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</si>
  <si>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</si>
  <si>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</si>
  <si>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</si>
  <si>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</si>
  <si>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</si>
  <si>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</si>
  <si>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</si>
  <si>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</si>
  <si>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</si>
  <si>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</si>
  <si>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</si>
  <si>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</si>
  <si>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</si>
  <si>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</si>
  <si>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</si>
  <si>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</si>
  <si>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</si>
  <si>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</si>
  <si>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</si>
  <si>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</si>
  <si>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</si>
  <si>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</si>
  <si>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</si>
  <si>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</si>
  <si>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</si>
  <si>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</si>
  <si>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</si>
  <si>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</si>
  <si>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</si>
  <si>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</si>
  <si>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</si>
  <si>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</si>
  <si>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</si>
  <si>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</si>
  <si>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</si>
  <si>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</si>
  <si>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</si>
  <si>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</si>
  <si>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</si>
  <si>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</si>
  <si>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</si>
  <si>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</si>
  <si>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</si>
  <si>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</si>
  <si>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</si>
  <si>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</si>
  <si>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</si>
  <si>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</si>
  <si>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</si>
  <si>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</si>
  <si>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</si>
  <si>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</si>
  <si>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</si>
  <si>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</si>
  <si>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</si>
  <si>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</si>
  <si>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</si>
  <si>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</si>
  <si>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</si>
  <si>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</si>
  <si>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</si>
  <si>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</si>
  <si>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</si>
  <si>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</si>
  <si>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</si>
  <si>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</si>
  <si>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</si>
  <si>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</si>
  <si>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</si>
  <si>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</si>
  <si>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</si>
  <si>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</si>
  <si>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</si>
  <si>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</si>
  <si>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</si>
  <si>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</si>
  <si>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</si>
  <si>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</si>
  <si>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</si>
  <si>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</si>
  <si>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</si>
  <si>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</si>
  <si>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</si>
  <si>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</si>
  <si>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</si>
  <si>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</si>
  <si>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</si>
  <si>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</si>
  <si>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</si>
  <si>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</si>
  <si>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</si>
  <si>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</si>
  <si>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</si>
  <si>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</si>
  <si>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</si>
  <si>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</si>
  <si>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</si>
  <si>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</si>
  <si>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</si>
  <si>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</si>
  <si>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</si>
  <si>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</si>
  <si>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</si>
  <si>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</si>
  <si>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</si>
  <si>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</si>
  <si>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</si>
  <si>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</si>
  <si>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</si>
  <si>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</si>
  <si>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</si>
  <si>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</si>
  <si>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</si>
  <si>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</si>
  <si>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</si>
  <si>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</si>
  <si>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</si>
  <si>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</si>
  <si>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</si>
  <si>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</si>
  <si>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</si>
  <si>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</si>
  <si>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</si>
  <si>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</si>
  <si>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</si>
  <si>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</si>
  <si>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</si>
  <si>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</si>
  <si>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</si>
  <si>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</si>
  <si>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</si>
  <si>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</si>
  <si>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</si>
  <si>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</si>
  <si>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</si>
  <si>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</si>
  <si>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</si>
  <si>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</si>
  <si>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</si>
  <si>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</si>
  <si>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</si>
  <si>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</si>
  <si>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</si>
  <si>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</si>
  <si>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</si>
  <si>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</si>
  <si>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</si>
  <si>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</si>
  <si>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</si>
  <si>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</si>
  <si>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</si>
  <si>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</si>
  <si>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</si>
  <si>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</si>
  <si>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</si>
  <si>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</si>
  <si>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</si>
  <si>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</si>
  <si>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</si>
  <si>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</si>
  <si>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</si>
  <si>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</si>
  <si>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</si>
  <si>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</si>
  <si>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</si>
  <si>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</si>
  <si>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</si>
  <si>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550-560</t>
  </si>
  <si>
    <t>Profiit of Rs.11/-</t>
  </si>
  <si>
    <t>LTIM</t>
  </si>
  <si>
    <t>SHRIRAMFIN</t>
  </si>
  <si>
    <t>NSE</t>
  </si>
  <si>
    <t>360ONE</t>
  </si>
  <si>
    <t>1650-1700</t>
  </si>
  <si>
    <t>180-220</t>
  </si>
  <si>
    <t>BEML</t>
  </si>
  <si>
    <t>LEMONTREE</t>
  </si>
  <si>
    <t>PPLPHARMA</t>
  </si>
  <si>
    <t>RAINBOW</t>
  </si>
  <si>
    <t>UCOBANK</t>
  </si>
  <si>
    <t>Profit of Rs.8/-</t>
  </si>
  <si>
    <t>2750-2780</t>
  </si>
  <si>
    <t>105-110</t>
  </si>
  <si>
    <t>Sell</t>
  </si>
  <si>
    <t>500-530</t>
  </si>
  <si>
    <t>GRSE</t>
  </si>
  <si>
    <t>450-470</t>
  </si>
  <si>
    <t>390-410</t>
  </si>
  <si>
    <t>440-460</t>
  </si>
  <si>
    <t>Profit of Rs.20/-</t>
  </si>
  <si>
    <t>180-190</t>
  </si>
  <si>
    <t>1150-1200</t>
  </si>
  <si>
    <t>280-290</t>
  </si>
  <si>
    <t>KOLTEPATIL</t>
  </si>
  <si>
    <t>248-252</t>
  </si>
  <si>
    <t>Profit of Rs.7/-</t>
  </si>
  <si>
    <t>1900-2000</t>
  </si>
  <si>
    <t>390-400</t>
  </si>
  <si>
    <t>755-790</t>
  </si>
  <si>
    <t>850-900</t>
  </si>
  <si>
    <t>70-100</t>
  </si>
  <si>
    <t>HDFC 2800 CE MAY</t>
  </si>
  <si>
    <t>60-70</t>
  </si>
  <si>
    <t>PIDILITIND MAY FUT</t>
  </si>
  <si>
    <t>2470-2500</t>
  </si>
  <si>
    <t>Profit of Rs.6.5/-</t>
  </si>
  <si>
    <t>MARUTI 8700 CE MAY</t>
  </si>
  <si>
    <t>PVR 1460 PE MAY</t>
  </si>
  <si>
    <t>60-75</t>
  </si>
  <si>
    <t>FINNIFTY 19150 PE 2-MAY</t>
  </si>
  <si>
    <t>640-680</t>
  </si>
  <si>
    <t>NIFTY 18500 CE 25-MAY</t>
  </si>
  <si>
    <t>20.0-5</t>
  </si>
  <si>
    <t>BANKNIFTY 43200 PE 4-MAY</t>
  </si>
  <si>
    <t>250-300</t>
  </si>
  <si>
    <t>Loss of Rs.27/-</t>
  </si>
  <si>
    <t>NIFTY 18100 PE 4-MAY</t>
  </si>
  <si>
    <t>80-120</t>
  </si>
  <si>
    <t>Retail Research Technical Calls &amp; Fundamental Performance Report for the month of May-2023</t>
  </si>
  <si>
    <t>Profit of Rs.17/-</t>
  </si>
  <si>
    <t>Profit of Rs.12/-</t>
  </si>
  <si>
    <t>Profit of Rs.38.5/-</t>
  </si>
  <si>
    <t>Profit of Rs.23.5/-</t>
  </si>
  <si>
    <t>Profit of Rs.22/-</t>
  </si>
  <si>
    <t>BHARTIARTL MAY FUT</t>
  </si>
  <si>
    <t>810-820</t>
  </si>
  <si>
    <t>90-120</t>
  </si>
  <si>
    <t>Profit of Rs.16.5/-</t>
  </si>
  <si>
    <t>7000-7300</t>
  </si>
  <si>
    <t>1000-1020</t>
  </si>
  <si>
    <t>80-84</t>
  </si>
  <si>
    <t>BANKNIFTY 43400 PE 4-MAY</t>
  </si>
  <si>
    <t>200-250</t>
  </si>
  <si>
    <t>Loss of Rs.45/-</t>
  </si>
  <si>
    <t>3600-3660</t>
  </si>
  <si>
    <t>RELIANCE 2440 CE MAY</t>
  </si>
  <si>
    <t>65-75</t>
  </si>
  <si>
    <t>HDFCBANK 1720 CE MAY</t>
  </si>
  <si>
    <t>33-37</t>
  </si>
  <si>
    <t>Profit of Rs.6/-</t>
  </si>
  <si>
    <t>Profit of Rs.26/-</t>
  </si>
  <si>
    <t>Loss of Rs.17/-</t>
  </si>
  <si>
    <t>Profit of Rs.8.5/-</t>
  </si>
  <si>
    <t>BHARTIARTL 800 CE MAY</t>
  </si>
  <si>
    <t>12.0-15.0</t>
  </si>
  <si>
    <t>MARUTI 9000 CE MAY</t>
  </si>
  <si>
    <t>70-90</t>
  </si>
  <si>
    <t>FINNIFTY 19250 PE 9-MAY</t>
  </si>
  <si>
    <t>Profit of Rs.2.5/-</t>
  </si>
  <si>
    <t>COLPAL MAY FUT</t>
  </si>
  <si>
    <t>1600-1630</t>
  </si>
  <si>
    <t>GUJGASLTD MAY FUT</t>
  </si>
  <si>
    <t>472-482</t>
  </si>
  <si>
    <t>Profit of Rs.395/-</t>
  </si>
  <si>
    <t>Loss of Rs.10/-</t>
  </si>
  <si>
    <t>NIFTY 18250 PE 11-MAY</t>
  </si>
  <si>
    <t>400-410</t>
  </si>
  <si>
    <t>ICICIBANK 930 PE MAY</t>
  </si>
  <si>
    <t>15-20</t>
  </si>
  <si>
    <t>90-130</t>
  </si>
  <si>
    <t>Loss of Rs.34.5/-</t>
  </si>
  <si>
    <t>Profit of Rs.23/-</t>
  </si>
  <si>
    <t>SBIN MAY FUT</t>
  </si>
  <si>
    <t>580-590</t>
  </si>
  <si>
    <t>Profit of Rs.18.5/-</t>
  </si>
  <si>
    <t>230-260</t>
  </si>
  <si>
    <t>Loss of Rs.38/-</t>
  </si>
  <si>
    <t xml:space="preserve">BHARTIARTL 800 CE MAY </t>
  </si>
  <si>
    <t>12.0-15</t>
  </si>
  <si>
    <t>Profit of Rs.29/-</t>
  </si>
  <si>
    <t xml:space="preserve">PVR 1460 PE MAY </t>
  </si>
  <si>
    <t>TCS 3300 CE MAY</t>
  </si>
  <si>
    <t>60-80</t>
  </si>
  <si>
    <t>3400-3450</t>
  </si>
  <si>
    <t>MULTIPLIER SHARE &amp; STOCK ADVISORS PRIVATE LIMITED</t>
  </si>
  <si>
    <t>Profit of Rs.24/-</t>
  </si>
  <si>
    <t>MARUTI 9300 CE MAY</t>
  </si>
  <si>
    <t>175-200</t>
  </si>
  <si>
    <t>BANKNIFTY 43100 PE 25-MAY</t>
  </si>
  <si>
    <t>BANKNIFTY 43000 PE 18-MAY</t>
  </si>
  <si>
    <t>260-270</t>
  </si>
  <si>
    <t>120-130</t>
  </si>
  <si>
    <t>10.0-5</t>
  </si>
  <si>
    <t>BANKNIFTY 44000 CE 18-MAY</t>
  </si>
  <si>
    <t>126-130.5</t>
  </si>
  <si>
    <t>140-150</t>
  </si>
  <si>
    <t>562-574</t>
  </si>
  <si>
    <t>600-630</t>
  </si>
  <si>
    <t>Profit of Rs.7.5/-</t>
  </si>
  <si>
    <t>7400-7500</t>
  </si>
  <si>
    <t>Loss of Rs.65/-</t>
  </si>
  <si>
    <t>Profit of Rs.10/-</t>
  </si>
  <si>
    <t>PVRINOX</t>
  </si>
  <si>
    <t>GRAVITON RESEARCH CAPITAL LLP</t>
  </si>
  <si>
    <t>Profit of Rs.75/-</t>
  </si>
  <si>
    <t>LT 2260 CE MAY</t>
  </si>
  <si>
    <t>45-60</t>
  </si>
  <si>
    <t>FINNIFTY 19500 PE 16-MAY</t>
  </si>
  <si>
    <t>80-100</t>
  </si>
  <si>
    <t>NIFTY 18350 PE 25-MAY</t>
  </si>
  <si>
    <t>NIFTY 18200 PE 25-MAY</t>
  </si>
  <si>
    <t>Loss of Rs.25/-</t>
  </si>
  <si>
    <t>Profit of Rs.13/-</t>
  </si>
  <si>
    <t>No profit no loss/-</t>
  </si>
  <si>
    <t>Loss of Rs.49/-</t>
  </si>
  <si>
    <t>SRF 2560 CE MAY</t>
  </si>
  <si>
    <t>50-70</t>
  </si>
  <si>
    <t>AMBUJACEM MAY FUT</t>
  </si>
  <si>
    <t>415-420</t>
  </si>
  <si>
    <t>Profit of Rs.102.5/-</t>
  </si>
  <si>
    <t>Loss of Rs.22/-</t>
  </si>
  <si>
    <t>Profit of Rs.32/-</t>
  </si>
  <si>
    <t xml:space="preserve">PVR 1440 PE MAY </t>
  </si>
  <si>
    <t>50-60</t>
  </si>
  <si>
    <t>Profit of Rs.5/-</t>
  </si>
  <si>
    <t>SBIN 600 CE MAY</t>
  </si>
  <si>
    <t>10.0-12</t>
  </si>
  <si>
    <t>15-19</t>
  </si>
  <si>
    <t>NIFTY 18150 CE 18 MAY</t>
  </si>
  <si>
    <t>46-50</t>
  </si>
  <si>
    <t>Profit of Rs.1.40/-</t>
  </si>
  <si>
    <t>Profit of Rs.2.25/-</t>
  </si>
  <si>
    <t>LT 2240 CE MAY</t>
  </si>
  <si>
    <t>40-50</t>
  </si>
  <si>
    <t>NIFTY 18200 CE 18-MAY</t>
  </si>
  <si>
    <t>40-60</t>
  </si>
  <si>
    <t>Master Trade High Risk (Advisory Calls)</t>
  </si>
  <si>
    <t>43860-43750</t>
  </si>
  <si>
    <t>Profit of Rs.180/-</t>
  </si>
  <si>
    <t>Loss of Rs.6.5/-</t>
  </si>
  <si>
    <t>Loss of Rs.16.5/-</t>
  </si>
  <si>
    <t>TCS 3220 CE MAY</t>
  </si>
  <si>
    <t>NIFTY 18200 PE MAY</t>
  </si>
  <si>
    <t>113-138</t>
  </si>
  <si>
    <t>Profit of Rs.3.75/-</t>
  </si>
  <si>
    <t>Loss of Rs.1.5/-</t>
  </si>
  <si>
    <t>10.0-14</t>
  </si>
  <si>
    <t>239-240</t>
  </si>
  <si>
    <t>1610-1614</t>
  </si>
  <si>
    <t>1660-1680</t>
  </si>
  <si>
    <t>TECHM 1060 CE MAY</t>
  </si>
  <si>
    <t>SARVOTTAM</t>
  </si>
  <si>
    <t>VEENA RAJESH SHAH</t>
  </si>
  <si>
    <t>VEL</t>
  </si>
  <si>
    <t>CORDSCABLE</t>
  </si>
  <si>
    <t>Cords Cable Industries Li</t>
  </si>
  <si>
    <t>ATLAS EVENTS PRIVATE LIMITED</t>
  </si>
  <si>
    <t>Loss of Rs.7/-</t>
  </si>
  <si>
    <t>665-691</t>
  </si>
  <si>
    <t>740-780</t>
  </si>
  <si>
    <t>Profit of Rs.3.5/-</t>
  </si>
  <si>
    <t>NIFTY 18300 PE MAY</t>
  </si>
  <si>
    <t>Loss of Rs.15/-</t>
  </si>
  <si>
    <t>1900-1920</t>
  </si>
  <si>
    <t>ANILKUMAR</t>
  </si>
  <si>
    <t>CHEMTECH</t>
  </si>
  <si>
    <t>BP COMTRADE PRIVATE LIMITED</t>
  </si>
  <si>
    <t>MAIDEN</t>
  </si>
  <si>
    <t>SHARE INDIA SECURITIES LIMITED</t>
  </si>
  <si>
    <t>SHEETAL</t>
  </si>
  <si>
    <t>SUPREMEX</t>
  </si>
  <si>
    <t>SVPHOUSING</t>
  </si>
  <si>
    <t>GICL</t>
  </si>
  <si>
    <t>Globe Intl Carriers Ltd</t>
  </si>
  <si>
    <t>REFEX</t>
  </si>
  <si>
    <t>Refex Industries Limited</t>
  </si>
  <si>
    <t>AGRO TRADE SOLUTIONS</t>
  </si>
  <si>
    <t>KSHITIJPOL</t>
  </si>
  <si>
    <t>Kshitij Polyline Limited</t>
  </si>
  <si>
    <t>PARTYCRUS</t>
  </si>
  <si>
    <t>Party Cruisers Limited</t>
  </si>
  <si>
    <t>SAHNI BALVINDER SINGH</t>
  </si>
  <si>
    <t>Profit of Rs.50/-</t>
  </si>
  <si>
    <t>1807-1815</t>
  </si>
  <si>
    <t>BAJFINANCE 6900 CE MAY</t>
  </si>
  <si>
    <t>50-100</t>
  </si>
  <si>
    <t>Loss of Rs.0.5/-</t>
  </si>
  <si>
    <t>3-3.50</t>
  </si>
  <si>
    <t>7.0-10</t>
  </si>
  <si>
    <t>FINNIFTY 19450 CE 23-MAY</t>
  </si>
  <si>
    <t>Loss of Rs.26/-</t>
  </si>
  <si>
    <t>NIFTY 18350 PE MAY</t>
  </si>
  <si>
    <t>40-43</t>
  </si>
  <si>
    <t>NIFTY 18450 CE MAY</t>
  </si>
  <si>
    <t>5-1.0</t>
  </si>
  <si>
    <t>LT 2200 CE MAY</t>
  </si>
  <si>
    <t>15-16</t>
  </si>
  <si>
    <t>30-40</t>
  </si>
  <si>
    <t>AAPLUSTRAD</t>
  </si>
  <si>
    <t>AMIT KUMAR</t>
  </si>
  <si>
    <t>ARCFIN</t>
  </si>
  <si>
    <t>SANJAY SINGAL</t>
  </si>
  <si>
    <t>BHEEMACEM</t>
  </si>
  <si>
    <t>NARENDRA BABU MUGATHA</t>
  </si>
  <si>
    <t>CHMBBRW</t>
  </si>
  <si>
    <t>GAYATHRIRADHAKRISHNAN</t>
  </si>
  <si>
    <t>NARENDRA BABU KADATHUR HARIDAS</t>
  </si>
  <si>
    <t>DDIL</t>
  </si>
  <si>
    <t>ZENAB AIYUB YACOOBALI</t>
  </si>
  <si>
    <t>DML</t>
  </si>
  <si>
    <t>SHERWOOD SECURITIES PVT LTD</t>
  </si>
  <si>
    <t>VISHAL VIPINBHAI BHATT</t>
  </si>
  <si>
    <t>ESHAMEDIA</t>
  </si>
  <si>
    <t>RAMAN SESHADRI IYER</t>
  </si>
  <si>
    <t>SARASWATHI RAMACHANDRAN IYER</t>
  </si>
  <si>
    <t>GOPAIST</t>
  </si>
  <si>
    <t>RAMESH UMAJI BATWAL</t>
  </si>
  <si>
    <t>GRADIENTE</t>
  </si>
  <si>
    <t>CHINTANBENMANSUKHBHAINAKRANI</t>
  </si>
  <si>
    <t>KELENRG</t>
  </si>
  <si>
    <t>MANISH GROVER</t>
  </si>
  <si>
    <t>MIHIKA</t>
  </si>
  <si>
    <t>TARUNKUMAR GANPATBHAI MAKWANA</t>
  </si>
  <si>
    <t>SALIM KASAMBHAI FULANI</t>
  </si>
  <si>
    <t>RCL</t>
  </si>
  <si>
    <t>VENUGOPAL KRISHNAN PAI</t>
  </si>
  <si>
    <t>MADHU BABU PINNINTI</t>
  </si>
  <si>
    <t>RAMASWAMY PEDINEKALUVA</t>
  </si>
  <si>
    <t>GIRIDHAR GUPTA SOMISETTY</t>
  </si>
  <si>
    <t>BHRANTI GANDHI</t>
  </si>
  <si>
    <t>SHASHIJIT</t>
  </si>
  <si>
    <t>RAMJOT MOONDRA</t>
  </si>
  <si>
    <t>PARESH DHIRAJLAL SHAH</t>
  </si>
  <si>
    <t>SPICEJET</t>
  </si>
  <si>
    <t>NUVAMA WEALTH FINANCE LIMITED</t>
  </si>
  <si>
    <t>KAILASH GUPTA</t>
  </si>
  <si>
    <t>SYRMA</t>
  </si>
  <si>
    <t>NORGES BANK ON ACCOUNT OF THE GOVERNMENT PENSION FUND GLOBAL</t>
  </si>
  <si>
    <t>SANJIV NARAYAN</t>
  </si>
  <si>
    <t>SOUTH ASIA GROWTH FUND II HOLDINGS, LLC</t>
  </si>
  <si>
    <t>NEUBERGER BERMAN EMERGING MARKETS EQUITY MASTER FUND L.P</t>
  </si>
  <si>
    <t>TRANSPACT</t>
  </si>
  <si>
    <t>ALPESHBHAI RASIKLAL SHAH</t>
  </si>
  <si>
    <t>JITENDRA BABUBHAI PAREKH</t>
  </si>
  <si>
    <t>TTIL</t>
  </si>
  <si>
    <t>VINOD KUMAR</t>
  </si>
  <si>
    <t>PRADEEPTAKUMARSETHY</t>
  </si>
  <si>
    <t>ULTRACAB</t>
  </si>
  <si>
    <t>ANITA RAKESHKUMAR RANKA</t>
  </si>
  <si>
    <t>ASHOKBHAI MADHUBHAI KORAT</t>
  </si>
  <si>
    <t>PRIYA CHANDRAKANT JALGAONKAR</t>
  </si>
  <si>
    <t>SKPM VENTURES LLP</t>
  </si>
  <si>
    <t>MILLENNIAL FAMILY TRUST</t>
  </si>
  <si>
    <t>KOTHARI NIRAV M HUF</t>
  </si>
  <si>
    <t>7NR RETAIL LIMITED</t>
  </si>
  <si>
    <t>WORL</t>
  </si>
  <si>
    <t>ATALREAL</t>
  </si>
  <si>
    <t>Atal Realtech Limited</t>
  </si>
  <si>
    <t>KAUSHIK MAHESHBHAI WAGHELA</t>
  </si>
  <si>
    <t>AUROIMPEX</t>
  </si>
  <si>
    <t>Auro Impex  &amp; Chemicals L</t>
  </si>
  <si>
    <t>RIKHAV SECURITIES LIMITED</t>
  </si>
  <si>
    <t>BP EQUITIES PRIVATE LIMITED</t>
  </si>
  <si>
    <t>FIBERWEB</t>
  </si>
  <si>
    <t>Fiberweb India Limited</t>
  </si>
  <si>
    <t>RICHARD PREMKUMAR B</t>
  </si>
  <si>
    <t>WILSON HOLDINGS PRIVATE LIMITED</t>
  </si>
  <si>
    <t>HILTON</t>
  </si>
  <si>
    <t>Hilton Metal Forging Limi</t>
  </si>
  <si>
    <t>LAMBODHARA</t>
  </si>
  <si>
    <t>Lambodhara Textiles Ltd.</t>
  </si>
  <si>
    <t>IMRAN KHAN</t>
  </si>
  <si>
    <t>RPOWER</t>
  </si>
  <si>
    <t>Reliance Power Limited</t>
  </si>
  <si>
    <t>CITADEL SECURITIES INDIA MARKETS PRIVATE LIMITED</t>
  </si>
  <si>
    <t>SHREYAS</t>
  </si>
  <si>
    <t>Shreyas Shipping &amp; Logist</t>
  </si>
  <si>
    <t>WEWIN</t>
  </si>
  <si>
    <t>WE WIN LIMITED</t>
  </si>
  <si>
    <t>MITTAL RIMPY</t>
  </si>
  <si>
    <t>AKI</t>
  </si>
  <si>
    <t>AKI India Limited</t>
  </si>
  <si>
    <t>ASAD KAMAL IRAQI</t>
  </si>
  <si>
    <t>VPK GLOBAL VENTURES FUND - SCHEME 1</t>
  </si>
  <si>
    <t>ALPHA ALTERNATIVES EQUITY ABSOLUTE RETURN FUND</t>
  </si>
  <si>
    <t>BTML</t>
  </si>
  <si>
    <t>Bodhi Tree Multimedia Ltd</t>
  </si>
  <si>
    <t>FAIRPOINT TRADECOM LLP</t>
  </si>
  <si>
    <t>CARERATING</t>
  </si>
  <si>
    <t>CARE Ratings Ltd</t>
  </si>
  <si>
    <t>JYOTSNA GAUTAM KULKARNI</t>
  </si>
  <si>
    <t>NAVRATRI SHARE TRADING PRIVATE LIMITED .</t>
  </si>
  <si>
    <t>LRRPL</t>
  </si>
  <si>
    <t>Lead Rec And Rub Prod Ltd</t>
  </si>
  <si>
    <t>SELVAMURTHY  AKILANDESWARI</t>
  </si>
  <si>
    <t>SAHNI SABAH</t>
  </si>
  <si>
    <t>SALZERELEC</t>
  </si>
  <si>
    <t>Salzer Electronics Ltd.</t>
  </si>
  <si>
    <t>THIRUVALLAR THATTAI RANGARAJAN</t>
  </si>
  <si>
    <t>PANKAJ SINGHAL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</si>
</sst>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415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" fontId="1" fillId="2" borderId="0" xfId="0" applyNumberFormat="1" applyFont="1" applyFill="1" applyAlignment="1">
      <alignment horizontal="center" vertical="center" wrapText="1"/>
    </xf>
    <xf numFmtId="0" fontId="31" fillId="19" borderId="20" xfId="0" applyFont="1" applyFill="1" applyBorder="1" applyAlignment="1">
      <alignment horizontal="center" vertical="center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19" borderId="20" xfId="0" applyFont="1" applyFill="1" applyBorder="1"/>
    <xf numFmtId="0" fontId="0" fillId="11" borderId="20" xfId="0" applyFill="1" applyBorder="1"/>
    <xf numFmtId="16" fontId="37" fillId="19" borderId="20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2" fontId="1" fillId="0" borderId="6" xfId="0" applyNumberFormat="1" applyFont="1" applyBorder="1" applyAlignment="1">
      <alignment horizontal="center" vertical="center" wrapText="1"/>
    </xf>
    <xf numFmtId="0" fontId="31" fillId="22" borderId="20" xfId="0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2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0" fontId="37" fillId="20" borderId="20" xfId="0" applyFont="1" applyFill="1" applyBorder="1" applyAlignment="1">
      <alignment horizontal="center" vertical="center"/>
    </xf>
    <xf numFmtId="2" fontId="37" fillId="20" borderId="20" xfId="0" applyNumberFormat="1" applyFont="1" applyFill="1" applyBorder="1" applyAlignment="1">
      <alignment horizontal="center" vertical="center"/>
    </xf>
    <xf numFmtId="166" fontId="37" fillId="20" borderId="20" xfId="0" applyNumberFormat="1" applyFont="1" applyFill="1" applyBorder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3" fontId="24" fillId="2" borderId="0" xfId="0" applyNumberFormat="1" applyFont="1" applyFill="1"/>
    <xf numFmtId="0" fontId="31" fillId="11" borderId="20" xfId="0" applyFont="1" applyFill="1" applyBorder="1" applyAlignment="1">
      <alignment horizontal="center" vertical="center"/>
    </xf>
    <xf numFmtId="16" fontId="37" fillId="11" borderId="20" xfId="0" applyNumberFormat="1" applyFont="1" applyFill="1" applyBorder="1" applyAlignment="1">
      <alignment horizontal="center" vertical="center"/>
    </xf>
    <xf numFmtId="0" fontId="31" fillId="10" borderId="20" xfId="0" applyFont="1" applyFill="1" applyBorder="1"/>
    <xf numFmtId="0" fontId="31" fillId="11" borderId="20" xfId="0" applyFont="1" applyFill="1" applyBorder="1"/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/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0" fontId="32" fillId="19" borderId="20" xfId="0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5" fontId="31" fillId="20" borderId="20" xfId="0" applyNumberFormat="1" applyFont="1" applyFill="1" applyBorder="1" applyAlignment="1">
      <alignment horizontal="center" vertical="center"/>
    </xf>
    <xf numFmtId="0" fontId="32" fillId="20" borderId="20" xfId="0" applyFont="1" applyFill="1" applyBorder="1"/>
    <xf numFmtId="43" fontId="31" fillId="20" borderId="20" xfId="0" applyNumberFormat="1" applyFont="1" applyFill="1" applyBorder="1" applyAlignment="1">
      <alignment horizontal="center" vertical="top"/>
    </xf>
    <xf numFmtId="0" fontId="31" fillId="20" borderId="20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0" fontId="32" fillId="21" borderId="21" xfId="0" applyFont="1" applyFill="1" applyBorder="1" applyAlignment="1">
      <alignment horizontal="center" vertical="center"/>
    </xf>
    <xf numFmtId="16" fontId="32" fillId="21" borderId="21" xfId="0" applyNumberFormat="1" applyFont="1" applyFill="1" applyBorder="1" applyAlignment="1">
      <alignment horizontal="center" vertical="center"/>
    </xf>
    <xf numFmtId="16" fontId="32" fillId="17" borderId="20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165" fontId="1" fillId="2" borderId="20" xfId="0" applyNumberFormat="1" applyFont="1" applyFill="1" applyBorder="1" applyAlignment="1">
      <alignment horizontal="center" vertical="center"/>
    </xf>
    <xf numFmtId="15" fontId="1" fillId="2" borderId="20" xfId="0" applyNumberFormat="1" applyFont="1" applyFill="1" applyBorder="1" applyAlignment="1">
      <alignment horizontal="center" vertical="center"/>
    </xf>
    <xf numFmtId="43" fontId="31" fillId="2" borderId="20" xfId="0" applyNumberFormat="1" applyFont="1" applyFill="1" applyBorder="1" applyAlignment="1">
      <alignment horizontal="left" vertical="center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43" fontId="0" fillId="2" borderId="20" xfId="0" applyNumberFormat="1" applyFill="1" applyBorder="1" applyAlignment="1">
      <alignment horizontal="center" vertical="center"/>
    </xf>
    <xf numFmtId="2" fontId="0" fillId="2" borderId="20" xfId="0" applyNumberForma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/>
    </xf>
    <xf numFmtId="16" fontId="0" fillId="2" borderId="20" xfId="0" applyNumberForma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right" vertical="center"/>
    </xf>
    <xf numFmtId="43" fontId="1" fillId="0" borderId="20" xfId="0" applyNumberFormat="1" applyFont="1" applyBorder="1"/>
    <xf numFmtId="0" fontId="31" fillId="23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1" fillId="23" borderId="20" xfId="0" applyFont="1" applyFill="1" applyBorder="1"/>
    <xf numFmtId="0" fontId="31" fillId="24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7" fillId="24" borderId="20" xfId="0" applyFont="1" applyFill="1" applyBorder="1" applyAlignment="1">
      <alignment horizontal="center" vertical="center"/>
    </xf>
    <xf numFmtId="2" fontId="37" fillId="24" borderId="20" xfId="0" applyNumberFormat="1" applyFont="1" applyFill="1" applyBorder="1" applyAlignment="1">
      <alignment horizontal="center" vertical="center"/>
    </xf>
    <xf numFmtId="166" fontId="37" fillId="24" borderId="20" xfId="0" applyNumberFormat="1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1" fillId="11" borderId="0" xfId="0" applyFont="1" applyFill="1"/>
    <xf numFmtId="0" fontId="1" fillId="11" borderId="0" xfId="0" applyFont="1" applyFill="1" applyAlignment="1">
      <alignment horizontal="center"/>
    </xf>
    <xf numFmtId="0" fontId="31" fillId="11" borderId="0" xfId="0" applyFont="1" applyFill="1" applyAlignment="1">
      <alignment horizontal="center" vertical="center"/>
    </xf>
    <xf numFmtId="165" fontId="31" fillId="11" borderId="0" xfId="0" applyNumberFormat="1" applyFont="1" applyFill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11" borderId="20" xfId="0" applyNumberFormat="1" applyFont="1" applyFill="1" applyBorder="1" applyAlignment="1">
      <alignment horizontal="center" vertical="center"/>
    </xf>
    <xf numFmtId="16" fontId="32" fillId="19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18" borderId="22" xfId="0" applyNumberFormat="1" applyFont="1" applyFill="1" applyBorder="1" applyAlignment="1">
      <alignment horizontal="center" vertical="center"/>
    </xf>
    <xf numFmtId="166" fontId="37" fillId="18" borderId="21" xfId="0" applyNumberFormat="1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7" fillId="11" borderId="22" xfId="0" applyNumberFormat="1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16" fontId="37" fillId="19" borderId="22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31" fillId="19" borderId="22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206</xdr:row>
      <xdr:rowOff>0</xdr:rowOff>
    </xdr:from>
    <xdr:to>
      <xdr:col>11</xdr:col>
      <xdr:colOff>123825</xdr:colOff>
      <xdr:row>220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214</xdr:row>
      <xdr:rowOff>89647</xdr:rowOff>
    </xdr:from>
    <xdr:to>
      <xdr:col>4</xdr:col>
      <xdr:colOff>605118</xdr:colOff>
      <xdr:row>219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45070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8"/>
  <sheetViews>
    <sheetView zoomScale="85" zoomScaleNormal="85" workbookViewId="0">
      <pane ySplit="10" topLeftCell="A11" activePane="bottomLeft" state="frozen"/>
      <selection activeCell="B10" sqref="B10:M216"/>
      <selection pane="bottomLeft" activeCell="C16" sqref="C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45070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9" t="s">
        <v>16</v>
      </c>
      <c r="B9" s="391" t="s">
        <v>17</v>
      </c>
      <c r="C9" s="391" t="s">
        <v>18</v>
      </c>
      <c r="D9" s="391" t="s">
        <v>19</v>
      </c>
      <c r="E9" s="23" t="s">
        <v>20</v>
      </c>
      <c r="F9" s="23" t="s">
        <v>21</v>
      </c>
      <c r="G9" s="386" t="s">
        <v>22</v>
      </c>
      <c r="H9" s="387"/>
      <c r="I9" s="388"/>
      <c r="J9" s="386" t="s">
        <v>23</v>
      </c>
      <c r="K9" s="387"/>
      <c r="L9" s="388"/>
      <c r="M9" s="23"/>
      <c r="N9" s="24"/>
      <c r="O9" s="24"/>
      <c r="P9" s="24"/>
    </row>
    <row r="10" spans="1:16" ht="59.25" customHeight="1">
      <c r="A10" s="390"/>
      <c r="B10" s="392"/>
      <c r="C10" s="392"/>
      <c r="D10" s="39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45071</v>
      </c>
      <c r="E11" s="32">
        <v>18365.8</v>
      </c>
      <c r="F11" s="32">
        <v>18380.850000000002</v>
      </c>
      <c r="G11" s="33">
        <v>18332.700000000004</v>
      </c>
      <c r="H11" s="33">
        <v>18299.600000000002</v>
      </c>
      <c r="I11" s="33">
        <v>18251.450000000004</v>
      </c>
      <c r="J11" s="33">
        <v>18413.950000000004</v>
      </c>
      <c r="K11" s="33">
        <v>18462.100000000006</v>
      </c>
      <c r="L11" s="33">
        <v>18495.200000000004</v>
      </c>
      <c r="M11" s="34">
        <v>18429</v>
      </c>
      <c r="N11" s="34">
        <v>18347.75</v>
      </c>
      <c r="O11" s="35">
        <v>13389550</v>
      </c>
      <c r="P11" s="36">
        <v>3.9738930562673747E-2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45071</v>
      </c>
      <c r="E12" s="37">
        <v>43981.5</v>
      </c>
      <c r="F12" s="37">
        <v>43987.833333333336</v>
      </c>
      <c r="G12" s="38">
        <v>43895.666666666672</v>
      </c>
      <c r="H12" s="38">
        <v>43809.833333333336</v>
      </c>
      <c r="I12" s="38">
        <v>43717.666666666672</v>
      </c>
      <c r="J12" s="38">
        <v>44073.666666666672</v>
      </c>
      <c r="K12" s="38">
        <v>44165.833333333343</v>
      </c>
      <c r="L12" s="38">
        <v>44251.666666666672</v>
      </c>
      <c r="M12" s="28">
        <v>44080</v>
      </c>
      <c r="N12" s="28">
        <v>43902</v>
      </c>
      <c r="O12" s="39">
        <v>3347130</v>
      </c>
      <c r="P12" s="40">
        <v>2.8286772420128076E-2</v>
      </c>
    </row>
    <row r="13" spans="1:16" ht="12.75" customHeight="1">
      <c r="A13" s="28">
        <v>3</v>
      </c>
      <c r="B13" s="29" t="s">
        <v>35</v>
      </c>
      <c r="C13" s="30" t="s">
        <v>766</v>
      </c>
      <c r="D13" s="31">
        <v>45076</v>
      </c>
      <c r="E13" s="37">
        <v>19424.75</v>
      </c>
      <c r="F13" s="37">
        <v>19434.7</v>
      </c>
      <c r="G13" s="38">
        <v>19400.600000000002</v>
      </c>
      <c r="H13" s="38">
        <v>19376.45</v>
      </c>
      <c r="I13" s="38">
        <v>19342.350000000002</v>
      </c>
      <c r="J13" s="38">
        <v>19458.850000000002</v>
      </c>
      <c r="K13" s="38">
        <v>19492.95</v>
      </c>
      <c r="L13" s="38">
        <v>19517.100000000002</v>
      </c>
      <c r="M13" s="28">
        <v>19468.8</v>
      </c>
      <c r="N13" s="28">
        <v>19410.55</v>
      </c>
      <c r="O13" s="39">
        <v>48840</v>
      </c>
      <c r="P13" s="40">
        <v>8.34072759538598E-2</v>
      </c>
    </row>
    <row r="14" spans="1:16" ht="12.75" customHeight="1">
      <c r="A14" s="28">
        <v>4</v>
      </c>
      <c r="B14" s="29" t="s">
        <v>35</v>
      </c>
      <c r="C14" s="30" t="s">
        <v>791</v>
      </c>
      <c r="D14" s="31">
        <v>45077</v>
      </c>
      <c r="E14" s="37">
        <v>7615.75</v>
      </c>
      <c r="F14" s="37">
        <v>7611.95</v>
      </c>
      <c r="G14" s="38">
        <v>7607.5499999999993</v>
      </c>
      <c r="H14" s="38">
        <v>7599.3499999999995</v>
      </c>
      <c r="I14" s="38">
        <v>7594.9499999999989</v>
      </c>
      <c r="J14" s="38">
        <v>7620.15</v>
      </c>
      <c r="K14" s="38">
        <v>7624.5499999999993</v>
      </c>
      <c r="L14" s="38">
        <v>7632.75</v>
      </c>
      <c r="M14" s="28">
        <v>7616.35</v>
      </c>
      <c r="N14" s="28">
        <v>7603.75</v>
      </c>
      <c r="O14" s="39">
        <v>75</v>
      </c>
      <c r="P14" s="40">
        <v>-0.5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45071</v>
      </c>
      <c r="E15" s="37">
        <v>508.55</v>
      </c>
      <c r="F15" s="37">
        <v>510.06666666666666</v>
      </c>
      <c r="G15" s="38">
        <v>505.0333333333333</v>
      </c>
      <c r="H15" s="38">
        <v>501.51666666666665</v>
      </c>
      <c r="I15" s="38">
        <v>496.48333333333329</v>
      </c>
      <c r="J15" s="38">
        <v>513.58333333333326</v>
      </c>
      <c r="K15" s="38">
        <v>518.61666666666679</v>
      </c>
      <c r="L15" s="38">
        <v>522.13333333333333</v>
      </c>
      <c r="M15" s="28">
        <v>515.1</v>
      </c>
      <c r="N15" s="28">
        <v>506.55</v>
      </c>
      <c r="O15" s="39">
        <v>5799050</v>
      </c>
      <c r="P15" s="40">
        <v>3.5363118854579955E-4</v>
      </c>
    </row>
    <row r="16" spans="1:16" ht="12.75" customHeight="1">
      <c r="A16" s="28">
        <v>6</v>
      </c>
      <c r="B16" s="29" t="s">
        <v>70</v>
      </c>
      <c r="C16" s="30" t="s">
        <v>284</v>
      </c>
      <c r="D16" s="31">
        <v>45071</v>
      </c>
      <c r="E16" s="37">
        <v>3904.8</v>
      </c>
      <c r="F16" s="37">
        <v>3916.6</v>
      </c>
      <c r="G16" s="38">
        <v>3873.2</v>
      </c>
      <c r="H16" s="38">
        <v>3841.6</v>
      </c>
      <c r="I16" s="38">
        <v>3798.2</v>
      </c>
      <c r="J16" s="38">
        <v>3948.2</v>
      </c>
      <c r="K16" s="38">
        <v>3991.6000000000004</v>
      </c>
      <c r="L16" s="38">
        <v>4023.2</v>
      </c>
      <c r="M16" s="28">
        <v>3960</v>
      </c>
      <c r="N16" s="28">
        <v>3885</v>
      </c>
      <c r="O16" s="39">
        <v>1487250</v>
      </c>
      <c r="P16" s="40">
        <v>-7.5075075075075074E-3</v>
      </c>
    </row>
    <row r="17" spans="1:16" ht="12.75" customHeight="1">
      <c r="A17" s="28">
        <v>7</v>
      </c>
      <c r="B17" s="29" t="s">
        <v>47</v>
      </c>
      <c r="C17" s="30" t="s">
        <v>233</v>
      </c>
      <c r="D17" s="31">
        <v>45071</v>
      </c>
      <c r="E17" s="37">
        <v>21526.5</v>
      </c>
      <c r="F17" s="37">
        <v>21532.766666666666</v>
      </c>
      <c r="G17" s="38">
        <v>21439.383333333331</v>
      </c>
      <c r="H17" s="38">
        <v>21352.266666666666</v>
      </c>
      <c r="I17" s="38">
        <v>21258.883333333331</v>
      </c>
      <c r="J17" s="38">
        <v>21619.883333333331</v>
      </c>
      <c r="K17" s="38">
        <v>21713.26666666667</v>
      </c>
      <c r="L17" s="38">
        <v>21800.383333333331</v>
      </c>
      <c r="M17" s="28">
        <v>21626.15</v>
      </c>
      <c r="N17" s="28">
        <v>21445.65</v>
      </c>
      <c r="O17" s="39">
        <v>72600</v>
      </c>
      <c r="P17" s="40">
        <v>6.0975609756097563E-3</v>
      </c>
    </row>
    <row r="18" spans="1:16" ht="12.75" customHeight="1">
      <c r="A18" s="28">
        <v>8</v>
      </c>
      <c r="B18" s="29" t="s">
        <v>44</v>
      </c>
      <c r="C18" s="30" t="s">
        <v>237</v>
      </c>
      <c r="D18" s="31">
        <v>45071</v>
      </c>
      <c r="E18" s="37">
        <v>166.95</v>
      </c>
      <c r="F18" s="37">
        <v>166.8</v>
      </c>
      <c r="G18" s="38">
        <v>166.20000000000002</v>
      </c>
      <c r="H18" s="38">
        <v>165.45000000000002</v>
      </c>
      <c r="I18" s="38">
        <v>164.85000000000002</v>
      </c>
      <c r="J18" s="38">
        <v>167.55</v>
      </c>
      <c r="K18" s="38">
        <v>168.15000000000003</v>
      </c>
      <c r="L18" s="38">
        <v>168.9</v>
      </c>
      <c r="M18" s="28">
        <v>167.4</v>
      </c>
      <c r="N18" s="28">
        <v>166.05</v>
      </c>
      <c r="O18" s="39">
        <v>29748600</v>
      </c>
      <c r="P18" s="40">
        <v>-8.2808280828082816E-3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45071</v>
      </c>
      <c r="E19" s="37">
        <v>194.9</v>
      </c>
      <c r="F19" s="37">
        <v>192.9</v>
      </c>
      <c r="G19" s="38">
        <v>186.5</v>
      </c>
      <c r="H19" s="38">
        <v>178.1</v>
      </c>
      <c r="I19" s="38">
        <v>171.7</v>
      </c>
      <c r="J19" s="38">
        <v>201.3</v>
      </c>
      <c r="K19" s="38">
        <v>207.70000000000005</v>
      </c>
      <c r="L19" s="38">
        <v>216.10000000000002</v>
      </c>
      <c r="M19" s="28">
        <v>199.3</v>
      </c>
      <c r="N19" s="28">
        <v>184.5</v>
      </c>
      <c r="O19" s="39">
        <v>33217600</v>
      </c>
      <c r="P19" s="40">
        <v>0.11688084622781712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45071</v>
      </c>
      <c r="E20" s="37">
        <v>1817.3</v>
      </c>
      <c r="F20" s="37">
        <v>1829.4333333333334</v>
      </c>
      <c r="G20" s="38">
        <v>1790.8666666666668</v>
      </c>
      <c r="H20" s="38">
        <v>1764.4333333333334</v>
      </c>
      <c r="I20" s="38">
        <v>1725.8666666666668</v>
      </c>
      <c r="J20" s="38">
        <v>1855.8666666666668</v>
      </c>
      <c r="K20" s="38">
        <v>1894.4333333333334</v>
      </c>
      <c r="L20" s="38">
        <v>1920.8666666666668</v>
      </c>
      <c r="M20" s="28">
        <v>1868</v>
      </c>
      <c r="N20" s="28">
        <v>1803</v>
      </c>
      <c r="O20" s="39">
        <v>4554750</v>
      </c>
      <c r="P20" s="40">
        <v>-1.5093360435069357E-2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45071</v>
      </c>
      <c r="E21" s="37">
        <v>2629.85</v>
      </c>
      <c r="F21" s="37">
        <v>2580.6</v>
      </c>
      <c r="G21" s="38">
        <v>2428.1999999999998</v>
      </c>
      <c r="H21" s="38">
        <v>2226.5499999999997</v>
      </c>
      <c r="I21" s="38">
        <v>2074.1499999999996</v>
      </c>
      <c r="J21" s="38">
        <v>2782.25</v>
      </c>
      <c r="K21" s="38">
        <v>2934.6500000000005</v>
      </c>
      <c r="L21" s="38">
        <v>3136.3</v>
      </c>
      <c r="M21" s="28">
        <v>2733</v>
      </c>
      <c r="N21" s="28">
        <v>2378.9499999999998</v>
      </c>
      <c r="O21" s="39">
        <v>9339150</v>
      </c>
      <c r="P21" s="40">
        <v>8.6782304402298355E-3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45071</v>
      </c>
      <c r="E22" s="37">
        <v>734.8</v>
      </c>
      <c r="F22" s="37">
        <v>750</v>
      </c>
      <c r="G22" s="38">
        <v>716.45</v>
      </c>
      <c r="H22" s="38">
        <v>698.1</v>
      </c>
      <c r="I22" s="38">
        <v>664.55000000000007</v>
      </c>
      <c r="J22" s="38">
        <v>768.35</v>
      </c>
      <c r="K22" s="38">
        <v>801.9</v>
      </c>
      <c r="L22" s="38">
        <v>820.25</v>
      </c>
      <c r="M22" s="28">
        <v>783.55</v>
      </c>
      <c r="N22" s="28">
        <v>731.65</v>
      </c>
      <c r="O22" s="39">
        <v>42030500</v>
      </c>
      <c r="P22" s="40">
        <v>4.1921793581461302E-2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45071</v>
      </c>
      <c r="E23" s="37">
        <v>3261.3</v>
      </c>
      <c r="F23" s="37">
        <v>3269.0833333333335</v>
      </c>
      <c r="G23" s="38">
        <v>3234.9666666666672</v>
      </c>
      <c r="H23" s="38">
        <v>3208.6333333333337</v>
      </c>
      <c r="I23" s="38">
        <v>3174.5166666666673</v>
      </c>
      <c r="J23" s="38">
        <v>3295.416666666667</v>
      </c>
      <c r="K23" s="38">
        <v>3329.5333333333328</v>
      </c>
      <c r="L23" s="38">
        <v>3355.8666666666668</v>
      </c>
      <c r="M23" s="28">
        <v>3303.2</v>
      </c>
      <c r="N23" s="28">
        <v>3242.75</v>
      </c>
      <c r="O23" s="39">
        <v>655200</v>
      </c>
      <c r="P23" s="40">
        <v>-0.13653136531365315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45071</v>
      </c>
      <c r="E24" s="37">
        <v>427.3</v>
      </c>
      <c r="F24" s="37">
        <v>430.60000000000008</v>
      </c>
      <c r="G24" s="38">
        <v>420.35000000000014</v>
      </c>
      <c r="H24" s="38">
        <v>413.40000000000003</v>
      </c>
      <c r="I24" s="38">
        <v>403.15000000000009</v>
      </c>
      <c r="J24" s="38">
        <v>437.55000000000018</v>
      </c>
      <c r="K24" s="38">
        <v>447.80000000000007</v>
      </c>
      <c r="L24" s="38">
        <v>454.75000000000023</v>
      </c>
      <c r="M24" s="28">
        <v>440.85</v>
      </c>
      <c r="N24" s="28">
        <v>423.65</v>
      </c>
      <c r="O24" s="39">
        <v>59358600</v>
      </c>
      <c r="P24" s="40">
        <v>-2.0843849282935954E-2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45071</v>
      </c>
      <c r="E25" s="37">
        <v>4558.1000000000004</v>
      </c>
      <c r="F25" s="37">
        <v>4571.75</v>
      </c>
      <c r="G25" s="38">
        <v>4524.5</v>
      </c>
      <c r="H25" s="38">
        <v>4490.8999999999996</v>
      </c>
      <c r="I25" s="38">
        <v>4443.6499999999996</v>
      </c>
      <c r="J25" s="38">
        <v>4605.3500000000004</v>
      </c>
      <c r="K25" s="38">
        <v>4652.6000000000004</v>
      </c>
      <c r="L25" s="38">
        <v>4686.2000000000007</v>
      </c>
      <c r="M25" s="28">
        <v>4619</v>
      </c>
      <c r="N25" s="28">
        <v>4538.1499999999996</v>
      </c>
      <c r="O25" s="39">
        <v>1680875</v>
      </c>
      <c r="P25" s="40">
        <v>6.1409740310995345E-2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45071</v>
      </c>
      <c r="E26" s="37">
        <v>378.35</v>
      </c>
      <c r="F26" s="37">
        <v>375.9666666666667</v>
      </c>
      <c r="G26" s="38">
        <v>371.98333333333341</v>
      </c>
      <c r="H26" s="38">
        <v>365.61666666666673</v>
      </c>
      <c r="I26" s="38">
        <v>361.63333333333344</v>
      </c>
      <c r="J26" s="38">
        <v>382.33333333333337</v>
      </c>
      <c r="K26" s="38">
        <v>386.31666666666672</v>
      </c>
      <c r="L26" s="38">
        <v>392.68333333333334</v>
      </c>
      <c r="M26" s="28">
        <v>379.95</v>
      </c>
      <c r="N26" s="28">
        <v>369.6</v>
      </c>
      <c r="O26" s="39">
        <v>15263300</v>
      </c>
      <c r="P26" s="40">
        <v>5.5334301320611214E-2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45071</v>
      </c>
      <c r="E27" s="37">
        <v>152.44999999999999</v>
      </c>
      <c r="F27" s="37">
        <v>153.1</v>
      </c>
      <c r="G27" s="38">
        <v>151.25</v>
      </c>
      <c r="H27" s="38">
        <v>150.05000000000001</v>
      </c>
      <c r="I27" s="38">
        <v>148.20000000000002</v>
      </c>
      <c r="J27" s="38">
        <v>154.29999999999998</v>
      </c>
      <c r="K27" s="38">
        <v>156.14999999999995</v>
      </c>
      <c r="L27" s="38">
        <v>157.34999999999997</v>
      </c>
      <c r="M27" s="28">
        <v>154.94999999999999</v>
      </c>
      <c r="N27" s="28">
        <v>151.9</v>
      </c>
      <c r="O27" s="39">
        <v>58065000</v>
      </c>
      <c r="P27" s="40">
        <v>5.8132118451025054E-2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45071</v>
      </c>
      <c r="E28" s="37">
        <v>3115.35</v>
      </c>
      <c r="F28" s="37">
        <v>3107.9333333333329</v>
      </c>
      <c r="G28" s="38">
        <v>3091.6666666666661</v>
      </c>
      <c r="H28" s="38">
        <v>3067.9833333333331</v>
      </c>
      <c r="I28" s="38">
        <v>3051.7166666666662</v>
      </c>
      <c r="J28" s="38">
        <v>3131.6166666666659</v>
      </c>
      <c r="K28" s="38">
        <v>3147.8833333333332</v>
      </c>
      <c r="L28" s="38">
        <v>3171.5666666666657</v>
      </c>
      <c r="M28" s="28">
        <v>3124.2</v>
      </c>
      <c r="N28" s="28">
        <v>3084.25</v>
      </c>
      <c r="O28" s="39">
        <v>5646800</v>
      </c>
      <c r="P28" s="40">
        <v>-1.0614208887630909E-3</v>
      </c>
    </row>
    <row r="29" spans="1:16" ht="12.75" customHeight="1">
      <c r="A29" s="28">
        <v>19</v>
      </c>
      <c r="B29" s="29" t="s">
        <v>44</v>
      </c>
      <c r="C29" s="30" t="s">
        <v>297</v>
      </c>
      <c r="D29" s="31">
        <v>45071</v>
      </c>
      <c r="E29" s="37">
        <v>1713.2</v>
      </c>
      <c r="F29" s="37">
        <v>1704.4833333333333</v>
      </c>
      <c r="G29" s="38">
        <v>1687.4166666666667</v>
      </c>
      <c r="H29" s="38">
        <v>1661.6333333333334</v>
      </c>
      <c r="I29" s="38">
        <v>1644.5666666666668</v>
      </c>
      <c r="J29" s="38">
        <v>1730.2666666666667</v>
      </c>
      <c r="K29" s="38">
        <v>1747.3333333333333</v>
      </c>
      <c r="L29" s="38">
        <v>1773.1166666666666</v>
      </c>
      <c r="M29" s="28">
        <v>1721.55</v>
      </c>
      <c r="N29" s="28">
        <v>1678.7</v>
      </c>
      <c r="O29" s="39">
        <v>1536629</v>
      </c>
      <c r="P29" s="40">
        <v>4.0767386091127098E-3</v>
      </c>
    </row>
    <row r="30" spans="1:16" ht="12.75" customHeight="1">
      <c r="A30" s="28">
        <v>20</v>
      </c>
      <c r="B30" s="29" t="s">
        <v>44</v>
      </c>
      <c r="C30" s="30" t="s">
        <v>298</v>
      </c>
      <c r="D30" s="31">
        <v>45071</v>
      </c>
      <c r="E30" s="37">
        <v>6645.6</v>
      </c>
      <c r="F30" s="37">
        <v>6650.2</v>
      </c>
      <c r="G30" s="38">
        <v>6594.45</v>
      </c>
      <c r="H30" s="38">
        <v>6543.3</v>
      </c>
      <c r="I30" s="38">
        <v>6487.55</v>
      </c>
      <c r="J30" s="38">
        <v>6701.3499999999995</v>
      </c>
      <c r="K30" s="38">
        <v>6757.0999999999995</v>
      </c>
      <c r="L30" s="38">
        <v>6808.2499999999991</v>
      </c>
      <c r="M30" s="28">
        <v>6705.95</v>
      </c>
      <c r="N30" s="28">
        <v>6599.05</v>
      </c>
      <c r="O30" s="39">
        <v>265050</v>
      </c>
      <c r="P30" s="40">
        <v>-5.0675675675675678E-3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45071</v>
      </c>
      <c r="E31" s="37">
        <v>758.85</v>
      </c>
      <c r="F31" s="37">
        <v>761.45000000000016</v>
      </c>
      <c r="G31" s="38">
        <v>752.20000000000027</v>
      </c>
      <c r="H31" s="38">
        <v>745.55000000000007</v>
      </c>
      <c r="I31" s="38">
        <v>736.30000000000018</v>
      </c>
      <c r="J31" s="38">
        <v>768.10000000000036</v>
      </c>
      <c r="K31" s="38">
        <v>777.35000000000014</v>
      </c>
      <c r="L31" s="38">
        <v>784.00000000000045</v>
      </c>
      <c r="M31" s="28">
        <v>770.7</v>
      </c>
      <c r="N31" s="28">
        <v>754.8</v>
      </c>
      <c r="O31" s="39">
        <v>14074000</v>
      </c>
      <c r="P31" s="40">
        <v>1.8379160636758322E-2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45071</v>
      </c>
      <c r="E32" s="37">
        <v>605</v>
      </c>
      <c r="F32" s="37">
        <v>607.91666666666663</v>
      </c>
      <c r="G32" s="38">
        <v>600.13333333333321</v>
      </c>
      <c r="H32" s="38">
        <v>595.26666666666654</v>
      </c>
      <c r="I32" s="38">
        <v>587.48333333333312</v>
      </c>
      <c r="J32" s="38">
        <v>612.7833333333333</v>
      </c>
      <c r="K32" s="38">
        <v>620.56666666666683</v>
      </c>
      <c r="L32" s="38">
        <v>625.43333333333339</v>
      </c>
      <c r="M32" s="28">
        <v>615.70000000000005</v>
      </c>
      <c r="N32" s="28">
        <v>603.04999999999995</v>
      </c>
      <c r="O32" s="39">
        <v>10953100</v>
      </c>
      <c r="P32" s="40">
        <v>1.0750604433124781E-2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45071</v>
      </c>
      <c r="E33" s="37">
        <v>915.6</v>
      </c>
      <c r="F33" s="37">
        <v>916.6</v>
      </c>
      <c r="G33" s="38">
        <v>912.6</v>
      </c>
      <c r="H33" s="38">
        <v>909.6</v>
      </c>
      <c r="I33" s="38">
        <v>905.6</v>
      </c>
      <c r="J33" s="38">
        <v>919.6</v>
      </c>
      <c r="K33" s="38">
        <v>923.6</v>
      </c>
      <c r="L33" s="38">
        <v>926.6</v>
      </c>
      <c r="M33" s="28">
        <v>920.6</v>
      </c>
      <c r="N33" s="28">
        <v>913.6</v>
      </c>
      <c r="O33" s="39">
        <v>48904450</v>
      </c>
      <c r="P33" s="40">
        <v>3.9700066383804689E-2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45071</v>
      </c>
      <c r="E34" s="37">
        <v>4499.8500000000004</v>
      </c>
      <c r="F34" s="37">
        <v>4513.9666666666672</v>
      </c>
      <c r="G34" s="38">
        <v>4479.1833333333343</v>
      </c>
      <c r="H34" s="38">
        <v>4458.5166666666673</v>
      </c>
      <c r="I34" s="38">
        <v>4423.7333333333345</v>
      </c>
      <c r="J34" s="38">
        <v>4534.6333333333341</v>
      </c>
      <c r="K34" s="38">
        <v>4569.416666666667</v>
      </c>
      <c r="L34" s="38">
        <v>4590.0833333333339</v>
      </c>
      <c r="M34" s="28">
        <v>4548.75</v>
      </c>
      <c r="N34" s="28">
        <v>4493.3</v>
      </c>
      <c r="O34" s="39">
        <v>2509750</v>
      </c>
      <c r="P34" s="40">
        <v>-1.655564263322884E-2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45071</v>
      </c>
      <c r="E35" s="37">
        <v>1436.1</v>
      </c>
      <c r="F35" s="37">
        <v>1433.7333333333333</v>
      </c>
      <c r="G35" s="38">
        <v>1417.8666666666668</v>
      </c>
      <c r="H35" s="38">
        <v>1399.6333333333334</v>
      </c>
      <c r="I35" s="38">
        <v>1383.7666666666669</v>
      </c>
      <c r="J35" s="38">
        <v>1451.9666666666667</v>
      </c>
      <c r="K35" s="38">
        <v>1467.833333333333</v>
      </c>
      <c r="L35" s="38">
        <v>1486.0666666666666</v>
      </c>
      <c r="M35" s="28">
        <v>1449.6</v>
      </c>
      <c r="N35" s="28">
        <v>1415.5</v>
      </c>
      <c r="O35" s="39">
        <v>8592500</v>
      </c>
      <c r="P35" s="40">
        <v>3.3559872496541771E-2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45071</v>
      </c>
      <c r="E36" s="37">
        <v>6779.7</v>
      </c>
      <c r="F36" s="37">
        <v>6801.4833333333336</v>
      </c>
      <c r="G36" s="38">
        <v>6742.9666666666672</v>
      </c>
      <c r="H36" s="38">
        <v>6706.2333333333336</v>
      </c>
      <c r="I36" s="38">
        <v>6647.7166666666672</v>
      </c>
      <c r="J36" s="38">
        <v>6838.2166666666672</v>
      </c>
      <c r="K36" s="38">
        <v>6896.7333333333336</v>
      </c>
      <c r="L36" s="38">
        <v>6933.4666666666672</v>
      </c>
      <c r="M36" s="28">
        <v>6860</v>
      </c>
      <c r="N36" s="28">
        <v>6764.75</v>
      </c>
      <c r="O36" s="39">
        <v>4022500</v>
      </c>
      <c r="P36" s="40">
        <v>-2.3309457326696613E-2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45071</v>
      </c>
      <c r="E37" s="37">
        <v>2404.65</v>
      </c>
      <c r="F37" s="37">
        <v>2370.5499999999997</v>
      </c>
      <c r="G37" s="38">
        <v>2322.5999999999995</v>
      </c>
      <c r="H37" s="38">
        <v>2240.5499999999997</v>
      </c>
      <c r="I37" s="38">
        <v>2192.5999999999995</v>
      </c>
      <c r="J37" s="38">
        <v>2452.5999999999995</v>
      </c>
      <c r="K37" s="38">
        <v>2500.5499999999993</v>
      </c>
      <c r="L37" s="38">
        <v>2582.5999999999995</v>
      </c>
      <c r="M37" s="28">
        <v>2418.5</v>
      </c>
      <c r="N37" s="28">
        <v>2288.5</v>
      </c>
      <c r="O37" s="39">
        <v>1896300</v>
      </c>
      <c r="P37" s="40">
        <v>-6.2027006974328537E-2</v>
      </c>
    </row>
    <row r="38" spans="1:16" ht="12.75" customHeight="1">
      <c r="A38" s="28">
        <v>28</v>
      </c>
      <c r="B38" s="29" t="s">
        <v>44</v>
      </c>
      <c r="C38" s="30" t="s">
        <v>304</v>
      </c>
      <c r="D38" s="31">
        <v>45071</v>
      </c>
      <c r="E38" s="37">
        <v>387.05</v>
      </c>
      <c r="F38" s="37">
        <v>389.55</v>
      </c>
      <c r="G38" s="38">
        <v>383.65000000000003</v>
      </c>
      <c r="H38" s="38">
        <v>380.25</v>
      </c>
      <c r="I38" s="38">
        <v>374.35</v>
      </c>
      <c r="J38" s="38">
        <v>392.95000000000005</v>
      </c>
      <c r="K38" s="38">
        <v>398.85</v>
      </c>
      <c r="L38" s="38">
        <v>402.25000000000006</v>
      </c>
      <c r="M38" s="28">
        <v>395.45</v>
      </c>
      <c r="N38" s="28">
        <v>386.15</v>
      </c>
      <c r="O38" s="39">
        <v>6811200</v>
      </c>
      <c r="P38" s="40">
        <v>-7.7972709551656916E-2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45071</v>
      </c>
      <c r="E39" s="37">
        <v>253.25</v>
      </c>
      <c r="F39" s="37">
        <v>250.1</v>
      </c>
      <c r="G39" s="38">
        <v>244.75</v>
      </c>
      <c r="H39" s="38">
        <v>236.25</v>
      </c>
      <c r="I39" s="38">
        <v>230.9</v>
      </c>
      <c r="J39" s="38">
        <v>258.60000000000002</v>
      </c>
      <c r="K39" s="38">
        <v>263.94999999999993</v>
      </c>
      <c r="L39" s="38">
        <v>272.45</v>
      </c>
      <c r="M39" s="28">
        <v>255.45</v>
      </c>
      <c r="N39" s="28">
        <v>241.6</v>
      </c>
      <c r="O39" s="39">
        <v>43411600</v>
      </c>
      <c r="P39" s="40">
        <v>2.3108050462985877E-2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45071</v>
      </c>
      <c r="E40" s="37">
        <v>183.25</v>
      </c>
      <c r="F40" s="37">
        <v>182.98333333333335</v>
      </c>
      <c r="G40" s="38">
        <v>181.26666666666671</v>
      </c>
      <c r="H40" s="38">
        <v>179.28333333333336</v>
      </c>
      <c r="I40" s="38">
        <v>177.56666666666672</v>
      </c>
      <c r="J40" s="38">
        <v>184.9666666666667</v>
      </c>
      <c r="K40" s="38">
        <v>186.68333333333334</v>
      </c>
      <c r="L40" s="38">
        <v>188.66666666666669</v>
      </c>
      <c r="M40" s="28">
        <v>184.7</v>
      </c>
      <c r="N40" s="28">
        <v>181</v>
      </c>
      <c r="O40" s="39">
        <v>114151050</v>
      </c>
      <c r="P40" s="40">
        <v>-6.0203246159032893E-2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45071</v>
      </c>
      <c r="E41" s="37">
        <v>1525.2</v>
      </c>
      <c r="F41" s="37">
        <v>1521.6000000000001</v>
      </c>
      <c r="G41" s="38">
        <v>1511.3000000000002</v>
      </c>
      <c r="H41" s="38">
        <v>1497.4</v>
      </c>
      <c r="I41" s="38">
        <v>1487.1000000000001</v>
      </c>
      <c r="J41" s="38">
        <v>1535.5000000000002</v>
      </c>
      <c r="K41" s="38">
        <v>1545.8</v>
      </c>
      <c r="L41" s="38">
        <v>1559.7000000000003</v>
      </c>
      <c r="M41" s="28">
        <v>1531.9</v>
      </c>
      <c r="N41" s="28">
        <v>1507.7</v>
      </c>
      <c r="O41" s="39">
        <v>2127075</v>
      </c>
      <c r="P41" s="40">
        <v>-8.2204972226462955E-4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45071</v>
      </c>
      <c r="E42" s="37">
        <v>107.8</v>
      </c>
      <c r="F42" s="37">
        <v>108.81666666666668</v>
      </c>
      <c r="G42" s="38">
        <v>106.63333333333335</v>
      </c>
      <c r="H42" s="38">
        <v>105.46666666666668</v>
      </c>
      <c r="I42" s="38">
        <v>103.28333333333336</v>
      </c>
      <c r="J42" s="38">
        <v>109.98333333333335</v>
      </c>
      <c r="K42" s="38">
        <v>112.16666666666666</v>
      </c>
      <c r="L42" s="38">
        <v>113.33333333333334</v>
      </c>
      <c r="M42" s="28">
        <v>111</v>
      </c>
      <c r="N42" s="28">
        <v>107.65</v>
      </c>
      <c r="O42" s="39">
        <v>79896900</v>
      </c>
      <c r="P42" s="40">
        <v>-9.1191856355153401E-3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45071</v>
      </c>
      <c r="E43" s="37">
        <v>629.1</v>
      </c>
      <c r="F43" s="37">
        <v>628.98333333333335</v>
      </c>
      <c r="G43" s="38">
        <v>624.61666666666667</v>
      </c>
      <c r="H43" s="38">
        <v>620.13333333333333</v>
      </c>
      <c r="I43" s="38">
        <v>615.76666666666665</v>
      </c>
      <c r="J43" s="38">
        <v>633.4666666666667</v>
      </c>
      <c r="K43" s="38">
        <v>637.83333333333348</v>
      </c>
      <c r="L43" s="38">
        <v>642.31666666666672</v>
      </c>
      <c r="M43" s="28">
        <v>633.35</v>
      </c>
      <c r="N43" s="28">
        <v>624.5</v>
      </c>
      <c r="O43" s="39">
        <v>8908900</v>
      </c>
      <c r="P43" s="40">
        <v>-3.3070678127984719E-2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45071</v>
      </c>
      <c r="E44" s="37">
        <v>768.4</v>
      </c>
      <c r="F44" s="37">
        <v>765.63333333333333</v>
      </c>
      <c r="G44" s="38">
        <v>759.26666666666665</v>
      </c>
      <c r="H44" s="38">
        <v>750.13333333333333</v>
      </c>
      <c r="I44" s="38">
        <v>743.76666666666665</v>
      </c>
      <c r="J44" s="38">
        <v>774.76666666666665</v>
      </c>
      <c r="K44" s="38">
        <v>781.13333333333321</v>
      </c>
      <c r="L44" s="38">
        <v>790.26666666666665</v>
      </c>
      <c r="M44" s="28">
        <v>772</v>
      </c>
      <c r="N44" s="28">
        <v>756.5</v>
      </c>
      <c r="O44" s="39">
        <v>10115000</v>
      </c>
      <c r="P44" s="40">
        <v>-2.927063339731286E-2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45071</v>
      </c>
      <c r="E45" s="37">
        <v>800.7</v>
      </c>
      <c r="F45" s="37">
        <v>801.58333333333337</v>
      </c>
      <c r="G45" s="38">
        <v>796.61666666666679</v>
      </c>
      <c r="H45" s="38">
        <v>792.53333333333342</v>
      </c>
      <c r="I45" s="38">
        <v>787.56666666666683</v>
      </c>
      <c r="J45" s="38">
        <v>805.66666666666674</v>
      </c>
      <c r="K45" s="38">
        <v>810.63333333333321</v>
      </c>
      <c r="L45" s="38">
        <v>814.7166666666667</v>
      </c>
      <c r="M45" s="28">
        <v>806.55</v>
      </c>
      <c r="N45" s="28">
        <v>797.5</v>
      </c>
      <c r="O45" s="39">
        <v>38288800</v>
      </c>
      <c r="P45" s="40">
        <v>-1.6615835061607905E-2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45071</v>
      </c>
      <c r="E46" s="37">
        <v>80.400000000000006</v>
      </c>
      <c r="F46" s="37">
        <v>80.283333333333346</v>
      </c>
      <c r="G46" s="38">
        <v>79.316666666666691</v>
      </c>
      <c r="H46" s="38">
        <v>78.233333333333348</v>
      </c>
      <c r="I46" s="38">
        <v>77.266666666666694</v>
      </c>
      <c r="J46" s="38">
        <v>81.366666666666688</v>
      </c>
      <c r="K46" s="38">
        <v>82.333333333333357</v>
      </c>
      <c r="L46" s="38">
        <v>83.416666666666686</v>
      </c>
      <c r="M46" s="28">
        <v>81.25</v>
      </c>
      <c r="N46" s="28">
        <v>79.2</v>
      </c>
      <c r="O46" s="39">
        <v>101776500</v>
      </c>
      <c r="P46" s="40">
        <v>2.6474637297469024E-2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45071</v>
      </c>
      <c r="E47" s="37">
        <v>242.1</v>
      </c>
      <c r="F47" s="37">
        <v>242.21666666666667</v>
      </c>
      <c r="G47" s="38">
        <v>239.63333333333333</v>
      </c>
      <c r="H47" s="38">
        <v>237.16666666666666</v>
      </c>
      <c r="I47" s="38">
        <v>234.58333333333331</v>
      </c>
      <c r="J47" s="38">
        <v>244.68333333333334</v>
      </c>
      <c r="K47" s="38">
        <v>247.26666666666665</v>
      </c>
      <c r="L47" s="38">
        <v>249.73333333333335</v>
      </c>
      <c r="M47" s="28">
        <v>244.8</v>
      </c>
      <c r="N47" s="28">
        <v>239.75</v>
      </c>
      <c r="O47" s="39">
        <v>22870600</v>
      </c>
      <c r="P47" s="40">
        <v>4.1887667287224704E-3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45071</v>
      </c>
      <c r="E48" s="37">
        <v>18868.95</v>
      </c>
      <c r="F48" s="37">
        <v>18919.916666666668</v>
      </c>
      <c r="G48" s="38">
        <v>18799.283333333336</v>
      </c>
      <c r="H48" s="38">
        <v>18729.616666666669</v>
      </c>
      <c r="I48" s="38">
        <v>18608.983333333337</v>
      </c>
      <c r="J48" s="38">
        <v>18989.583333333336</v>
      </c>
      <c r="K48" s="38">
        <v>19110.216666666667</v>
      </c>
      <c r="L48" s="38">
        <v>19179.883333333335</v>
      </c>
      <c r="M48" s="28">
        <v>19040.55</v>
      </c>
      <c r="N48" s="28">
        <v>18850.25</v>
      </c>
      <c r="O48" s="39">
        <v>156900</v>
      </c>
      <c r="P48" s="40">
        <v>-3.948576675849403E-2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45071</v>
      </c>
      <c r="E49" s="37">
        <v>367</v>
      </c>
      <c r="F49" s="37">
        <v>367.38333333333338</v>
      </c>
      <c r="G49" s="38">
        <v>364.26666666666677</v>
      </c>
      <c r="H49" s="38">
        <v>361.53333333333336</v>
      </c>
      <c r="I49" s="38">
        <v>358.41666666666674</v>
      </c>
      <c r="J49" s="38">
        <v>370.11666666666679</v>
      </c>
      <c r="K49" s="38">
        <v>373.23333333333346</v>
      </c>
      <c r="L49" s="38">
        <v>375.96666666666681</v>
      </c>
      <c r="M49" s="28">
        <v>370.5</v>
      </c>
      <c r="N49" s="28">
        <v>364.65</v>
      </c>
      <c r="O49" s="39">
        <v>20727000</v>
      </c>
      <c r="P49" s="40">
        <v>4.4823518736956718E-2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45071</v>
      </c>
      <c r="E50" s="37">
        <v>4514.1000000000004</v>
      </c>
      <c r="F50" s="37">
        <v>4525.45</v>
      </c>
      <c r="G50" s="38">
        <v>4478.6499999999996</v>
      </c>
      <c r="H50" s="38">
        <v>4443.2</v>
      </c>
      <c r="I50" s="38">
        <v>4396.3999999999996</v>
      </c>
      <c r="J50" s="38">
        <v>4560.8999999999996</v>
      </c>
      <c r="K50" s="38">
        <v>4607.7000000000007</v>
      </c>
      <c r="L50" s="38">
        <v>4643.1499999999996</v>
      </c>
      <c r="M50" s="28">
        <v>4572.25</v>
      </c>
      <c r="N50" s="28">
        <v>4490</v>
      </c>
      <c r="O50" s="39">
        <v>1689200</v>
      </c>
      <c r="P50" s="40">
        <v>-3.197707736389685E-2</v>
      </c>
    </row>
    <row r="51" spans="1:16" ht="12.75" customHeight="1">
      <c r="A51" s="28">
        <v>41</v>
      </c>
      <c r="B51" s="29" t="s">
        <v>86</v>
      </c>
      <c r="C51" s="30" t="s">
        <v>309</v>
      </c>
      <c r="D51" s="31">
        <v>45071</v>
      </c>
      <c r="E51" s="37">
        <v>334.35</v>
      </c>
      <c r="F51" s="37">
        <v>338.05</v>
      </c>
      <c r="G51" s="38">
        <v>330</v>
      </c>
      <c r="H51" s="38">
        <v>325.64999999999998</v>
      </c>
      <c r="I51" s="38">
        <v>317.59999999999997</v>
      </c>
      <c r="J51" s="38">
        <v>342.40000000000003</v>
      </c>
      <c r="K51" s="38">
        <v>350.4500000000001</v>
      </c>
      <c r="L51" s="38">
        <v>354.80000000000007</v>
      </c>
      <c r="M51" s="28">
        <v>346.1</v>
      </c>
      <c r="N51" s="28">
        <v>333.7</v>
      </c>
      <c r="O51" s="39">
        <v>9724000</v>
      </c>
      <c r="P51" s="40">
        <v>-1.5191411788535548E-2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45071</v>
      </c>
      <c r="E52" s="37">
        <v>302.39999999999998</v>
      </c>
      <c r="F52" s="37">
        <v>302.8</v>
      </c>
      <c r="G52" s="38">
        <v>301</v>
      </c>
      <c r="H52" s="38">
        <v>299.59999999999997</v>
      </c>
      <c r="I52" s="38">
        <v>297.79999999999995</v>
      </c>
      <c r="J52" s="38">
        <v>304.20000000000005</v>
      </c>
      <c r="K52" s="38">
        <v>306.00000000000011</v>
      </c>
      <c r="L52" s="38">
        <v>307.40000000000009</v>
      </c>
      <c r="M52" s="28">
        <v>304.60000000000002</v>
      </c>
      <c r="N52" s="28">
        <v>301.39999999999998</v>
      </c>
      <c r="O52" s="39">
        <v>48213900</v>
      </c>
      <c r="P52" s="40">
        <v>-1.5926374958668579E-2</v>
      </c>
    </row>
    <row r="53" spans="1:16" ht="12.75" customHeight="1">
      <c r="A53" s="28">
        <v>43</v>
      </c>
      <c r="B53" s="29" t="s">
        <v>63</v>
      </c>
      <c r="C53" s="30" t="s">
        <v>316</v>
      </c>
      <c r="D53" s="31">
        <v>45071</v>
      </c>
      <c r="E53" s="37">
        <v>677</v>
      </c>
      <c r="F53" s="37">
        <v>677.94999999999993</v>
      </c>
      <c r="G53" s="38">
        <v>669.34999999999991</v>
      </c>
      <c r="H53" s="38">
        <v>661.69999999999993</v>
      </c>
      <c r="I53" s="38">
        <v>653.09999999999991</v>
      </c>
      <c r="J53" s="38">
        <v>685.59999999999991</v>
      </c>
      <c r="K53" s="38">
        <v>694.2</v>
      </c>
      <c r="L53" s="38">
        <v>701.84999999999991</v>
      </c>
      <c r="M53" s="28">
        <v>686.55</v>
      </c>
      <c r="N53" s="28">
        <v>670.3</v>
      </c>
      <c r="O53" s="39">
        <v>4117425</v>
      </c>
      <c r="P53" s="40">
        <v>-2.2453703703703705E-2</v>
      </c>
    </row>
    <row r="54" spans="1:16" ht="12.75" customHeight="1">
      <c r="A54" s="28">
        <v>44</v>
      </c>
      <c r="B54" s="29" t="s">
        <v>44</v>
      </c>
      <c r="C54" s="30" t="s">
        <v>327</v>
      </c>
      <c r="D54" s="31">
        <v>45071</v>
      </c>
      <c r="E54" s="37">
        <v>290.14999999999998</v>
      </c>
      <c r="F54" s="37">
        <v>291.48333333333335</v>
      </c>
      <c r="G54" s="38">
        <v>288.16666666666669</v>
      </c>
      <c r="H54" s="38">
        <v>286.18333333333334</v>
      </c>
      <c r="I54" s="38">
        <v>282.86666666666667</v>
      </c>
      <c r="J54" s="38">
        <v>293.4666666666667</v>
      </c>
      <c r="K54" s="38">
        <v>296.7833333333333</v>
      </c>
      <c r="L54" s="38">
        <v>298.76666666666671</v>
      </c>
      <c r="M54" s="28">
        <v>294.8</v>
      </c>
      <c r="N54" s="28">
        <v>289.5</v>
      </c>
      <c r="O54" s="39">
        <v>6869000</v>
      </c>
      <c r="P54" s="40">
        <v>1.2798207071451741E-2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45071</v>
      </c>
      <c r="E55" s="37">
        <v>1053.25</v>
      </c>
      <c r="F55" s="37">
        <v>1054.1166666666666</v>
      </c>
      <c r="G55" s="38">
        <v>1045.1333333333332</v>
      </c>
      <c r="H55" s="38">
        <v>1037.0166666666667</v>
      </c>
      <c r="I55" s="38">
        <v>1028.0333333333333</v>
      </c>
      <c r="J55" s="38">
        <v>1062.2333333333331</v>
      </c>
      <c r="K55" s="38">
        <v>1071.2166666666662</v>
      </c>
      <c r="L55" s="38">
        <v>1079.333333333333</v>
      </c>
      <c r="M55" s="28">
        <v>1063.0999999999999</v>
      </c>
      <c r="N55" s="28">
        <v>1046</v>
      </c>
      <c r="O55" s="39">
        <v>12730000</v>
      </c>
      <c r="P55" s="40">
        <v>-4.6911649726348714E-3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45071</v>
      </c>
      <c r="E56" s="37">
        <v>927.8</v>
      </c>
      <c r="F56" s="37">
        <v>926.81666666666661</v>
      </c>
      <c r="G56" s="38">
        <v>920.83333333333326</v>
      </c>
      <c r="H56" s="38">
        <v>913.86666666666667</v>
      </c>
      <c r="I56" s="38">
        <v>907.88333333333333</v>
      </c>
      <c r="J56" s="38">
        <v>933.78333333333319</v>
      </c>
      <c r="K56" s="38">
        <v>939.76666666666654</v>
      </c>
      <c r="L56" s="38">
        <v>946.73333333333312</v>
      </c>
      <c r="M56" s="28">
        <v>932.8</v>
      </c>
      <c r="N56" s="28">
        <v>919.85</v>
      </c>
      <c r="O56" s="39">
        <v>11818300</v>
      </c>
      <c r="P56" s="40">
        <v>5.1104173892935596E-2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45071</v>
      </c>
      <c r="E57" s="37">
        <v>238.45</v>
      </c>
      <c r="F57" s="37">
        <v>237.93333333333331</v>
      </c>
      <c r="G57" s="38">
        <v>236.51666666666662</v>
      </c>
      <c r="H57" s="38">
        <v>234.58333333333331</v>
      </c>
      <c r="I57" s="38">
        <v>233.16666666666663</v>
      </c>
      <c r="J57" s="38">
        <v>239.86666666666662</v>
      </c>
      <c r="K57" s="38">
        <v>241.2833333333333</v>
      </c>
      <c r="L57" s="38">
        <v>243.21666666666661</v>
      </c>
      <c r="M57" s="28">
        <v>239.35</v>
      </c>
      <c r="N57" s="28">
        <v>236</v>
      </c>
      <c r="O57" s="39">
        <v>37090200</v>
      </c>
      <c r="P57" s="40">
        <v>1.1336583153837433E-3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45071</v>
      </c>
      <c r="E58" s="37">
        <v>4297.2</v>
      </c>
      <c r="F58" s="37">
        <v>4330.166666666667</v>
      </c>
      <c r="G58" s="38">
        <v>4253.9833333333336</v>
      </c>
      <c r="H58" s="38">
        <v>4210.7666666666664</v>
      </c>
      <c r="I58" s="38">
        <v>4134.583333333333</v>
      </c>
      <c r="J58" s="38">
        <v>4373.3833333333341</v>
      </c>
      <c r="K58" s="38">
        <v>4449.5666666666666</v>
      </c>
      <c r="L58" s="38">
        <v>4492.7833333333347</v>
      </c>
      <c r="M58" s="28">
        <v>4406.3500000000004</v>
      </c>
      <c r="N58" s="28">
        <v>4286.95</v>
      </c>
      <c r="O58" s="39">
        <v>812250</v>
      </c>
      <c r="P58" s="40">
        <v>-6.5896153182680703E-2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45071</v>
      </c>
      <c r="E59" s="37">
        <v>1585.5</v>
      </c>
      <c r="F59" s="37">
        <v>1594.1666666666667</v>
      </c>
      <c r="G59" s="38">
        <v>1575.2333333333336</v>
      </c>
      <c r="H59" s="38">
        <v>1564.9666666666669</v>
      </c>
      <c r="I59" s="38">
        <v>1546.0333333333338</v>
      </c>
      <c r="J59" s="38">
        <v>1604.4333333333334</v>
      </c>
      <c r="K59" s="38">
        <v>1623.3666666666663</v>
      </c>
      <c r="L59" s="38">
        <v>1633.6333333333332</v>
      </c>
      <c r="M59" s="28">
        <v>1613.1</v>
      </c>
      <c r="N59" s="28">
        <v>1583.9</v>
      </c>
      <c r="O59" s="39">
        <v>2865800</v>
      </c>
      <c r="P59" s="40">
        <v>-7.9961230918342615E-3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45071</v>
      </c>
      <c r="E60" s="37">
        <v>660.95</v>
      </c>
      <c r="F60" s="37">
        <v>655.38333333333333</v>
      </c>
      <c r="G60" s="38">
        <v>647.81666666666661</v>
      </c>
      <c r="H60" s="38">
        <v>634.68333333333328</v>
      </c>
      <c r="I60" s="38">
        <v>627.11666666666656</v>
      </c>
      <c r="J60" s="38">
        <v>668.51666666666665</v>
      </c>
      <c r="K60" s="38">
        <v>676.08333333333348</v>
      </c>
      <c r="L60" s="38">
        <v>689.2166666666667</v>
      </c>
      <c r="M60" s="28">
        <v>662.95</v>
      </c>
      <c r="N60" s="28">
        <v>642.25</v>
      </c>
      <c r="O60" s="39">
        <v>6082000</v>
      </c>
      <c r="P60" s="40">
        <v>5.0431778929188258E-2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45071</v>
      </c>
      <c r="E61" s="37">
        <v>922.3</v>
      </c>
      <c r="F61" s="37">
        <v>924.38333333333321</v>
      </c>
      <c r="G61" s="38">
        <v>911.71666666666647</v>
      </c>
      <c r="H61" s="38">
        <v>901.13333333333321</v>
      </c>
      <c r="I61" s="38">
        <v>888.46666666666647</v>
      </c>
      <c r="J61" s="38">
        <v>934.96666666666647</v>
      </c>
      <c r="K61" s="38">
        <v>947.63333333333321</v>
      </c>
      <c r="L61" s="38">
        <v>958.21666666666647</v>
      </c>
      <c r="M61" s="28">
        <v>937.05</v>
      </c>
      <c r="N61" s="28">
        <v>913.8</v>
      </c>
      <c r="O61" s="39">
        <v>1542100</v>
      </c>
      <c r="P61" s="40">
        <v>-1.4758497316636851E-2</v>
      </c>
    </row>
    <row r="62" spans="1:16" ht="12.75" customHeight="1">
      <c r="A62" s="28">
        <v>52</v>
      </c>
      <c r="B62" s="29" t="s">
        <v>70</v>
      </c>
      <c r="C62" s="30" t="s">
        <v>245</v>
      </c>
      <c r="D62" s="31">
        <v>45071</v>
      </c>
      <c r="E62" s="37">
        <v>266.39999999999998</v>
      </c>
      <c r="F62" s="37">
        <v>264.59999999999997</v>
      </c>
      <c r="G62" s="38">
        <v>262.44999999999993</v>
      </c>
      <c r="H62" s="38">
        <v>258.49999999999994</v>
      </c>
      <c r="I62" s="38">
        <v>256.34999999999991</v>
      </c>
      <c r="J62" s="38">
        <v>268.54999999999995</v>
      </c>
      <c r="K62" s="38">
        <v>270.69999999999993</v>
      </c>
      <c r="L62" s="38">
        <v>274.64999999999998</v>
      </c>
      <c r="M62" s="28">
        <v>266.75</v>
      </c>
      <c r="N62" s="28">
        <v>260.64999999999998</v>
      </c>
      <c r="O62" s="39">
        <v>18763500</v>
      </c>
      <c r="P62" s="40">
        <v>0.16950261780104711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45071</v>
      </c>
      <c r="E63" s="37">
        <v>141.1</v>
      </c>
      <c r="F63" s="37">
        <v>141.01666666666665</v>
      </c>
      <c r="G63" s="38">
        <v>139.58333333333331</v>
      </c>
      <c r="H63" s="38">
        <v>138.06666666666666</v>
      </c>
      <c r="I63" s="38">
        <v>136.63333333333333</v>
      </c>
      <c r="J63" s="38">
        <v>142.5333333333333</v>
      </c>
      <c r="K63" s="38">
        <v>143.96666666666664</v>
      </c>
      <c r="L63" s="38">
        <v>145.48333333333329</v>
      </c>
      <c r="M63" s="28">
        <v>142.44999999999999</v>
      </c>
      <c r="N63" s="28">
        <v>139.5</v>
      </c>
      <c r="O63" s="39">
        <v>16905000</v>
      </c>
      <c r="P63" s="40">
        <v>-4.1938226126381414E-2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45071</v>
      </c>
      <c r="E64" s="37">
        <v>1685.2</v>
      </c>
      <c r="F64" s="37">
        <v>1688.5333333333335</v>
      </c>
      <c r="G64" s="38">
        <v>1671.0666666666671</v>
      </c>
      <c r="H64" s="38">
        <v>1656.9333333333336</v>
      </c>
      <c r="I64" s="38">
        <v>1639.4666666666672</v>
      </c>
      <c r="J64" s="38">
        <v>1702.666666666667</v>
      </c>
      <c r="K64" s="38">
        <v>1720.1333333333337</v>
      </c>
      <c r="L64" s="38">
        <v>1734.2666666666669</v>
      </c>
      <c r="M64" s="28">
        <v>1706</v>
      </c>
      <c r="N64" s="28">
        <v>1674.4</v>
      </c>
      <c r="O64" s="39">
        <v>3038400</v>
      </c>
      <c r="P64" s="40">
        <v>5.6761268781302172E-2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45071</v>
      </c>
      <c r="E65" s="37">
        <v>524.95000000000005</v>
      </c>
      <c r="F65" s="37">
        <v>523.58333333333337</v>
      </c>
      <c r="G65" s="38">
        <v>521.81666666666672</v>
      </c>
      <c r="H65" s="38">
        <v>518.68333333333339</v>
      </c>
      <c r="I65" s="38">
        <v>516.91666666666674</v>
      </c>
      <c r="J65" s="38">
        <v>526.7166666666667</v>
      </c>
      <c r="K65" s="38">
        <v>528.48333333333335</v>
      </c>
      <c r="L65" s="38">
        <v>531.61666666666667</v>
      </c>
      <c r="M65" s="28">
        <v>525.35</v>
      </c>
      <c r="N65" s="28">
        <v>520.45000000000005</v>
      </c>
      <c r="O65" s="39">
        <v>13390000</v>
      </c>
      <c r="P65" s="40">
        <v>-1.5350675613567424E-2</v>
      </c>
    </row>
    <row r="66" spans="1:16" ht="12.75" customHeight="1">
      <c r="A66" s="28">
        <v>56</v>
      </c>
      <c r="B66" s="29" t="s">
        <v>42</v>
      </c>
      <c r="C66" s="30" t="s">
        <v>246</v>
      </c>
      <c r="D66" s="31">
        <v>45071</v>
      </c>
      <c r="E66" s="37">
        <v>2076.0500000000002</v>
      </c>
      <c r="F66" s="37">
        <v>2081.3333333333335</v>
      </c>
      <c r="G66" s="38">
        <v>2063.666666666667</v>
      </c>
      <c r="H66" s="38">
        <v>2051.2833333333333</v>
      </c>
      <c r="I66" s="38">
        <v>2033.6166666666668</v>
      </c>
      <c r="J66" s="38">
        <v>2093.7166666666672</v>
      </c>
      <c r="K66" s="38">
        <v>2111.3833333333341</v>
      </c>
      <c r="L66" s="38">
        <v>2123.7666666666673</v>
      </c>
      <c r="M66" s="28">
        <v>2099</v>
      </c>
      <c r="N66" s="28">
        <v>2068.9499999999998</v>
      </c>
      <c r="O66" s="39">
        <v>1769000</v>
      </c>
      <c r="P66" s="40">
        <v>8.5518814139110607E-3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45071</v>
      </c>
      <c r="E67" s="37">
        <v>1951.15</v>
      </c>
      <c r="F67" s="37">
        <v>1952.0666666666668</v>
      </c>
      <c r="G67" s="38">
        <v>1933.7333333333336</v>
      </c>
      <c r="H67" s="38">
        <v>1916.3166666666668</v>
      </c>
      <c r="I67" s="38">
        <v>1897.9833333333336</v>
      </c>
      <c r="J67" s="38">
        <v>1969.4833333333336</v>
      </c>
      <c r="K67" s="38">
        <v>1987.8166666666671</v>
      </c>
      <c r="L67" s="38">
        <v>2005.2333333333336</v>
      </c>
      <c r="M67" s="28">
        <v>1970.4</v>
      </c>
      <c r="N67" s="28">
        <v>1934.65</v>
      </c>
      <c r="O67" s="39">
        <v>2190550</v>
      </c>
      <c r="P67" s="40">
        <v>6.0003387287992066E-2</v>
      </c>
    </row>
    <row r="68" spans="1:16" ht="12.75" customHeight="1">
      <c r="A68" s="28">
        <v>58</v>
      </c>
      <c r="B68" s="29" t="s">
        <v>44</v>
      </c>
      <c r="C68" s="30" t="s">
        <v>335</v>
      </c>
      <c r="D68" s="31">
        <v>45071</v>
      </c>
      <c r="E68" s="37">
        <v>236</v>
      </c>
      <c r="F68" s="37">
        <v>231.51666666666665</v>
      </c>
      <c r="G68" s="38">
        <v>225.2833333333333</v>
      </c>
      <c r="H68" s="38">
        <v>214.56666666666666</v>
      </c>
      <c r="I68" s="38">
        <v>208.33333333333331</v>
      </c>
      <c r="J68" s="38">
        <v>242.23333333333329</v>
      </c>
      <c r="K68" s="38">
        <v>248.46666666666664</v>
      </c>
      <c r="L68" s="38">
        <v>259.18333333333328</v>
      </c>
      <c r="M68" s="28">
        <v>237.75</v>
      </c>
      <c r="N68" s="28">
        <v>220.8</v>
      </c>
      <c r="O68" s="39">
        <v>22341200</v>
      </c>
      <c r="P68" s="40">
        <v>0.24186770428015564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45071</v>
      </c>
      <c r="E69" s="37">
        <v>3382.75</v>
      </c>
      <c r="F69" s="37">
        <v>3344.5</v>
      </c>
      <c r="G69" s="38">
        <v>3269.15</v>
      </c>
      <c r="H69" s="38">
        <v>3155.55</v>
      </c>
      <c r="I69" s="38">
        <v>3080.2000000000003</v>
      </c>
      <c r="J69" s="38">
        <v>3458.1</v>
      </c>
      <c r="K69" s="38">
        <v>3533.4500000000003</v>
      </c>
      <c r="L69" s="38">
        <v>3647.0499999999997</v>
      </c>
      <c r="M69" s="28">
        <v>3419.85</v>
      </c>
      <c r="N69" s="28">
        <v>3230.9</v>
      </c>
      <c r="O69" s="39">
        <v>3915600</v>
      </c>
      <c r="P69" s="40">
        <v>-2.8290649195949969E-2</v>
      </c>
    </row>
    <row r="70" spans="1:16" ht="12.75" customHeight="1">
      <c r="A70" s="28">
        <v>60</v>
      </c>
      <c r="B70" s="29" t="s">
        <v>44</v>
      </c>
      <c r="C70" s="30" t="s">
        <v>248</v>
      </c>
      <c r="D70" s="31">
        <v>45071</v>
      </c>
      <c r="E70" s="37">
        <v>3271.6</v>
      </c>
      <c r="F70" s="37">
        <v>3246.5833333333335</v>
      </c>
      <c r="G70" s="38">
        <v>3190.0166666666669</v>
      </c>
      <c r="H70" s="38">
        <v>3108.4333333333334</v>
      </c>
      <c r="I70" s="38">
        <v>3051.8666666666668</v>
      </c>
      <c r="J70" s="38">
        <v>3328.166666666667</v>
      </c>
      <c r="K70" s="38">
        <v>3384.7333333333336</v>
      </c>
      <c r="L70" s="38">
        <v>3466.3166666666671</v>
      </c>
      <c r="M70" s="28">
        <v>3303.15</v>
      </c>
      <c r="N70" s="28">
        <v>3165</v>
      </c>
      <c r="O70" s="39">
        <v>1337550</v>
      </c>
      <c r="P70" s="40">
        <v>2.1353113059114407E-3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45071</v>
      </c>
      <c r="E71" s="37">
        <v>467</v>
      </c>
      <c r="F71" s="37">
        <v>470.7166666666667</v>
      </c>
      <c r="G71" s="38">
        <v>462.23333333333341</v>
      </c>
      <c r="H71" s="38">
        <v>457.4666666666667</v>
      </c>
      <c r="I71" s="38">
        <v>448.98333333333341</v>
      </c>
      <c r="J71" s="38">
        <v>475.48333333333341</v>
      </c>
      <c r="K71" s="38">
        <v>483.96666666666675</v>
      </c>
      <c r="L71" s="38">
        <v>488.73333333333341</v>
      </c>
      <c r="M71" s="28">
        <v>479.2</v>
      </c>
      <c r="N71" s="28">
        <v>465.95</v>
      </c>
      <c r="O71" s="39">
        <v>35207700</v>
      </c>
      <c r="P71" s="40">
        <v>-3.7875371990260621E-2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45071</v>
      </c>
      <c r="E72" s="37">
        <v>4458.8999999999996</v>
      </c>
      <c r="F72" s="37">
        <v>4468.2166666666662</v>
      </c>
      <c r="G72" s="38">
        <v>4441.5333333333328</v>
      </c>
      <c r="H72" s="38">
        <v>4424.166666666667</v>
      </c>
      <c r="I72" s="38">
        <v>4397.4833333333336</v>
      </c>
      <c r="J72" s="38">
        <v>4485.5833333333321</v>
      </c>
      <c r="K72" s="38">
        <v>4512.2666666666646</v>
      </c>
      <c r="L72" s="38">
        <v>4529.6333333333314</v>
      </c>
      <c r="M72" s="28">
        <v>4494.8999999999996</v>
      </c>
      <c r="N72" s="28">
        <v>4450.8500000000004</v>
      </c>
      <c r="O72" s="39">
        <v>3535125</v>
      </c>
      <c r="P72" s="40">
        <v>-4.2413317781783482E-4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45071</v>
      </c>
      <c r="E73" s="37">
        <v>3595.9</v>
      </c>
      <c r="F73" s="37">
        <v>3576.2166666666667</v>
      </c>
      <c r="G73" s="38">
        <v>3552.5333333333333</v>
      </c>
      <c r="H73" s="38">
        <v>3509.1666666666665</v>
      </c>
      <c r="I73" s="38">
        <v>3485.4833333333331</v>
      </c>
      <c r="J73" s="38">
        <v>3619.5833333333335</v>
      </c>
      <c r="K73" s="38">
        <v>3643.2666666666669</v>
      </c>
      <c r="L73" s="38">
        <v>3686.6333333333337</v>
      </c>
      <c r="M73" s="28">
        <v>3599.9</v>
      </c>
      <c r="N73" s="28">
        <v>3532.85</v>
      </c>
      <c r="O73" s="39">
        <v>3418450</v>
      </c>
      <c r="P73" s="40">
        <v>2.8592491180032646E-2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45071</v>
      </c>
      <c r="E74" s="37">
        <v>2058.8000000000002</v>
      </c>
      <c r="F74" s="37">
        <v>2067.8333333333335</v>
      </c>
      <c r="G74" s="38">
        <v>2042.8666666666668</v>
      </c>
      <c r="H74" s="38">
        <v>2026.9333333333334</v>
      </c>
      <c r="I74" s="38">
        <v>2001.9666666666667</v>
      </c>
      <c r="J74" s="38">
        <v>2083.7666666666669</v>
      </c>
      <c r="K74" s="38">
        <v>2108.7333333333331</v>
      </c>
      <c r="L74" s="38">
        <v>2124.666666666667</v>
      </c>
      <c r="M74" s="28">
        <v>2092.8000000000002</v>
      </c>
      <c r="N74" s="28">
        <v>2051.9</v>
      </c>
      <c r="O74" s="39">
        <v>1449250</v>
      </c>
      <c r="P74" s="40">
        <v>-2.461595409957431E-2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45071</v>
      </c>
      <c r="E75" s="37">
        <v>208.9</v>
      </c>
      <c r="F75" s="37">
        <v>206.88333333333333</v>
      </c>
      <c r="G75" s="38">
        <v>203.51666666666665</v>
      </c>
      <c r="H75" s="38">
        <v>198.13333333333333</v>
      </c>
      <c r="I75" s="38">
        <v>194.76666666666665</v>
      </c>
      <c r="J75" s="38">
        <v>212.26666666666665</v>
      </c>
      <c r="K75" s="38">
        <v>215.63333333333333</v>
      </c>
      <c r="L75" s="38">
        <v>221.01666666666665</v>
      </c>
      <c r="M75" s="28">
        <v>210.25</v>
      </c>
      <c r="N75" s="28">
        <v>201.5</v>
      </c>
      <c r="O75" s="39">
        <v>24145200</v>
      </c>
      <c r="P75" s="40">
        <v>-4.6007717423567828E-3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45071</v>
      </c>
      <c r="E76" s="37">
        <v>125.6</v>
      </c>
      <c r="F76" s="37">
        <v>125.93333333333332</v>
      </c>
      <c r="G76" s="38">
        <v>125.01666666666665</v>
      </c>
      <c r="H76" s="38">
        <v>124.43333333333332</v>
      </c>
      <c r="I76" s="38">
        <v>123.51666666666665</v>
      </c>
      <c r="J76" s="38">
        <v>126.51666666666665</v>
      </c>
      <c r="K76" s="38">
        <v>127.43333333333331</v>
      </c>
      <c r="L76" s="38">
        <v>128.01666666666665</v>
      </c>
      <c r="M76" s="28">
        <v>126.85</v>
      </c>
      <c r="N76" s="28">
        <v>125.35</v>
      </c>
      <c r="O76" s="39">
        <v>92275000</v>
      </c>
      <c r="P76" s="40">
        <v>3.6739509016347399E-2</v>
      </c>
    </row>
    <row r="77" spans="1:16" ht="12.75" customHeight="1">
      <c r="A77" s="28">
        <v>67</v>
      </c>
      <c r="B77" s="29" t="s">
        <v>79</v>
      </c>
      <c r="C77" s="30" t="s">
        <v>103</v>
      </c>
      <c r="D77" s="31">
        <v>45071</v>
      </c>
      <c r="E77" s="37">
        <v>107.5</v>
      </c>
      <c r="F77" s="37">
        <v>107.2</v>
      </c>
      <c r="G77" s="38">
        <v>106.10000000000001</v>
      </c>
      <c r="H77" s="38">
        <v>104.7</v>
      </c>
      <c r="I77" s="38">
        <v>103.60000000000001</v>
      </c>
      <c r="J77" s="38">
        <v>108.60000000000001</v>
      </c>
      <c r="K77" s="38">
        <v>109.7</v>
      </c>
      <c r="L77" s="38">
        <v>111.10000000000001</v>
      </c>
      <c r="M77" s="28">
        <v>108.3</v>
      </c>
      <c r="N77" s="28">
        <v>105.8</v>
      </c>
      <c r="O77" s="39">
        <v>68130900</v>
      </c>
      <c r="P77" s="40">
        <v>-2.4498886414253896E-2</v>
      </c>
    </row>
    <row r="78" spans="1:16" ht="12.75" customHeight="1">
      <c r="A78" s="28">
        <v>68</v>
      </c>
      <c r="B78" s="29" t="s">
        <v>47</v>
      </c>
      <c r="C78" s="30" t="s">
        <v>104</v>
      </c>
      <c r="D78" s="31">
        <v>45071</v>
      </c>
      <c r="E78" s="37">
        <v>610.20000000000005</v>
      </c>
      <c r="F78" s="37">
        <v>614.43333333333328</v>
      </c>
      <c r="G78" s="38">
        <v>602.46666666666658</v>
      </c>
      <c r="H78" s="38">
        <v>594.73333333333335</v>
      </c>
      <c r="I78" s="38">
        <v>582.76666666666665</v>
      </c>
      <c r="J78" s="38">
        <v>622.16666666666652</v>
      </c>
      <c r="K78" s="38">
        <v>634.13333333333321</v>
      </c>
      <c r="L78" s="38">
        <v>641.86666666666645</v>
      </c>
      <c r="M78" s="28">
        <v>626.4</v>
      </c>
      <c r="N78" s="28">
        <v>606.70000000000005</v>
      </c>
      <c r="O78" s="39">
        <v>8327350</v>
      </c>
      <c r="P78" s="40">
        <v>-7.4317317663325265E-3</v>
      </c>
    </row>
    <row r="79" spans="1:16" ht="12.75" customHeight="1">
      <c r="A79" s="28">
        <v>69</v>
      </c>
      <c r="B79" s="29" t="s">
        <v>105</v>
      </c>
      <c r="C79" s="30" t="s">
        <v>106</v>
      </c>
      <c r="D79" s="31">
        <v>45071</v>
      </c>
      <c r="E79" s="37">
        <v>45.35</v>
      </c>
      <c r="F79" s="37">
        <v>45.316666666666663</v>
      </c>
      <c r="G79" s="38">
        <v>44.983333333333327</v>
      </c>
      <c r="H79" s="38">
        <v>44.616666666666667</v>
      </c>
      <c r="I79" s="38">
        <v>44.283333333333331</v>
      </c>
      <c r="J79" s="38">
        <v>45.683333333333323</v>
      </c>
      <c r="K79" s="38">
        <v>46.016666666666666</v>
      </c>
      <c r="L79" s="38">
        <v>46.383333333333319</v>
      </c>
      <c r="M79" s="28">
        <v>45.65</v>
      </c>
      <c r="N79" s="28">
        <v>44.95</v>
      </c>
      <c r="O79" s="39">
        <v>139027500</v>
      </c>
      <c r="P79" s="40">
        <v>-3.8690955989037564E-3</v>
      </c>
    </row>
    <row r="80" spans="1:16" ht="12.75" customHeight="1">
      <c r="A80" s="28">
        <v>70</v>
      </c>
      <c r="B80" s="29" t="s">
        <v>44</v>
      </c>
      <c r="C80" s="30" t="s">
        <v>362</v>
      </c>
      <c r="D80" s="31">
        <v>45071</v>
      </c>
      <c r="E80" s="37">
        <v>596.54999999999995</v>
      </c>
      <c r="F80" s="37">
        <v>598.93333333333328</v>
      </c>
      <c r="G80" s="38">
        <v>590.41666666666652</v>
      </c>
      <c r="H80" s="38">
        <v>584.28333333333319</v>
      </c>
      <c r="I80" s="38">
        <v>575.76666666666642</v>
      </c>
      <c r="J80" s="38">
        <v>605.06666666666661</v>
      </c>
      <c r="K80" s="38">
        <v>613.58333333333326</v>
      </c>
      <c r="L80" s="38">
        <v>619.7166666666667</v>
      </c>
      <c r="M80" s="28">
        <v>607.45000000000005</v>
      </c>
      <c r="N80" s="28">
        <v>592.79999999999995</v>
      </c>
      <c r="O80" s="39">
        <v>6529900</v>
      </c>
      <c r="P80" s="40">
        <v>1.9277597402597404E-2</v>
      </c>
    </row>
    <row r="81" spans="1:16" ht="12.75" customHeight="1">
      <c r="A81" s="28">
        <v>71</v>
      </c>
      <c r="B81" s="29" t="s">
        <v>56</v>
      </c>
      <c r="C81" s="30" t="s">
        <v>107</v>
      </c>
      <c r="D81" s="31">
        <v>45071</v>
      </c>
      <c r="E81" s="37">
        <v>1014.55</v>
      </c>
      <c r="F81" s="37">
        <v>1018.7833333333333</v>
      </c>
      <c r="G81" s="38">
        <v>1007.8666666666666</v>
      </c>
      <c r="H81" s="38">
        <v>1001.1833333333333</v>
      </c>
      <c r="I81" s="38">
        <v>990.26666666666654</v>
      </c>
      <c r="J81" s="38">
        <v>1025.4666666666667</v>
      </c>
      <c r="K81" s="38">
        <v>1036.3833333333337</v>
      </c>
      <c r="L81" s="38">
        <v>1043.0666666666666</v>
      </c>
      <c r="M81" s="28">
        <v>1029.7</v>
      </c>
      <c r="N81" s="28">
        <v>1012.1</v>
      </c>
      <c r="O81" s="39">
        <v>7322000</v>
      </c>
      <c r="P81" s="40">
        <v>-2.0599250936329586E-2</v>
      </c>
    </row>
    <row r="82" spans="1:16" ht="12.75" customHeight="1">
      <c r="A82" s="28">
        <v>72</v>
      </c>
      <c r="B82" s="29" t="s">
        <v>96</v>
      </c>
      <c r="C82" s="205" t="s">
        <v>108</v>
      </c>
      <c r="D82" s="31">
        <v>45071</v>
      </c>
      <c r="E82" s="37">
        <v>1345.3</v>
      </c>
      <c r="F82" s="37">
        <v>1343.0333333333333</v>
      </c>
      <c r="G82" s="38">
        <v>1329.1166666666666</v>
      </c>
      <c r="H82" s="38">
        <v>1312.9333333333332</v>
      </c>
      <c r="I82" s="38">
        <v>1299.0166666666664</v>
      </c>
      <c r="J82" s="38">
        <v>1359.2166666666667</v>
      </c>
      <c r="K82" s="38">
        <v>1373.1333333333337</v>
      </c>
      <c r="L82" s="38">
        <v>1389.3166666666668</v>
      </c>
      <c r="M82" s="28">
        <v>1356.95</v>
      </c>
      <c r="N82" s="28">
        <v>1326.85</v>
      </c>
      <c r="O82" s="39">
        <v>4665575</v>
      </c>
      <c r="P82" s="40">
        <v>-2.457088499090548E-2</v>
      </c>
    </row>
    <row r="83" spans="1:16" ht="12.75" customHeight="1">
      <c r="A83" s="28">
        <v>73</v>
      </c>
      <c r="B83" s="29" t="s">
        <v>47</v>
      </c>
      <c r="C83" s="30" t="s">
        <v>109</v>
      </c>
      <c r="D83" s="31">
        <v>45071</v>
      </c>
      <c r="E83" s="37">
        <v>276.35000000000002</v>
      </c>
      <c r="F83" s="37">
        <v>276.40000000000003</v>
      </c>
      <c r="G83" s="38">
        <v>274.30000000000007</v>
      </c>
      <c r="H83" s="38">
        <v>272.25000000000006</v>
      </c>
      <c r="I83" s="38">
        <v>270.15000000000009</v>
      </c>
      <c r="J83" s="38">
        <v>278.45000000000005</v>
      </c>
      <c r="K83" s="38">
        <v>280.55000000000007</v>
      </c>
      <c r="L83" s="38">
        <v>282.60000000000002</v>
      </c>
      <c r="M83" s="28">
        <v>278.5</v>
      </c>
      <c r="N83" s="28">
        <v>274.35000000000002</v>
      </c>
      <c r="O83" s="39">
        <v>8966000</v>
      </c>
      <c r="P83" s="40">
        <v>2.9627928341754709E-2</v>
      </c>
    </row>
    <row r="84" spans="1:16" ht="12.75" customHeight="1">
      <c r="A84" s="28">
        <v>74</v>
      </c>
      <c r="B84" s="29" t="s">
        <v>42</v>
      </c>
      <c r="C84" s="30" t="s">
        <v>110</v>
      </c>
      <c r="D84" s="31">
        <v>45071</v>
      </c>
      <c r="E84" s="37">
        <v>1694.15</v>
      </c>
      <c r="F84" s="37">
        <v>1700.6166666666668</v>
      </c>
      <c r="G84" s="38">
        <v>1681.5333333333335</v>
      </c>
      <c r="H84" s="38">
        <v>1668.9166666666667</v>
      </c>
      <c r="I84" s="38">
        <v>1649.8333333333335</v>
      </c>
      <c r="J84" s="38">
        <v>1713.2333333333336</v>
      </c>
      <c r="K84" s="38">
        <v>1732.3166666666666</v>
      </c>
      <c r="L84" s="38">
        <v>1744.9333333333336</v>
      </c>
      <c r="M84" s="28">
        <v>1719.7</v>
      </c>
      <c r="N84" s="28">
        <v>1688</v>
      </c>
      <c r="O84" s="39">
        <v>12796500</v>
      </c>
      <c r="P84" s="40">
        <v>1.933482159748761E-2</v>
      </c>
    </row>
    <row r="85" spans="1:16" ht="12.75" customHeight="1">
      <c r="A85" s="28">
        <v>75</v>
      </c>
      <c r="B85" s="29" t="s">
        <v>79</v>
      </c>
      <c r="C85" s="30" t="s">
        <v>111</v>
      </c>
      <c r="D85" s="31">
        <v>45071</v>
      </c>
      <c r="E85" s="37">
        <v>484.95</v>
      </c>
      <c r="F85" s="37">
        <v>483.7</v>
      </c>
      <c r="G85" s="38">
        <v>479.54999999999995</v>
      </c>
      <c r="H85" s="38">
        <v>474.15</v>
      </c>
      <c r="I85" s="38">
        <v>469.99999999999994</v>
      </c>
      <c r="J85" s="38">
        <v>489.09999999999997</v>
      </c>
      <c r="K85" s="38">
        <v>493.24999999999994</v>
      </c>
      <c r="L85" s="38">
        <v>498.65</v>
      </c>
      <c r="M85" s="28">
        <v>487.85</v>
      </c>
      <c r="N85" s="28">
        <v>478.3</v>
      </c>
      <c r="O85" s="39">
        <v>6340000</v>
      </c>
      <c r="P85" s="40">
        <v>-2.1982259930582337E-2</v>
      </c>
    </row>
    <row r="86" spans="1:16" ht="12.75" customHeight="1">
      <c r="A86" s="28">
        <v>76</v>
      </c>
      <c r="B86" s="29" t="s">
        <v>44</v>
      </c>
      <c r="C86" s="30" t="s">
        <v>256</v>
      </c>
      <c r="D86" s="31">
        <v>45071</v>
      </c>
      <c r="E86" s="37">
        <v>3046</v>
      </c>
      <c r="F86" s="37">
        <v>3068.35</v>
      </c>
      <c r="G86" s="38">
        <v>3018.7</v>
      </c>
      <c r="H86" s="38">
        <v>2991.4</v>
      </c>
      <c r="I86" s="38">
        <v>2941.75</v>
      </c>
      <c r="J86" s="38">
        <v>3095.6499999999996</v>
      </c>
      <c r="K86" s="38">
        <v>3145.3</v>
      </c>
      <c r="L86" s="38">
        <v>3172.5999999999995</v>
      </c>
      <c r="M86" s="28">
        <v>3118</v>
      </c>
      <c r="N86" s="28">
        <v>3041.05</v>
      </c>
      <c r="O86" s="39">
        <v>2868900</v>
      </c>
      <c r="P86" s="40">
        <v>2.5159870007338296E-3</v>
      </c>
    </row>
    <row r="87" spans="1:16" ht="12.75" customHeight="1">
      <c r="A87" s="28">
        <v>77</v>
      </c>
      <c r="B87" s="29" t="s">
        <v>70</v>
      </c>
      <c r="C87" s="30" t="s">
        <v>112</v>
      </c>
      <c r="D87" s="31">
        <v>45071</v>
      </c>
      <c r="E87" s="37">
        <v>1251.5999999999999</v>
      </c>
      <c r="F87" s="37">
        <v>1255.5333333333333</v>
      </c>
      <c r="G87" s="38">
        <v>1243.5666666666666</v>
      </c>
      <c r="H87" s="38">
        <v>1235.5333333333333</v>
      </c>
      <c r="I87" s="38">
        <v>1223.5666666666666</v>
      </c>
      <c r="J87" s="38">
        <v>1263.5666666666666</v>
      </c>
      <c r="K87" s="38">
        <v>1275.5333333333333</v>
      </c>
      <c r="L87" s="38">
        <v>1283.5666666666666</v>
      </c>
      <c r="M87" s="28">
        <v>1267.5</v>
      </c>
      <c r="N87" s="28">
        <v>1247.5</v>
      </c>
      <c r="O87" s="39">
        <v>5372000</v>
      </c>
      <c r="P87" s="40">
        <v>-2.5664278588918111E-2</v>
      </c>
    </row>
    <row r="88" spans="1:16" ht="12.75" customHeight="1">
      <c r="A88" s="28">
        <v>78</v>
      </c>
      <c r="B88" s="29" t="s">
        <v>86</v>
      </c>
      <c r="C88" s="30" t="s">
        <v>113</v>
      </c>
      <c r="D88" s="31">
        <v>45071</v>
      </c>
      <c r="E88" s="37">
        <v>1107.25</v>
      </c>
      <c r="F88" s="37">
        <v>1114.8</v>
      </c>
      <c r="G88" s="38">
        <v>1098.5</v>
      </c>
      <c r="H88" s="38">
        <v>1089.75</v>
      </c>
      <c r="I88" s="38">
        <v>1073.45</v>
      </c>
      <c r="J88" s="38">
        <v>1123.55</v>
      </c>
      <c r="K88" s="38">
        <v>1139.8499999999997</v>
      </c>
      <c r="L88" s="38">
        <v>1148.5999999999999</v>
      </c>
      <c r="M88" s="28">
        <v>1131.0999999999999</v>
      </c>
      <c r="N88" s="28">
        <v>1106.05</v>
      </c>
      <c r="O88" s="39">
        <v>11233600</v>
      </c>
      <c r="P88" s="40">
        <v>-1.8410911982384242E-2</v>
      </c>
    </row>
    <row r="89" spans="1:16" ht="12.75" customHeight="1">
      <c r="A89" s="28">
        <v>79</v>
      </c>
      <c r="B89" s="29" t="s">
        <v>63</v>
      </c>
      <c r="C89" s="30" t="s">
        <v>114</v>
      </c>
      <c r="D89" s="31">
        <v>45071</v>
      </c>
      <c r="E89" s="37">
        <v>2704.8</v>
      </c>
      <c r="F89" s="37">
        <v>2707.1833333333334</v>
      </c>
      <c r="G89" s="38">
        <v>2697.166666666667</v>
      </c>
      <c r="H89" s="38">
        <v>2689.5333333333338</v>
      </c>
      <c r="I89" s="38">
        <v>2679.5166666666673</v>
      </c>
      <c r="J89" s="38">
        <v>2714.8166666666666</v>
      </c>
      <c r="K89" s="38">
        <v>2724.833333333333</v>
      </c>
      <c r="L89" s="38">
        <v>2732.4666666666662</v>
      </c>
      <c r="M89" s="28">
        <v>2717.2</v>
      </c>
      <c r="N89" s="28">
        <v>2699.55</v>
      </c>
      <c r="O89" s="39">
        <v>19966800</v>
      </c>
      <c r="P89" s="40">
        <v>-8.2107678781647223E-3</v>
      </c>
    </row>
    <row r="90" spans="1:16" ht="12.75" customHeight="1">
      <c r="A90" s="28">
        <v>80</v>
      </c>
      <c r="B90" s="29" t="s">
        <v>63</v>
      </c>
      <c r="C90" s="30" t="s">
        <v>115</v>
      </c>
      <c r="D90" s="31">
        <v>45071</v>
      </c>
      <c r="E90" s="37">
        <v>1761.2</v>
      </c>
      <c r="F90" s="37">
        <v>1772.3666666666668</v>
      </c>
      <c r="G90" s="38">
        <v>1746.8333333333335</v>
      </c>
      <c r="H90" s="38">
        <v>1732.4666666666667</v>
      </c>
      <c r="I90" s="38">
        <v>1706.9333333333334</v>
      </c>
      <c r="J90" s="38">
        <v>1786.7333333333336</v>
      </c>
      <c r="K90" s="38">
        <v>1812.2666666666669</v>
      </c>
      <c r="L90" s="38">
        <v>1826.6333333333337</v>
      </c>
      <c r="M90" s="28">
        <v>1797.9</v>
      </c>
      <c r="N90" s="28">
        <v>1758</v>
      </c>
      <c r="O90" s="39">
        <v>2548500</v>
      </c>
      <c r="P90" s="40">
        <v>4.6053441694372615E-2</v>
      </c>
    </row>
    <row r="91" spans="1:16" ht="12.75" customHeight="1">
      <c r="A91" s="28">
        <v>81</v>
      </c>
      <c r="B91" s="29" t="s">
        <v>58</v>
      </c>
      <c r="C91" s="30" t="s">
        <v>116</v>
      </c>
      <c r="D91" s="31">
        <v>45071</v>
      </c>
      <c r="E91" s="37">
        <v>1637.3</v>
      </c>
      <c r="F91" s="37">
        <v>1639.7666666666667</v>
      </c>
      <c r="G91" s="38">
        <v>1632.8333333333333</v>
      </c>
      <c r="H91" s="38">
        <v>1628.3666666666666</v>
      </c>
      <c r="I91" s="38">
        <v>1621.4333333333332</v>
      </c>
      <c r="J91" s="38">
        <v>1644.2333333333333</v>
      </c>
      <c r="K91" s="38">
        <v>1651.1666666666667</v>
      </c>
      <c r="L91" s="38">
        <v>1655.6333333333334</v>
      </c>
      <c r="M91" s="28">
        <v>1646.7</v>
      </c>
      <c r="N91" s="28">
        <v>1635.3</v>
      </c>
      <c r="O91" s="39">
        <v>73482200</v>
      </c>
      <c r="P91" s="40">
        <v>6.0087646642470972E-3</v>
      </c>
    </row>
    <row r="92" spans="1:16" ht="12.75" customHeight="1">
      <c r="A92" s="28">
        <v>82</v>
      </c>
      <c r="B92" s="29" t="s">
        <v>63</v>
      </c>
      <c r="C92" s="30" t="s">
        <v>117</v>
      </c>
      <c r="D92" s="31">
        <v>45071</v>
      </c>
      <c r="E92" s="37">
        <v>563.65</v>
      </c>
      <c r="F92" s="37">
        <v>566.63333333333333</v>
      </c>
      <c r="G92" s="38">
        <v>559.31666666666661</v>
      </c>
      <c r="H92" s="38">
        <v>554.98333333333323</v>
      </c>
      <c r="I92" s="38">
        <v>547.66666666666652</v>
      </c>
      <c r="J92" s="38">
        <v>570.9666666666667</v>
      </c>
      <c r="K92" s="38">
        <v>578.28333333333353</v>
      </c>
      <c r="L92" s="38">
        <v>582.61666666666679</v>
      </c>
      <c r="M92" s="28">
        <v>573.95000000000005</v>
      </c>
      <c r="N92" s="28">
        <v>562.29999999999995</v>
      </c>
      <c r="O92" s="39">
        <v>18153300</v>
      </c>
      <c r="P92" s="40">
        <v>1.2329775487670225E-2</v>
      </c>
    </row>
    <row r="93" spans="1:16" ht="12.75" customHeight="1">
      <c r="A93" s="28">
        <v>83</v>
      </c>
      <c r="B93" s="29" t="s">
        <v>49</v>
      </c>
      <c r="C93" s="30" t="s">
        <v>118</v>
      </c>
      <c r="D93" s="31">
        <v>45071</v>
      </c>
      <c r="E93" s="37">
        <v>2705.45</v>
      </c>
      <c r="F93" s="37">
        <v>2695.8833333333332</v>
      </c>
      <c r="G93" s="38">
        <v>2678.6666666666665</v>
      </c>
      <c r="H93" s="38">
        <v>2651.8833333333332</v>
      </c>
      <c r="I93" s="38">
        <v>2634.6666666666665</v>
      </c>
      <c r="J93" s="38">
        <v>2722.6666666666665</v>
      </c>
      <c r="K93" s="38">
        <v>2739.8833333333337</v>
      </c>
      <c r="L93" s="38">
        <v>2766.6666666666665</v>
      </c>
      <c r="M93" s="28">
        <v>2713.1</v>
      </c>
      <c r="N93" s="28">
        <v>2669.1</v>
      </c>
      <c r="O93" s="39">
        <v>4493100</v>
      </c>
      <c r="P93" s="40">
        <v>8.176236908631275E-2</v>
      </c>
    </row>
    <row r="94" spans="1:16" ht="12.75" customHeight="1">
      <c r="A94" s="28">
        <v>84</v>
      </c>
      <c r="B94" s="29" t="s">
        <v>119</v>
      </c>
      <c r="C94" s="30" t="s">
        <v>120</v>
      </c>
      <c r="D94" s="31">
        <v>45071</v>
      </c>
      <c r="E94" s="37">
        <v>410.55</v>
      </c>
      <c r="F94" s="37">
        <v>410.81666666666661</v>
      </c>
      <c r="G94" s="38">
        <v>406.88333333333321</v>
      </c>
      <c r="H94" s="38">
        <v>403.21666666666658</v>
      </c>
      <c r="I94" s="38">
        <v>399.28333333333319</v>
      </c>
      <c r="J94" s="38">
        <v>414.48333333333323</v>
      </c>
      <c r="K94" s="38">
        <v>418.41666666666663</v>
      </c>
      <c r="L94" s="38">
        <v>422.08333333333326</v>
      </c>
      <c r="M94" s="28">
        <v>414.75</v>
      </c>
      <c r="N94" s="28">
        <v>407.15</v>
      </c>
      <c r="O94" s="39">
        <v>29981000</v>
      </c>
      <c r="P94" s="40">
        <v>-1.2542075898003413E-2</v>
      </c>
    </row>
    <row r="95" spans="1:16" ht="12.75" customHeight="1">
      <c r="A95" s="28">
        <v>85</v>
      </c>
      <c r="B95" s="29" t="s">
        <v>119</v>
      </c>
      <c r="C95" s="30" t="s">
        <v>371</v>
      </c>
      <c r="D95" s="31">
        <v>45071</v>
      </c>
      <c r="E95" s="37">
        <v>103.2</v>
      </c>
      <c r="F95" s="37">
        <v>103.51666666666667</v>
      </c>
      <c r="G95" s="38">
        <v>102.48333333333333</v>
      </c>
      <c r="H95" s="38">
        <v>101.76666666666667</v>
      </c>
      <c r="I95" s="38">
        <v>100.73333333333333</v>
      </c>
      <c r="J95" s="38">
        <v>104.23333333333333</v>
      </c>
      <c r="K95" s="38">
        <v>105.26666666666667</v>
      </c>
      <c r="L95" s="38">
        <v>105.98333333333333</v>
      </c>
      <c r="M95" s="28">
        <v>104.55</v>
      </c>
      <c r="N95" s="28">
        <v>102.8</v>
      </c>
      <c r="O95" s="39">
        <v>21495400</v>
      </c>
      <c r="P95" s="40">
        <v>2.3171463115105241E-2</v>
      </c>
    </row>
    <row r="96" spans="1:16" ht="12.75" customHeight="1">
      <c r="A96" s="28">
        <v>86</v>
      </c>
      <c r="B96" s="29" t="s">
        <v>79</v>
      </c>
      <c r="C96" s="30" t="s">
        <v>121</v>
      </c>
      <c r="D96" s="31">
        <v>45071</v>
      </c>
      <c r="E96" s="37">
        <v>263.14999999999998</v>
      </c>
      <c r="F96" s="37">
        <v>260.96666666666664</v>
      </c>
      <c r="G96" s="38">
        <v>257.08333333333326</v>
      </c>
      <c r="H96" s="38">
        <v>251.01666666666662</v>
      </c>
      <c r="I96" s="38">
        <v>247.13333333333324</v>
      </c>
      <c r="J96" s="38">
        <v>267.0333333333333</v>
      </c>
      <c r="K96" s="38">
        <v>270.91666666666663</v>
      </c>
      <c r="L96" s="38">
        <v>276.98333333333329</v>
      </c>
      <c r="M96" s="28">
        <v>264.85000000000002</v>
      </c>
      <c r="N96" s="28">
        <v>254.9</v>
      </c>
      <c r="O96" s="39">
        <v>20042100</v>
      </c>
      <c r="P96" s="40">
        <v>2.3156443831840109E-2</v>
      </c>
    </row>
    <row r="97" spans="1:16" ht="12.75" customHeight="1">
      <c r="A97" s="28">
        <v>87</v>
      </c>
      <c r="B97" s="29" t="s">
        <v>56</v>
      </c>
      <c r="C97" s="30" t="s">
        <v>122</v>
      </c>
      <c r="D97" s="31">
        <v>45071</v>
      </c>
      <c r="E97" s="37">
        <v>2625.3</v>
      </c>
      <c r="F97" s="37">
        <v>2630.9</v>
      </c>
      <c r="G97" s="38">
        <v>2616.4500000000003</v>
      </c>
      <c r="H97" s="38">
        <v>2607.6000000000004</v>
      </c>
      <c r="I97" s="38">
        <v>2593.1500000000005</v>
      </c>
      <c r="J97" s="38">
        <v>2639.75</v>
      </c>
      <c r="K97" s="38">
        <v>2654.2</v>
      </c>
      <c r="L97" s="38">
        <v>2663.0499999999997</v>
      </c>
      <c r="M97" s="28">
        <v>2645.35</v>
      </c>
      <c r="N97" s="28">
        <v>2622.05</v>
      </c>
      <c r="O97" s="39">
        <v>9660600</v>
      </c>
      <c r="P97" s="40">
        <v>-2.3236360256529416E-3</v>
      </c>
    </row>
    <row r="98" spans="1:16" ht="12.75" customHeight="1">
      <c r="A98" s="28">
        <v>88</v>
      </c>
      <c r="B98" s="29" t="s">
        <v>63</v>
      </c>
      <c r="C98" s="30" t="s">
        <v>123</v>
      </c>
      <c r="D98" s="31">
        <v>45071</v>
      </c>
      <c r="E98" s="37">
        <v>112.2</v>
      </c>
      <c r="F98" s="37">
        <v>111.66666666666667</v>
      </c>
      <c r="G98" s="38">
        <v>110.53333333333335</v>
      </c>
      <c r="H98" s="38">
        <v>108.86666666666667</v>
      </c>
      <c r="I98" s="38">
        <v>107.73333333333335</v>
      </c>
      <c r="J98" s="38">
        <v>113.33333333333334</v>
      </c>
      <c r="K98" s="38">
        <v>114.46666666666667</v>
      </c>
      <c r="L98" s="38">
        <v>116.13333333333334</v>
      </c>
      <c r="M98" s="28">
        <v>112.8</v>
      </c>
      <c r="N98" s="28">
        <v>110</v>
      </c>
      <c r="O98" s="39">
        <v>54824300</v>
      </c>
      <c r="P98" s="40">
        <v>-5.1815711782885944E-2</v>
      </c>
    </row>
    <row r="99" spans="1:16" ht="12.75" customHeight="1">
      <c r="A99" s="28">
        <v>89</v>
      </c>
      <c r="B99" s="29" t="s">
        <v>58</v>
      </c>
      <c r="C99" s="30" t="s">
        <v>124</v>
      </c>
      <c r="D99" s="31">
        <v>45071</v>
      </c>
      <c r="E99" s="37">
        <v>952.65</v>
      </c>
      <c r="F99" s="37">
        <v>950.6</v>
      </c>
      <c r="G99" s="38">
        <v>944.80000000000007</v>
      </c>
      <c r="H99" s="38">
        <v>936.95</v>
      </c>
      <c r="I99" s="38">
        <v>931.15000000000009</v>
      </c>
      <c r="J99" s="38">
        <v>958.45</v>
      </c>
      <c r="K99" s="38">
        <v>964.25</v>
      </c>
      <c r="L99" s="38">
        <v>972.1</v>
      </c>
      <c r="M99" s="28">
        <v>956.4</v>
      </c>
      <c r="N99" s="28">
        <v>942.75</v>
      </c>
      <c r="O99" s="39">
        <v>77546000</v>
      </c>
      <c r="P99" s="40">
        <v>1.962681909861346E-3</v>
      </c>
    </row>
    <row r="100" spans="1:16" ht="12.75" customHeight="1">
      <c r="A100" s="28">
        <v>90</v>
      </c>
      <c r="B100" s="29" t="s">
        <v>63</v>
      </c>
      <c r="C100" s="30" t="s">
        <v>125</v>
      </c>
      <c r="D100" s="31">
        <v>45071</v>
      </c>
      <c r="E100" s="37">
        <v>1085.5</v>
      </c>
      <c r="F100" s="37">
        <v>1090.0333333333333</v>
      </c>
      <c r="G100" s="38">
        <v>1078.7166666666667</v>
      </c>
      <c r="H100" s="38">
        <v>1071.9333333333334</v>
      </c>
      <c r="I100" s="38">
        <v>1060.6166666666668</v>
      </c>
      <c r="J100" s="38">
        <v>1096.8166666666666</v>
      </c>
      <c r="K100" s="38">
        <v>1108.1333333333332</v>
      </c>
      <c r="L100" s="38">
        <v>1114.9166666666665</v>
      </c>
      <c r="M100" s="28">
        <v>1101.3499999999999</v>
      </c>
      <c r="N100" s="28">
        <v>1083.25</v>
      </c>
      <c r="O100" s="39">
        <v>5701400</v>
      </c>
      <c r="P100" s="40">
        <v>5.4365062853391405E-2</v>
      </c>
    </row>
    <row r="101" spans="1:16" ht="12.75" customHeight="1">
      <c r="A101" s="28">
        <v>91</v>
      </c>
      <c r="B101" s="29" t="s">
        <v>63</v>
      </c>
      <c r="C101" s="30" t="s">
        <v>126</v>
      </c>
      <c r="D101" s="31">
        <v>45071</v>
      </c>
      <c r="E101" s="37">
        <v>439.5</v>
      </c>
      <c r="F101" s="37">
        <v>439.95</v>
      </c>
      <c r="G101" s="38">
        <v>435.25</v>
      </c>
      <c r="H101" s="38">
        <v>431</v>
      </c>
      <c r="I101" s="38">
        <v>426.3</v>
      </c>
      <c r="J101" s="38">
        <v>444.2</v>
      </c>
      <c r="K101" s="38">
        <v>448.89999999999992</v>
      </c>
      <c r="L101" s="38">
        <v>453.15</v>
      </c>
      <c r="M101" s="28">
        <v>444.65</v>
      </c>
      <c r="N101" s="28">
        <v>435.7</v>
      </c>
      <c r="O101" s="39">
        <v>13371000</v>
      </c>
      <c r="P101" s="40">
        <v>-1.2846068660022148E-2</v>
      </c>
    </row>
    <row r="102" spans="1:16" ht="12.75" customHeight="1">
      <c r="A102" s="28">
        <v>92</v>
      </c>
      <c r="B102" s="29" t="s">
        <v>74</v>
      </c>
      <c r="C102" s="30" t="s">
        <v>127</v>
      </c>
      <c r="D102" s="31">
        <v>45071</v>
      </c>
      <c r="E102" s="37">
        <v>7</v>
      </c>
      <c r="F102" s="37">
        <v>7</v>
      </c>
      <c r="G102" s="38">
        <v>6.95</v>
      </c>
      <c r="H102" s="38">
        <v>6.9</v>
      </c>
      <c r="I102" s="38">
        <v>6.8500000000000005</v>
      </c>
      <c r="J102" s="38">
        <v>7.05</v>
      </c>
      <c r="K102" s="38">
        <v>7.1000000000000005</v>
      </c>
      <c r="L102" s="38">
        <v>7.1499999999999995</v>
      </c>
      <c r="M102" s="28">
        <v>7.05</v>
      </c>
      <c r="N102" s="28">
        <v>6.95</v>
      </c>
      <c r="O102" s="39">
        <v>673950000</v>
      </c>
      <c r="P102" s="40">
        <v>-5.5457450386814662E-2</v>
      </c>
    </row>
    <row r="103" spans="1:16" ht="12.75" customHeight="1">
      <c r="A103" s="28">
        <v>93</v>
      </c>
      <c r="B103" s="29" t="s">
        <v>63</v>
      </c>
      <c r="C103" s="30" t="s">
        <v>376</v>
      </c>
      <c r="D103" s="31">
        <v>45071</v>
      </c>
      <c r="E103" s="37">
        <v>91.4</v>
      </c>
      <c r="F103" s="37">
        <v>91.316666666666677</v>
      </c>
      <c r="G103" s="38">
        <v>90.683333333333351</v>
      </c>
      <c r="H103" s="38">
        <v>89.966666666666669</v>
      </c>
      <c r="I103" s="38">
        <v>89.333333333333343</v>
      </c>
      <c r="J103" s="38">
        <v>92.03333333333336</v>
      </c>
      <c r="K103" s="38">
        <v>92.666666666666686</v>
      </c>
      <c r="L103" s="38">
        <v>93.383333333333368</v>
      </c>
      <c r="M103" s="28">
        <v>91.95</v>
      </c>
      <c r="N103" s="28">
        <v>90.6</v>
      </c>
      <c r="O103" s="39">
        <v>183890000</v>
      </c>
      <c r="P103" s="40">
        <v>-1.1078246840548535E-2</v>
      </c>
    </row>
    <row r="104" spans="1:16" ht="12.75" customHeight="1">
      <c r="A104" s="28">
        <v>94</v>
      </c>
      <c r="B104" s="29" t="s">
        <v>58</v>
      </c>
      <c r="C104" s="30" t="s">
        <v>128</v>
      </c>
      <c r="D104" s="31">
        <v>45071</v>
      </c>
      <c r="E104" s="37">
        <v>65.95</v>
      </c>
      <c r="F104" s="37">
        <v>66.066666666666663</v>
      </c>
      <c r="G104" s="38">
        <v>65.683333333333323</v>
      </c>
      <c r="H104" s="38">
        <v>65.416666666666657</v>
      </c>
      <c r="I104" s="38">
        <v>65.033333333333317</v>
      </c>
      <c r="J104" s="38">
        <v>66.333333333333329</v>
      </c>
      <c r="K104" s="38">
        <v>66.716666666666654</v>
      </c>
      <c r="L104" s="38">
        <v>66.983333333333334</v>
      </c>
      <c r="M104" s="28">
        <v>66.45</v>
      </c>
      <c r="N104" s="28">
        <v>65.8</v>
      </c>
      <c r="O104" s="39">
        <v>226890000</v>
      </c>
      <c r="P104" s="40">
        <v>-7.5427872860635695E-2</v>
      </c>
    </row>
    <row r="105" spans="1:16" ht="12.75" customHeight="1">
      <c r="A105" s="28">
        <v>95</v>
      </c>
      <c r="B105" s="29" t="s">
        <v>44</v>
      </c>
      <c r="C105" s="30" t="s">
        <v>385</v>
      </c>
      <c r="D105" s="31">
        <v>45071</v>
      </c>
      <c r="E105" s="37">
        <v>156.4</v>
      </c>
      <c r="F105" s="37">
        <v>156.75000000000003</v>
      </c>
      <c r="G105" s="38">
        <v>155.45000000000005</v>
      </c>
      <c r="H105" s="38">
        <v>154.50000000000003</v>
      </c>
      <c r="I105" s="38">
        <v>153.20000000000005</v>
      </c>
      <c r="J105" s="38">
        <v>157.70000000000005</v>
      </c>
      <c r="K105" s="38">
        <v>159.00000000000006</v>
      </c>
      <c r="L105" s="38">
        <v>159.95000000000005</v>
      </c>
      <c r="M105" s="28">
        <v>158.05000000000001</v>
      </c>
      <c r="N105" s="28">
        <v>155.80000000000001</v>
      </c>
      <c r="O105" s="39">
        <v>40578750</v>
      </c>
      <c r="P105" s="40">
        <v>-8.884411064297491E-3</v>
      </c>
    </row>
    <row r="106" spans="1:16" ht="12.75" customHeight="1">
      <c r="A106" s="28">
        <v>96</v>
      </c>
      <c r="B106" s="29" t="s">
        <v>79</v>
      </c>
      <c r="C106" s="30" t="s">
        <v>129</v>
      </c>
      <c r="D106" s="31">
        <v>45071</v>
      </c>
      <c r="E106" s="37">
        <v>477.35</v>
      </c>
      <c r="F106" s="37">
        <v>478.2</v>
      </c>
      <c r="G106" s="38">
        <v>474.7</v>
      </c>
      <c r="H106" s="38">
        <v>472.05</v>
      </c>
      <c r="I106" s="38">
        <v>468.55</v>
      </c>
      <c r="J106" s="38">
        <v>480.84999999999997</v>
      </c>
      <c r="K106" s="38">
        <v>484.34999999999997</v>
      </c>
      <c r="L106" s="38">
        <v>486.99999999999994</v>
      </c>
      <c r="M106" s="28">
        <v>481.7</v>
      </c>
      <c r="N106" s="28">
        <v>475.55</v>
      </c>
      <c r="O106" s="39">
        <v>7953000</v>
      </c>
      <c r="P106" s="40">
        <v>1.9207048458149779E-2</v>
      </c>
    </row>
    <row r="107" spans="1:16" ht="12.75" customHeight="1">
      <c r="A107" s="28">
        <v>97</v>
      </c>
      <c r="B107" s="29" t="s">
        <v>105</v>
      </c>
      <c r="C107" s="30" t="s">
        <v>130</v>
      </c>
      <c r="D107" s="31">
        <v>45071</v>
      </c>
      <c r="E107" s="37">
        <v>370.25</v>
      </c>
      <c r="F107" s="37">
        <v>371.16666666666669</v>
      </c>
      <c r="G107" s="38">
        <v>367.23333333333335</v>
      </c>
      <c r="H107" s="38">
        <v>364.21666666666664</v>
      </c>
      <c r="I107" s="38">
        <v>360.2833333333333</v>
      </c>
      <c r="J107" s="38">
        <v>374.18333333333339</v>
      </c>
      <c r="K107" s="38">
        <v>378.11666666666667</v>
      </c>
      <c r="L107" s="38">
        <v>381.13333333333344</v>
      </c>
      <c r="M107" s="28">
        <v>375.1</v>
      </c>
      <c r="N107" s="28">
        <v>368.15</v>
      </c>
      <c r="O107" s="39">
        <v>23000000</v>
      </c>
      <c r="P107" s="40">
        <v>-4.429485581318042E-2</v>
      </c>
    </row>
    <row r="108" spans="1:16" ht="12.75" customHeight="1">
      <c r="A108" s="28">
        <v>98</v>
      </c>
      <c r="B108" s="29" t="s">
        <v>42</v>
      </c>
      <c r="C108" s="30" t="s">
        <v>382</v>
      </c>
      <c r="D108" s="31">
        <v>45071</v>
      </c>
      <c r="E108" s="37">
        <v>196.1</v>
      </c>
      <c r="F108" s="37">
        <v>196.5</v>
      </c>
      <c r="G108" s="38">
        <v>194.1</v>
      </c>
      <c r="H108" s="38">
        <v>192.1</v>
      </c>
      <c r="I108" s="38">
        <v>189.7</v>
      </c>
      <c r="J108" s="38">
        <v>198.5</v>
      </c>
      <c r="K108" s="38">
        <v>200.89999999999998</v>
      </c>
      <c r="L108" s="38">
        <v>202.9</v>
      </c>
      <c r="M108" s="28">
        <v>198.9</v>
      </c>
      <c r="N108" s="28">
        <v>194.5</v>
      </c>
      <c r="O108" s="39">
        <v>17562400</v>
      </c>
      <c r="P108" s="40">
        <v>2.3171135385633896E-3</v>
      </c>
    </row>
    <row r="109" spans="1:16" ht="12.75" customHeight="1">
      <c r="A109" s="28">
        <v>99</v>
      </c>
      <c r="B109" s="29" t="s">
        <v>44</v>
      </c>
      <c r="C109" s="30" t="s">
        <v>259</v>
      </c>
      <c r="D109" s="31">
        <v>45071</v>
      </c>
      <c r="E109" s="37">
        <v>5537.1</v>
      </c>
      <c r="F109" s="37">
        <v>5544.3499999999995</v>
      </c>
      <c r="G109" s="38">
        <v>5514.7499999999991</v>
      </c>
      <c r="H109" s="38">
        <v>5492.4</v>
      </c>
      <c r="I109" s="38">
        <v>5462.7999999999993</v>
      </c>
      <c r="J109" s="38">
        <v>5566.6999999999989</v>
      </c>
      <c r="K109" s="38">
        <v>5596.2999999999993</v>
      </c>
      <c r="L109" s="38">
        <v>5618.6499999999987</v>
      </c>
      <c r="M109" s="28">
        <v>5573.95</v>
      </c>
      <c r="N109" s="28">
        <v>5522</v>
      </c>
      <c r="O109" s="39">
        <v>398100</v>
      </c>
      <c r="P109" s="40">
        <v>-1.3382899628252789E-2</v>
      </c>
    </row>
    <row r="110" spans="1:16" ht="12.75" customHeight="1">
      <c r="A110" s="28">
        <v>100</v>
      </c>
      <c r="B110" s="29" t="s">
        <v>44</v>
      </c>
      <c r="C110" s="30" t="s">
        <v>131</v>
      </c>
      <c r="D110" s="31">
        <v>45071</v>
      </c>
      <c r="E110" s="37">
        <v>2271.9</v>
      </c>
      <c r="F110" s="37">
        <v>2273.8333333333335</v>
      </c>
      <c r="G110" s="38">
        <v>2253.1166666666668</v>
      </c>
      <c r="H110" s="38">
        <v>2234.3333333333335</v>
      </c>
      <c r="I110" s="38">
        <v>2213.6166666666668</v>
      </c>
      <c r="J110" s="38">
        <v>2292.6166666666668</v>
      </c>
      <c r="K110" s="38">
        <v>2313.333333333333</v>
      </c>
      <c r="L110" s="38">
        <v>2332.1166666666668</v>
      </c>
      <c r="M110" s="28">
        <v>2294.5500000000002</v>
      </c>
      <c r="N110" s="28">
        <v>2255.0500000000002</v>
      </c>
      <c r="O110" s="39">
        <v>3095400</v>
      </c>
      <c r="P110" s="40">
        <v>-9.0123456790123457E-2</v>
      </c>
    </row>
    <row r="111" spans="1:16" ht="12.75" customHeight="1">
      <c r="A111" s="28">
        <v>101</v>
      </c>
      <c r="B111" s="29" t="s">
        <v>58</v>
      </c>
      <c r="C111" s="30" t="s">
        <v>132</v>
      </c>
      <c r="D111" s="31">
        <v>45071</v>
      </c>
      <c r="E111" s="37">
        <v>1258.1500000000001</v>
      </c>
      <c r="F111" s="37">
        <v>1256.0333333333335</v>
      </c>
      <c r="G111" s="38">
        <v>1247.0666666666671</v>
      </c>
      <c r="H111" s="38">
        <v>1235.9833333333336</v>
      </c>
      <c r="I111" s="38">
        <v>1227.0166666666671</v>
      </c>
      <c r="J111" s="38">
        <v>1267.116666666667</v>
      </c>
      <c r="K111" s="38">
        <v>1276.0833333333337</v>
      </c>
      <c r="L111" s="38">
        <v>1287.166666666667</v>
      </c>
      <c r="M111" s="28">
        <v>1265</v>
      </c>
      <c r="N111" s="28">
        <v>1244.95</v>
      </c>
      <c r="O111" s="39">
        <v>22445350</v>
      </c>
      <c r="P111" s="40">
        <v>0.10379819667414979</v>
      </c>
    </row>
    <row r="112" spans="1:16" ht="12.75" customHeight="1">
      <c r="A112" s="28">
        <v>102</v>
      </c>
      <c r="B112" s="29" t="s">
        <v>74</v>
      </c>
      <c r="C112" s="30" t="s">
        <v>133</v>
      </c>
      <c r="D112" s="31">
        <v>45071</v>
      </c>
      <c r="E112" s="37">
        <v>145.6</v>
      </c>
      <c r="F112" s="37">
        <v>144.71666666666667</v>
      </c>
      <c r="G112" s="38">
        <v>142.38333333333333</v>
      </c>
      <c r="H112" s="38">
        <v>139.16666666666666</v>
      </c>
      <c r="I112" s="38">
        <v>136.83333333333331</v>
      </c>
      <c r="J112" s="38">
        <v>147.93333333333334</v>
      </c>
      <c r="K112" s="38">
        <v>150.26666666666665</v>
      </c>
      <c r="L112" s="38">
        <v>153.48333333333335</v>
      </c>
      <c r="M112" s="28">
        <v>147.05000000000001</v>
      </c>
      <c r="N112" s="28">
        <v>141.5</v>
      </c>
      <c r="O112" s="39">
        <v>39045800</v>
      </c>
      <c r="P112" s="40">
        <v>2.2516105378934687E-2</v>
      </c>
    </row>
    <row r="113" spans="1:16" ht="12.75" customHeight="1">
      <c r="A113" s="28">
        <v>103</v>
      </c>
      <c r="B113" s="29" t="s">
        <v>86</v>
      </c>
      <c r="C113" s="30" t="s">
        <v>134</v>
      </c>
      <c r="D113" s="31">
        <v>45071</v>
      </c>
      <c r="E113" s="37">
        <v>1298.5999999999999</v>
      </c>
      <c r="F113" s="37">
        <v>1302.3833333333334</v>
      </c>
      <c r="G113" s="38">
        <v>1291.1166666666668</v>
      </c>
      <c r="H113" s="38">
        <v>1283.6333333333334</v>
      </c>
      <c r="I113" s="38">
        <v>1272.3666666666668</v>
      </c>
      <c r="J113" s="38">
        <v>1309.8666666666668</v>
      </c>
      <c r="K113" s="38">
        <v>1321.1333333333337</v>
      </c>
      <c r="L113" s="38">
        <v>1328.6166666666668</v>
      </c>
      <c r="M113" s="28">
        <v>1313.65</v>
      </c>
      <c r="N113" s="28">
        <v>1294.9000000000001</v>
      </c>
      <c r="O113" s="39">
        <v>45514800</v>
      </c>
      <c r="P113" s="40">
        <v>-6.2656001581639795E-2</v>
      </c>
    </row>
    <row r="114" spans="1:16" ht="12.75" customHeight="1">
      <c r="A114" s="28">
        <v>104</v>
      </c>
      <c r="B114" s="29" t="s">
        <v>86</v>
      </c>
      <c r="C114" s="30" t="s">
        <v>389</v>
      </c>
      <c r="D114" s="31">
        <v>45071</v>
      </c>
      <c r="E114" s="37">
        <v>557.5</v>
      </c>
      <c r="F114" s="37">
        <v>557.83333333333337</v>
      </c>
      <c r="G114" s="38">
        <v>551.66666666666674</v>
      </c>
      <c r="H114" s="38">
        <v>545.83333333333337</v>
      </c>
      <c r="I114" s="38">
        <v>539.66666666666674</v>
      </c>
      <c r="J114" s="38">
        <v>563.66666666666674</v>
      </c>
      <c r="K114" s="38">
        <v>569.83333333333348</v>
      </c>
      <c r="L114" s="38">
        <v>575.66666666666674</v>
      </c>
      <c r="M114" s="28">
        <v>564</v>
      </c>
      <c r="N114" s="28">
        <v>552</v>
      </c>
      <c r="O114" s="39">
        <v>4309100</v>
      </c>
      <c r="P114" s="40">
        <v>-0.11402841458149146</v>
      </c>
    </row>
    <row r="115" spans="1:16" ht="12.75" customHeight="1">
      <c r="A115" s="28">
        <v>105</v>
      </c>
      <c r="B115" s="29" t="s">
        <v>79</v>
      </c>
      <c r="C115" s="30" t="s">
        <v>135</v>
      </c>
      <c r="D115" s="31">
        <v>45071</v>
      </c>
      <c r="E115" s="37">
        <v>88.85</v>
      </c>
      <c r="F115" s="37">
        <v>88.416666666666671</v>
      </c>
      <c r="G115" s="38">
        <v>87.033333333333346</v>
      </c>
      <c r="H115" s="38">
        <v>85.216666666666669</v>
      </c>
      <c r="I115" s="38">
        <v>83.833333333333343</v>
      </c>
      <c r="J115" s="38">
        <v>90.233333333333348</v>
      </c>
      <c r="K115" s="38">
        <v>91.616666666666674</v>
      </c>
      <c r="L115" s="38">
        <v>93.433333333333351</v>
      </c>
      <c r="M115" s="28">
        <v>89.8</v>
      </c>
      <c r="N115" s="28">
        <v>86.6</v>
      </c>
      <c r="O115" s="39">
        <v>76625250</v>
      </c>
      <c r="P115" s="40">
        <v>3.7765746731810379E-2</v>
      </c>
    </row>
    <row r="116" spans="1:16" ht="12.75" customHeight="1">
      <c r="A116" s="28">
        <v>106</v>
      </c>
      <c r="B116" s="29" t="s">
        <v>47</v>
      </c>
      <c r="C116" s="30" t="s">
        <v>260</v>
      </c>
      <c r="D116" s="31">
        <v>45071</v>
      </c>
      <c r="E116" s="37">
        <v>688.85</v>
      </c>
      <c r="F116" s="37">
        <v>686.85</v>
      </c>
      <c r="G116" s="38">
        <v>681.75</v>
      </c>
      <c r="H116" s="38">
        <v>674.65</v>
      </c>
      <c r="I116" s="38">
        <v>669.55</v>
      </c>
      <c r="J116" s="38">
        <v>693.95</v>
      </c>
      <c r="K116" s="38">
        <v>699.05000000000018</v>
      </c>
      <c r="L116" s="38">
        <v>706.15000000000009</v>
      </c>
      <c r="M116" s="28">
        <v>691.95</v>
      </c>
      <c r="N116" s="28">
        <v>679.75</v>
      </c>
      <c r="O116" s="39">
        <v>3978000</v>
      </c>
      <c r="P116" s="40">
        <v>2.9498525073746312E-3</v>
      </c>
    </row>
    <row r="117" spans="1:16" ht="12.75" customHeight="1">
      <c r="A117" s="28">
        <v>107</v>
      </c>
      <c r="B117" s="29" t="s">
        <v>44</v>
      </c>
      <c r="C117" s="30" t="s">
        <v>136</v>
      </c>
      <c r="D117" s="31">
        <v>45071</v>
      </c>
      <c r="E117" s="37">
        <v>624.79999999999995</v>
      </c>
      <c r="F117" s="37">
        <v>626.65</v>
      </c>
      <c r="G117" s="38">
        <v>615.59999999999991</v>
      </c>
      <c r="H117" s="38">
        <v>606.4</v>
      </c>
      <c r="I117" s="38">
        <v>595.34999999999991</v>
      </c>
      <c r="J117" s="38">
        <v>635.84999999999991</v>
      </c>
      <c r="K117" s="38">
        <v>646.89999999999986</v>
      </c>
      <c r="L117" s="38">
        <v>656.09999999999991</v>
      </c>
      <c r="M117" s="28">
        <v>637.70000000000005</v>
      </c>
      <c r="N117" s="28">
        <v>617.45000000000005</v>
      </c>
      <c r="O117" s="39">
        <v>12587750</v>
      </c>
      <c r="P117" s="40">
        <v>-9.2286501377410474E-3</v>
      </c>
    </row>
    <row r="118" spans="1:16" ht="12.75" customHeight="1">
      <c r="A118" s="28">
        <v>108</v>
      </c>
      <c r="B118" s="29" t="s">
        <v>56</v>
      </c>
      <c r="C118" s="30" t="s">
        <v>137</v>
      </c>
      <c r="D118" s="31">
        <v>45071</v>
      </c>
      <c r="E118" s="37">
        <v>429.1</v>
      </c>
      <c r="F118" s="37">
        <v>427.9666666666667</v>
      </c>
      <c r="G118" s="38">
        <v>425.13333333333338</v>
      </c>
      <c r="H118" s="38">
        <v>421.16666666666669</v>
      </c>
      <c r="I118" s="38">
        <v>418.33333333333337</v>
      </c>
      <c r="J118" s="38">
        <v>431.93333333333339</v>
      </c>
      <c r="K118" s="38">
        <v>434.76666666666665</v>
      </c>
      <c r="L118" s="38">
        <v>438.73333333333341</v>
      </c>
      <c r="M118" s="28">
        <v>430.8</v>
      </c>
      <c r="N118" s="28">
        <v>424</v>
      </c>
      <c r="O118" s="39">
        <v>72454400</v>
      </c>
      <c r="P118" s="40">
        <v>-5.6032685733344453E-2</v>
      </c>
    </row>
    <row r="119" spans="1:16" ht="12.75" customHeight="1">
      <c r="A119" s="28">
        <v>109</v>
      </c>
      <c r="B119" s="29" t="s">
        <v>119</v>
      </c>
      <c r="C119" s="30" t="s">
        <v>138</v>
      </c>
      <c r="D119" s="31">
        <v>45071</v>
      </c>
      <c r="E119" s="37">
        <v>521.79999999999995</v>
      </c>
      <c r="F119" s="37">
        <v>523.80000000000007</v>
      </c>
      <c r="G119" s="38">
        <v>518.50000000000011</v>
      </c>
      <c r="H119" s="38">
        <v>515.20000000000005</v>
      </c>
      <c r="I119" s="38">
        <v>509.90000000000009</v>
      </c>
      <c r="J119" s="38">
        <v>527.10000000000014</v>
      </c>
      <c r="K119" s="38">
        <v>532.40000000000009</v>
      </c>
      <c r="L119" s="38">
        <v>535.70000000000016</v>
      </c>
      <c r="M119" s="28">
        <v>529.1</v>
      </c>
      <c r="N119" s="28">
        <v>520.5</v>
      </c>
      <c r="O119" s="39">
        <v>22691250</v>
      </c>
      <c r="P119" s="40">
        <v>2.2531403143130738E-2</v>
      </c>
    </row>
    <row r="120" spans="1:16" ht="12.75" customHeight="1">
      <c r="A120" s="28">
        <v>110</v>
      </c>
      <c r="B120" s="29" t="s">
        <v>42</v>
      </c>
      <c r="C120" s="30" t="s">
        <v>391</v>
      </c>
      <c r="D120" s="31">
        <v>45071</v>
      </c>
      <c r="E120" s="37">
        <v>2943.9</v>
      </c>
      <c r="F120" s="37">
        <v>2962.8833333333332</v>
      </c>
      <c r="G120" s="38">
        <v>2915.0166666666664</v>
      </c>
      <c r="H120" s="38">
        <v>2886.1333333333332</v>
      </c>
      <c r="I120" s="38">
        <v>2838.2666666666664</v>
      </c>
      <c r="J120" s="38">
        <v>2991.7666666666664</v>
      </c>
      <c r="K120" s="38">
        <v>3039.6333333333332</v>
      </c>
      <c r="L120" s="38">
        <v>3068.5166666666664</v>
      </c>
      <c r="M120" s="28">
        <v>3010.75</v>
      </c>
      <c r="N120" s="28">
        <v>2934</v>
      </c>
      <c r="O120" s="39">
        <v>454500</v>
      </c>
      <c r="P120" s="40">
        <v>-4.1139240506329111E-2</v>
      </c>
    </row>
    <row r="121" spans="1:16" ht="12.75" customHeight="1">
      <c r="A121" s="28">
        <v>111</v>
      </c>
      <c r="B121" s="29" t="s">
        <v>119</v>
      </c>
      <c r="C121" s="30" t="s">
        <v>139</v>
      </c>
      <c r="D121" s="31">
        <v>45071</v>
      </c>
      <c r="E121" s="37">
        <v>705.2</v>
      </c>
      <c r="F121" s="37">
        <v>706.30000000000007</v>
      </c>
      <c r="G121" s="38">
        <v>700.80000000000018</v>
      </c>
      <c r="H121" s="38">
        <v>696.40000000000009</v>
      </c>
      <c r="I121" s="38">
        <v>690.9000000000002</v>
      </c>
      <c r="J121" s="38">
        <v>710.70000000000016</v>
      </c>
      <c r="K121" s="38">
        <v>716.19999999999993</v>
      </c>
      <c r="L121" s="38">
        <v>720.60000000000014</v>
      </c>
      <c r="M121" s="28">
        <v>711.8</v>
      </c>
      <c r="N121" s="28">
        <v>701.9</v>
      </c>
      <c r="O121" s="39">
        <v>26316900</v>
      </c>
      <c r="P121" s="40">
        <v>2.0046260601387818E-3</v>
      </c>
    </row>
    <row r="122" spans="1:16" ht="12.75" customHeight="1">
      <c r="A122" s="28">
        <v>112</v>
      </c>
      <c r="B122" s="29" t="s">
        <v>44</v>
      </c>
      <c r="C122" s="30" t="s">
        <v>140</v>
      </c>
      <c r="D122" s="31">
        <v>45071</v>
      </c>
      <c r="E122" s="37">
        <v>473.5</v>
      </c>
      <c r="F122" s="37">
        <v>473.06666666666666</v>
      </c>
      <c r="G122" s="38">
        <v>466.43333333333334</v>
      </c>
      <c r="H122" s="38">
        <v>459.36666666666667</v>
      </c>
      <c r="I122" s="38">
        <v>452.73333333333335</v>
      </c>
      <c r="J122" s="38">
        <v>480.13333333333333</v>
      </c>
      <c r="K122" s="38">
        <v>486.76666666666665</v>
      </c>
      <c r="L122" s="38">
        <v>493.83333333333331</v>
      </c>
      <c r="M122" s="28">
        <v>479.7</v>
      </c>
      <c r="N122" s="28">
        <v>466</v>
      </c>
      <c r="O122" s="39">
        <v>17363750</v>
      </c>
      <c r="P122" s="40">
        <v>1.1505133619748052E-2</v>
      </c>
    </row>
    <row r="123" spans="1:16" ht="12.75" customHeight="1">
      <c r="A123" s="28">
        <v>113</v>
      </c>
      <c r="B123" s="29" t="s">
        <v>58</v>
      </c>
      <c r="C123" s="30" t="s">
        <v>141</v>
      </c>
      <c r="D123" s="31">
        <v>45071</v>
      </c>
      <c r="E123" s="37">
        <v>1919.2</v>
      </c>
      <c r="F123" s="37">
        <v>1922.0999999999997</v>
      </c>
      <c r="G123" s="38">
        <v>1908.9499999999994</v>
      </c>
      <c r="H123" s="38">
        <v>1898.6999999999996</v>
      </c>
      <c r="I123" s="38">
        <v>1885.5499999999993</v>
      </c>
      <c r="J123" s="38">
        <v>1932.3499999999995</v>
      </c>
      <c r="K123" s="38">
        <v>1945.4999999999995</v>
      </c>
      <c r="L123" s="38">
        <v>1955.7499999999995</v>
      </c>
      <c r="M123" s="28">
        <v>1935.25</v>
      </c>
      <c r="N123" s="28">
        <v>1911.85</v>
      </c>
      <c r="O123" s="39">
        <v>28026400</v>
      </c>
      <c r="P123" s="40">
        <v>5.6117689271618226E-3</v>
      </c>
    </row>
    <row r="124" spans="1:16" ht="12.75" customHeight="1">
      <c r="A124" s="28">
        <v>114</v>
      </c>
      <c r="B124" s="29" t="s">
        <v>63</v>
      </c>
      <c r="C124" s="30" t="s">
        <v>142</v>
      </c>
      <c r="D124" s="31">
        <v>45071</v>
      </c>
      <c r="E124" s="37">
        <v>98.3</v>
      </c>
      <c r="F124" s="37">
        <v>98.566666666666677</v>
      </c>
      <c r="G124" s="38">
        <v>97.133333333333354</v>
      </c>
      <c r="H124" s="38">
        <v>95.966666666666683</v>
      </c>
      <c r="I124" s="38">
        <v>94.53333333333336</v>
      </c>
      <c r="J124" s="38">
        <v>99.733333333333348</v>
      </c>
      <c r="K124" s="38">
        <v>101.16666666666666</v>
      </c>
      <c r="L124" s="38">
        <v>102.33333333333334</v>
      </c>
      <c r="M124" s="28">
        <v>100</v>
      </c>
      <c r="N124" s="28">
        <v>97.4</v>
      </c>
      <c r="O124" s="39">
        <v>73515912</v>
      </c>
      <c r="P124" s="40">
        <v>-8.6696230598669627E-2</v>
      </c>
    </row>
    <row r="125" spans="1:16" ht="12.75" customHeight="1">
      <c r="A125" s="28">
        <v>115</v>
      </c>
      <c r="B125" s="29" t="s">
        <v>44</v>
      </c>
      <c r="C125" s="30" t="s">
        <v>143</v>
      </c>
      <c r="D125" s="31">
        <v>45071</v>
      </c>
      <c r="E125" s="37">
        <v>2022.25</v>
      </c>
      <c r="F125" s="37">
        <v>2014.0666666666668</v>
      </c>
      <c r="G125" s="38">
        <v>1989.0833333333337</v>
      </c>
      <c r="H125" s="38">
        <v>1955.916666666667</v>
      </c>
      <c r="I125" s="38">
        <v>1930.9333333333338</v>
      </c>
      <c r="J125" s="38">
        <v>2047.2333333333336</v>
      </c>
      <c r="K125" s="38">
        <v>2072.2166666666667</v>
      </c>
      <c r="L125" s="38">
        <v>2105.3833333333332</v>
      </c>
      <c r="M125" s="28">
        <v>2039.05</v>
      </c>
      <c r="N125" s="28">
        <v>1980.9</v>
      </c>
      <c r="O125" s="39">
        <v>912350</v>
      </c>
      <c r="P125" s="40">
        <v>-1.7499461555029076E-2</v>
      </c>
    </row>
    <row r="126" spans="1:16" ht="12.75" customHeight="1">
      <c r="A126" s="28">
        <v>116</v>
      </c>
      <c r="B126" s="29" t="s">
        <v>47</v>
      </c>
      <c r="C126" s="30" t="s">
        <v>262</v>
      </c>
      <c r="D126" s="31">
        <v>45071</v>
      </c>
      <c r="E126" s="37">
        <v>315.10000000000002</v>
      </c>
      <c r="F126" s="37">
        <v>314.91666666666669</v>
      </c>
      <c r="G126" s="38">
        <v>311.98333333333335</v>
      </c>
      <c r="H126" s="38">
        <v>308.86666666666667</v>
      </c>
      <c r="I126" s="38">
        <v>305.93333333333334</v>
      </c>
      <c r="J126" s="38">
        <v>318.03333333333336</v>
      </c>
      <c r="K126" s="38">
        <v>320.96666666666664</v>
      </c>
      <c r="L126" s="38">
        <v>324.08333333333337</v>
      </c>
      <c r="M126" s="28">
        <v>317.85000000000002</v>
      </c>
      <c r="N126" s="28">
        <v>311.8</v>
      </c>
      <c r="O126" s="39">
        <v>13236700</v>
      </c>
      <c r="P126" s="40">
        <v>-3.8365976984772752E-2</v>
      </c>
    </row>
    <row r="127" spans="1:16" ht="12.75" customHeight="1">
      <c r="A127" s="28">
        <v>117</v>
      </c>
      <c r="B127" s="29" t="s">
        <v>63</v>
      </c>
      <c r="C127" s="30" t="s">
        <v>144</v>
      </c>
      <c r="D127" s="31">
        <v>45071</v>
      </c>
      <c r="E127" s="37">
        <v>373.35</v>
      </c>
      <c r="F127" s="37">
        <v>373.5</v>
      </c>
      <c r="G127" s="38">
        <v>371.3</v>
      </c>
      <c r="H127" s="38">
        <v>369.25</v>
      </c>
      <c r="I127" s="38">
        <v>367.05</v>
      </c>
      <c r="J127" s="38">
        <v>375.55</v>
      </c>
      <c r="K127" s="38">
        <v>377.75000000000006</v>
      </c>
      <c r="L127" s="38">
        <v>379.8</v>
      </c>
      <c r="M127" s="28">
        <v>375.7</v>
      </c>
      <c r="N127" s="28">
        <v>371.45</v>
      </c>
      <c r="O127" s="39">
        <v>18052000</v>
      </c>
      <c r="P127" s="40">
        <v>-5.5660179953965265E-2</v>
      </c>
    </row>
    <row r="128" spans="1:16" ht="12.75" customHeight="1">
      <c r="A128" s="28">
        <v>118</v>
      </c>
      <c r="B128" s="29" t="s">
        <v>70</v>
      </c>
      <c r="C128" s="30" t="s">
        <v>145</v>
      </c>
      <c r="D128" s="31">
        <v>45071</v>
      </c>
      <c r="E128" s="37">
        <v>2197.85</v>
      </c>
      <c r="F128" s="37">
        <v>2207.1666666666665</v>
      </c>
      <c r="G128" s="38">
        <v>2185.4333333333329</v>
      </c>
      <c r="H128" s="38">
        <v>2173.0166666666664</v>
      </c>
      <c r="I128" s="38">
        <v>2151.2833333333328</v>
      </c>
      <c r="J128" s="38">
        <v>2219.583333333333</v>
      </c>
      <c r="K128" s="38">
        <v>2241.3166666666666</v>
      </c>
      <c r="L128" s="38">
        <v>2253.7333333333331</v>
      </c>
      <c r="M128" s="28">
        <v>2228.9</v>
      </c>
      <c r="N128" s="28">
        <v>2194.75</v>
      </c>
      <c r="O128" s="39">
        <v>15330900</v>
      </c>
      <c r="P128" s="40">
        <v>4.803018806013002E-2</v>
      </c>
    </row>
    <row r="129" spans="1:16" ht="12.75" customHeight="1">
      <c r="A129" s="28">
        <v>119</v>
      </c>
      <c r="B129" s="29" t="s">
        <v>86</v>
      </c>
      <c r="C129" s="30" t="s">
        <v>863</v>
      </c>
      <c r="D129" s="31">
        <v>45071</v>
      </c>
      <c r="E129" s="37">
        <v>4857.25</v>
      </c>
      <c r="F129" s="37">
        <v>4908.7666666666664</v>
      </c>
      <c r="G129" s="38">
        <v>4795.5333333333328</v>
      </c>
      <c r="H129" s="38">
        <v>4733.8166666666666</v>
      </c>
      <c r="I129" s="38">
        <v>4620.583333333333</v>
      </c>
      <c r="J129" s="38">
        <v>4970.4833333333327</v>
      </c>
      <c r="K129" s="38">
        <v>5083.7166666666662</v>
      </c>
      <c r="L129" s="38">
        <v>5145.4333333333325</v>
      </c>
      <c r="M129" s="28">
        <v>5022</v>
      </c>
      <c r="N129" s="28">
        <v>4847.05</v>
      </c>
      <c r="O129" s="39">
        <v>1506300</v>
      </c>
      <c r="P129" s="40">
        <v>5.7085628442663993E-3</v>
      </c>
    </row>
    <row r="130" spans="1:16" ht="12.75" customHeight="1">
      <c r="A130" s="28">
        <v>120</v>
      </c>
      <c r="B130" s="29" t="s">
        <v>86</v>
      </c>
      <c r="C130" s="30" t="s">
        <v>146</v>
      </c>
      <c r="D130" s="31">
        <v>45071</v>
      </c>
      <c r="E130" s="37">
        <v>3888.7</v>
      </c>
      <c r="F130" s="37">
        <v>3910.4666666666667</v>
      </c>
      <c r="G130" s="38">
        <v>3856.6333333333332</v>
      </c>
      <c r="H130" s="38">
        <v>3824.5666666666666</v>
      </c>
      <c r="I130" s="38">
        <v>3770.7333333333331</v>
      </c>
      <c r="J130" s="38">
        <v>3942.5333333333333</v>
      </c>
      <c r="K130" s="38">
        <v>3996.3666666666663</v>
      </c>
      <c r="L130" s="38">
        <v>4028.4333333333334</v>
      </c>
      <c r="M130" s="28">
        <v>3964.3</v>
      </c>
      <c r="N130" s="28">
        <v>3878.4</v>
      </c>
      <c r="O130" s="39">
        <v>1316800</v>
      </c>
      <c r="P130" s="40">
        <v>-1.9705926936486283E-3</v>
      </c>
    </row>
    <row r="131" spans="1:16" ht="12.75" customHeight="1">
      <c r="A131" s="28">
        <v>121</v>
      </c>
      <c r="B131" s="29" t="s">
        <v>47</v>
      </c>
      <c r="C131" s="30" t="s">
        <v>147</v>
      </c>
      <c r="D131" s="31">
        <v>45071</v>
      </c>
      <c r="E131" s="37">
        <v>776.15</v>
      </c>
      <c r="F131" s="37">
        <v>776.55000000000007</v>
      </c>
      <c r="G131" s="38">
        <v>771.60000000000014</v>
      </c>
      <c r="H131" s="38">
        <v>767.05000000000007</v>
      </c>
      <c r="I131" s="38">
        <v>762.10000000000014</v>
      </c>
      <c r="J131" s="38">
        <v>781.10000000000014</v>
      </c>
      <c r="K131" s="38">
        <v>786.05000000000018</v>
      </c>
      <c r="L131" s="38">
        <v>790.60000000000014</v>
      </c>
      <c r="M131" s="28">
        <v>781.5</v>
      </c>
      <c r="N131" s="28">
        <v>772</v>
      </c>
      <c r="O131" s="39">
        <v>6888400</v>
      </c>
      <c r="P131" s="40">
        <v>1.7451349654739486E-2</v>
      </c>
    </row>
    <row r="132" spans="1:16" ht="12.75" customHeight="1">
      <c r="A132" s="28">
        <v>122</v>
      </c>
      <c r="B132" s="29" t="s">
        <v>49</v>
      </c>
      <c r="C132" s="30" t="s">
        <v>148</v>
      </c>
      <c r="D132" s="31">
        <v>45071</v>
      </c>
      <c r="E132" s="37">
        <v>1265.75</v>
      </c>
      <c r="F132" s="37">
        <v>1263.4666666666667</v>
      </c>
      <c r="G132" s="38">
        <v>1256.9333333333334</v>
      </c>
      <c r="H132" s="38">
        <v>1248.1166666666668</v>
      </c>
      <c r="I132" s="38">
        <v>1241.5833333333335</v>
      </c>
      <c r="J132" s="38">
        <v>1272.2833333333333</v>
      </c>
      <c r="K132" s="38">
        <v>1278.8166666666666</v>
      </c>
      <c r="L132" s="38">
        <v>1287.6333333333332</v>
      </c>
      <c r="M132" s="28">
        <v>1270</v>
      </c>
      <c r="N132" s="28">
        <v>1254.6500000000001</v>
      </c>
      <c r="O132" s="39">
        <v>14184800</v>
      </c>
      <c r="P132" s="40">
        <v>-1.4157139382145464E-2</v>
      </c>
    </row>
    <row r="133" spans="1:16" ht="12.75" customHeight="1">
      <c r="A133" s="28">
        <v>123</v>
      </c>
      <c r="B133" s="29" t="s">
        <v>63</v>
      </c>
      <c r="C133" s="30" t="s">
        <v>149</v>
      </c>
      <c r="D133" s="31">
        <v>45071</v>
      </c>
      <c r="E133" s="37">
        <v>285.89999999999998</v>
      </c>
      <c r="F133" s="37">
        <v>285.09999999999997</v>
      </c>
      <c r="G133" s="38">
        <v>282.04999999999995</v>
      </c>
      <c r="H133" s="38">
        <v>278.2</v>
      </c>
      <c r="I133" s="38">
        <v>275.14999999999998</v>
      </c>
      <c r="J133" s="38">
        <v>288.94999999999993</v>
      </c>
      <c r="K133" s="38">
        <v>292</v>
      </c>
      <c r="L133" s="38">
        <v>295.84999999999991</v>
      </c>
      <c r="M133" s="28">
        <v>288.14999999999998</v>
      </c>
      <c r="N133" s="28">
        <v>281.25</v>
      </c>
      <c r="O133" s="39">
        <v>26896000</v>
      </c>
      <c r="P133" s="40">
        <v>-1.6815323877759907E-2</v>
      </c>
    </row>
    <row r="134" spans="1:16" ht="12.75" customHeight="1">
      <c r="A134" s="28">
        <v>124</v>
      </c>
      <c r="B134" s="29" t="s">
        <v>63</v>
      </c>
      <c r="C134" s="30" t="s">
        <v>150</v>
      </c>
      <c r="D134" s="31">
        <v>45071</v>
      </c>
      <c r="E134" s="37">
        <v>110.35</v>
      </c>
      <c r="F134" s="37">
        <v>109.60000000000001</v>
      </c>
      <c r="G134" s="38">
        <v>107.95000000000002</v>
      </c>
      <c r="H134" s="38">
        <v>105.55000000000001</v>
      </c>
      <c r="I134" s="38">
        <v>103.90000000000002</v>
      </c>
      <c r="J134" s="38">
        <v>112.00000000000001</v>
      </c>
      <c r="K134" s="38">
        <v>113.65000000000002</v>
      </c>
      <c r="L134" s="38">
        <v>116.05000000000001</v>
      </c>
      <c r="M134" s="28">
        <v>111.25</v>
      </c>
      <c r="N134" s="28">
        <v>107.2</v>
      </c>
      <c r="O134" s="39">
        <v>43140000</v>
      </c>
      <c r="P134" s="40">
        <v>-5.8037468885104151E-2</v>
      </c>
    </row>
    <row r="135" spans="1:16" ht="12.75" customHeight="1">
      <c r="A135" s="28">
        <v>125</v>
      </c>
      <c r="B135" s="29" t="s">
        <v>56</v>
      </c>
      <c r="C135" s="30" t="s">
        <v>151</v>
      </c>
      <c r="D135" s="31">
        <v>45071</v>
      </c>
      <c r="E135" s="37">
        <v>527.25</v>
      </c>
      <c r="F135" s="37">
        <v>528.88333333333333</v>
      </c>
      <c r="G135" s="38">
        <v>524.86666666666667</v>
      </c>
      <c r="H135" s="38">
        <v>522.48333333333335</v>
      </c>
      <c r="I135" s="38">
        <v>518.4666666666667</v>
      </c>
      <c r="J135" s="38">
        <v>531.26666666666665</v>
      </c>
      <c r="K135" s="38">
        <v>535.2833333333333</v>
      </c>
      <c r="L135" s="38">
        <v>537.66666666666663</v>
      </c>
      <c r="M135" s="28">
        <v>532.9</v>
      </c>
      <c r="N135" s="28">
        <v>526.5</v>
      </c>
      <c r="O135" s="39">
        <v>9799200</v>
      </c>
      <c r="P135" s="40">
        <v>-2.5769506084466716E-2</v>
      </c>
    </row>
    <row r="136" spans="1:16" ht="12.75" customHeight="1">
      <c r="A136" s="28">
        <v>126</v>
      </c>
      <c r="B136" s="29" t="s">
        <v>49</v>
      </c>
      <c r="C136" s="30" t="s">
        <v>152</v>
      </c>
      <c r="D136" s="31">
        <v>45071</v>
      </c>
      <c r="E136" s="37">
        <v>9171.35</v>
      </c>
      <c r="F136" s="37">
        <v>9179.9166666666661</v>
      </c>
      <c r="G136" s="38">
        <v>9140.9833333333318</v>
      </c>
      <c r="H136" s="38">
        <v>9110.616666666665</v>
      </c>
      <c r="I136" s="38">
        <v>9071.6833333333307</v>
      </c>
      <c r="J136" s="38">
        <v>9210.2833333333328</v>
      </c>
      <c r="K136" s="38">
        <v>9249.2166666666672</v>
      </c>
      <c r="L136" s="38">
        <v>9279.5833333333339</v>
      </c>
      <c r="M136" s="28">
        <v>9218.85</v>
      </c>
      <c r="N136" s="28">
        <v>9149.5499999999993</v>
      </c>
      <c r="O136" s="39">
        <v>2029100</v>
      </c>
      <c r="P136" s="40">
        <v>2.4590991718844678E-2</v>
      </c>
    </row>
    <row r="137" spans="1:16" ht="12.75" customHeight="1">
      <c r="A137" s="28">
        <v>127</v>
      </c>
      <c r="B137" s="29" t="s">
        <v>56</v>
      </c>
      <c r="C137" s="30" t="s">
        <v>153</v>
      </c>
      <c r="D137" s="31">
        <v>45071</v>
      </c>
      <c r="E137" s="37">
        <v>820.35</v>
      </c>
      <c r="F137" s="37">
        <v>821.03333333333342</v>
      </c>
      <c r="G137" s="38">
        <v>817.26666666666688</v>
      </c>
      <c r="H137" s="38">
        <v>814.18333333333351</v>
      </c>
      <c r="I137" s="38">
        <v>810.41666666666697</v>
      </c>
      <c r="J137" s="38">
        <v>824.11666666666679</v>
      </c>
      <c r="K137" s="38">
        <v>827.88333333333344</v>
      </c>
      <c r="L137" s="38">
        <v>830.9666666666667</v>
      </c>
      <c r="M137" s="28">
        <v>824.8</v>
      </c>
      <c r="N137" s="28">
        <v>817.95</v>
      </c>
      <c r="O137" s="39">
        <v>12552850</v>
      </c>
      <c r="P137" s="40">
        <v>-3.3070344530096073E-2</v>
      </c>
    </row>
    <row r="138" spans="1:16" ht="12.75" customHeight="1">
      <c r="A138" s="28">
        <v>128</v>
      </c>
      <c r="B138" s="29" t="s">
        <v>44</v>
      </c>
      <c r="C138" s="30" t="s">
        <v>422</v>
      </c>
      <c r="D138" s="31">
        <v>45071</v>
      </c>
      <c r="E138" s="37">
        <v>1392.95</v>
      </c>
      <c r="F138" s="37">
        <v>1381.6166666666668</v>
      </c>
      <c r="G138" s="38">
        <v>1353.3333333333335</v>
      </c>
      <c r="H138" s="38">
        <v>1313.7166666666667</v>
      </c>
      <c r="I138" s="38">
        <v>1285.4333333333334</v>
      </c>
      <c r="J138" s="38">
        <v>1421.2333333333336</v>
      </c>
      <c r="K138" s="38">
        <v>1449.5166666666669</v>
      </c>
      <c r="L138" s="38">
        <v>1489.1333333333337</v>
      </c>
      <c r="M138" s="28">
        <v>1409.9</v>
      </c>
      <c r="N138" s="28">
        <v>1342</v>
      </c>
      <c r="O138" s="39">
        <v>1802400</v>
      </c>
      <c r="P138" s="40">
        <v>-0.12589718719689622</v>
      </c>
    </row>
    <row r="139" spans="1:16" ht="12.75" customHeight="1">
      <c r="A139" s="28">
        <v>129</v>
      </c>
      <c r="B139" s="29" t="s">
        <v>47</v>
      </c>
      <c r="C139" s="30" t="s">
        <v>154</v>
      </c>
      <c r="D139" s="31">
        <v>45071</v>
      </c>
      <c r="E139" s="37">
        <v>1262.5999999999999</v>
      </c>
      <c r="F139" s="37">
        <v>1261.4166666666667</v>
      </c>
      <c r="G139" s="38">
        <v>1239.1333333333334</v>
      </c>
      <c r="H139" s="38">
        <v>1215.6666666666667</v>
      </c>
      <c r="I139" s="38">
        <v>1193.3833333333334</v>
      </c>
      <c r="J139" s="38">
        <v>1284.8833333333334</v>
      </c>
      <c r="K139" s="38">
        <v>1307.1666666666667</v>
      </c>
      <c r="L139" s="38">
        <v>1330.6333333333334</v>
      </c>
      <c r="M139" s="28">
        <v>1283.7</v>
      </c>
      <c r="N139" s="28">
        <v>1237.95</v>
      </c>
      <c r="O139" s="39">
        <v>955200</v>
      </c>
      <c r="P139" s="40">
        <v>-0.17768595041322313</v>
      </c>
    </row>
    <row r="140" spans="1:16" ht="12.75" customHeight="1">
      <c r="A140" s="28">
        <v>130</v>
      </c>
      <c r="B140" s="29" t="s">
        <v>63</v>
      </c>
      <c r="C140" s="30" t="s">
        <v>155</v>
      </c>
      <c r="D140" s="31">
        <v>45071</v>
      </c>
      <c r="E140" s="37">
        <v>676</v>
      </c>
      <c r="F140" s="37">
        <v>676.80000000000007</v>
      </c>
      <c r="G140" s="38">
        <v>669.45000000000016</v>
      </c>
      <c r="H140" s="38">
        <v>662.90000000000009</v>
      </c>
      <c r="I140" s="38">
        <v>655.55000000000018</v>
      </c>
      <c r="J140" s="38">
        <v>683.35000000000014</v>
      </c>
      <c r="K140" s="38">
        <v>690.7</v>
      </c>
      <c r="L140" s="38">
        <v>697.25000000000011</v>
      </c>
      <c r="M140" s="28">
        <v>684.15</v>
      </c>
      <c r="N140" s="28">
        <v>670.25</v>
      </c>
      <c r="O140" s="39">
        <v>4717050</v>
      </c>
      <c r="P140" s="40">
        <v>3.8048920040051497E-2</v>
      </c>
    </row>
    <row r="141" spans="1:16" ht="12.75" customHeight="1">
      <c r="A141" s="28">
        <v>131</v>
      </c>
      <c r="B141" s="29" t="s">
        <v>79</v>
      </c>
      <c r="C141" s="30" t="s">
        <v>156</v>
      </c>
      <c r="D141" s="31">
        <v>45071</v>
      </c>
      <c r="E141" s="37">
        <v>1027.9000000000001</v>
      </c>
      <c r="F141" s="37">
        <v>1028.0166666666667</v>
      </c>
      <c r="G141" s="38">
        <v>1022.8833333333332</v>
      </c>
      <c r="H141" s="38">
        <v>1017.8666666666666</v>
      </c>
      <c r="I141" s="38">
        <v>1012.7333333333331</v>
      </c>
      <c r="J141" s="38">
        <v>1033.0333333333333</v>
      </c>
      <c r="K141" s="38">
        <v>1038.166666666667</v>
      </c>
      <c r="L141" s="38">
        <v>1043.1833333333334</v>
      </c>
      <c r="M141" s="28">
        <v>1033.1500000000001</v>
      </c>
      <c r="N141" s="28">
        <v>1023</v>
      </c>
      <c r="O141" s="39">
        <v>2458400</v>
      </c>
      <c r="P141" s="40">
        <v>-2.0401657634682817E-2</v>
      </c>
    </row>
    <row r="142" spans="1:16" ht="12.75" customHeight="1">
      <c r="A142" s="28">
        <v>132</v>
      </c>
      <c r="B142" s="29" t="s">
        <v>49</v>
      </c>
      <c r="C142" s="30" t="s">
        <v>800</v>
      </c>
      <c r="D142" s="31">
        <v>45071</v>
      </c>
      <c r="E142" s="37">
        <v>81.45</v>
      </c>
      <c r="F142" s="37">
        <v>81.516666666666666</v>
      </c>
      <c r="G142" s="38">
        <v>80.383333333333326</v>
      </c>
      <c r="H142" s="38">
        <v>79.316666666666663</v>
      </c>
      <c r="I142" s="38">
        <v>78.183333333333323</v>
      </c>
      <c r="J142" s="38">
        <v>82.583333333333329</v>
      </c>
      <c r="K142" s="38">
        <v>83.716666666666683</v>
      </c>
      <c r="L142" s="38">
        <v>84.783333333333331</v>
      </c>
      <c r="M142" s="28">
        <v>82.65</v>
      </c>
      <c r="N142" s="28">
        <v>80.45</v>
      </c>
      <c r="O142" s="39">
        <v>68322950</v>
      </c>
      <c r="P142" s="40">
        <v>4.235132222017958E-2</v>
      </c>
    </row>
    <row r="143" spans="1:16" ht="12.75" customHeight="1">
      <c r="A143" s="28">
        <v>133</v>
      </c>
      <c r="B143" s="29" t="s">
        <v>86</v>
      </c>
      <c r="C143" s="30" t="s">
        <v>157</v>
      </c>
      <c r="D143" s="31">
        <v>45071</v>
      </c>
      <c r="E143" s="37">
        <v>1935.45</v>
      </c>
      <c r="F143" s="37">
        <v>1953.6499999999999</v>
      </c>
      <c r="G143" s="38">
        <v>1910.2999999999997</v>
      </c>
      <c r="H143" s="38">
        <v>1885.1499999999999</v>
      </c>
      <c r="I143" s="38">
        <v>1841.7999999999997</v>
      </c>
      <c r="J143" s="38">
        <v>1978.7999999999997</v>
      </c>
      <c r="K143" s="38">
        <v>2022.1499999999996</v>
      </c>
      <c r="L143" s="38">
        <v>2047.2999999999997</v>
      </c>
      <c r="M143" s="28">
        <v>1997</v>
      </c>
      <c r="N143" s="28">
        <v>1928.5</v>
      </c>
      <c r="O143" s="39">
        <v>2731850</v>
      </c>
      <c r="P143" s="40">
        <v>2.0546537908362441E-2</v>
      </c>
    </row>
    <row r="144" spans="1:16" ht="12.75" customHeight="1">
      <c r="A144" s="28">
        <v>134</v>
      </c>
      <c r="B144" s="29" t="s">
        <v>49</v>
      </c>
      <c r="C144" s="30" t="s">
        <v>158</v>
      </c>
      <c r="D144" s="31">
        <v>45071</v>
      </c>
      <c r="E144" s="37">
        <v>95705.65</v>
      </c>
      <c r="F144" s="37">
        <v>95978.14999999998</v>
      </c>
      <c r="G144" s="38">
        <v>95281.649999999965</v>
      </c>
      <c r="H144" s="38">
        <v>94857.64999999998</v>
      </c>
      <c r="I144" s="38">
        <v>94161.149999999965</v>
      </c>
      <c r="J144" s="38">
        <v>96402.149999999965</v>
      </c>
      <c r="K144" s="38">
        <v>97098.65</v>
      </c>
      <c r="L144" s="38">
        <v>97522.649999999965</v>
      </c>
      <c r="M144" s="28">
        <v>96674.65</v>
      </c>
      <c r="N144" s="28">
        <v>95554.15</v>
      </c>
      <c r="O144" s="39">
        <v>62570</v>
      </c>
      <c r="P144" s="40">
        <v>1.3771872974724562E-2</v>
      </c>
    </row>
    <row r="145" spans="1:16" ht="12.75" customHeight="1">
      <c r="A145" s="28">
        <v>135</v>
      </c>
      <c r="B145" s="29" t="s">
        <v>63</v>
      </c>
      <c r="C145" s="30" t="s">
        <v>159</v>
      </c>
      <c r="D145" s="31">
        <v>45071</v>
      </c>
      <c r="E145" s="37">
        <v>1130.4000000000001</v>
      </c>
      <c r="F145" s="37">
        <v>1133.7166666666667</v>
      </c>
      <c r="G145" s="38">
        <v>1121.6833333333334</v>
      </c>
      <c r="H145" s="38">
        <v>1112.9666666666667</v>
      </c>
      <c r="I145" s="38">
        <v>1100.9333333333334</v>
      </c>
      <c r="J145" s="38">
        <v>1142.4333333333334</v>
      </c>
      <c r="K145" s="38">
        <v>1154.4666666666667</v>
      </c>
      <c r="L145" s="38">
        <v>1163.1833333333334</v>
      </c>
      <c r="M145" s="28">
        <v>1145.75</v>
      </c>
      <c r="N145" s="28">
        <v>1125</v>
      </c>
      <c r="O145" s="39">
        <v>7629600</v>
      </c>
      <c r="P145" s="40">
        <v>-4.8624922844798024E-2</v>
      </c>
    </row>
    <row r="146" spans="1:16" ht="12.75" customHeight="1">
      <c r="A146" s="28">
        <v>136</v>
      </c>
      <c r="B146" s="29" t="s">
        <v>119</v>
      </c>
      <c r="C146" s="30" t="s">
        <v>161</v>
      </c>
      <c r="D146" s="31">
        <v>45071</v>
      </c>
      <c r="E146" s="37">
        <v>81.650000000000006</v>
      </c>
      <c r="F146" s="37">
        <v>81.566666666666663</v>
      </c>
      <c r="G146" s="38">
        <v>81.083333333333329</v>
      </c>
      <c r="H146" s="38">
        <v>80.516666666666666</v>
      </c>
      <c r="I146" s="38">
        <v>80.033333333333331</v>
      </c>
      <c r="J146" s="38">
        <v>82.133333333333326</v>
      </c>
      <c r="K146" s="38">
        <v>82.616666666666674</v>
      </c>
      <c r="L146" s="38">
        <v>83.183333333333323</v>
      </c>
      <c r="M146" s="28">
        <v>82.05</v>
      </c>
      <c r="N146" s="28">
        <v>81</v>
      </c>
      <c r="O146" s="39">
        <v>39855000</v>
      </c>
      <c r="P146" s="40">
        <v>-2.9937933552391383E-2</v>
      </c>
    </row>
    <row r="147" spans="1:16" ht="12.75" customHeight="1">
      <c r="A147" s="28">
        <v>137</v>
      </c>
      <c r="B147" s="29" t="s">
        <v>44</v>
      </c>
      <c r="C147" s="30" t="s">
        <v>162</v>
      </c>
      <c r="D147" s="31">
        <v>45071</v>
      </c>
      <c r="E147" s="37">
        <v>3959.2</v>
      </c>
      <c r="F147" s="37">
        <v>3944.75</v>
      </c>
      <c r="G147" s="38">
        <v>3904.5</v>
      </c>
      <c r="H147" s="38">
        <v>3849.8</v>
      </c>
      <c r="I147" s="38">
        <v>3809.55</v>
      </c>
      <c r="J147" s="38">
        <v>3999.45</v>
      </c>
      <c r="K147" s="38">
        <v>4039.7</v>
      </c>
      <c r="L147" s="38">
        <v>4094.3999999999996</v>
      </c>
      <c r="M147" s="28">
        <v>3985</v>
      </c>
      <c r="N147" s="28">
        <v>3890.05</v>
      </c>
      <c r="O147" s="39">
        <v>1574150</v>
      </c>
      <c r="P147" s="40">
        <v>-5.6985817196088119E-2</v>
      </c>
    </row>
    <row r="148" spans="1:16" ht="12.75" customHeight="1">
      <c r="A148" s="28">
        <v>138</v>
      </c>
      <c r="B148" s="29" t="s">
        <v>38</v>
      </c>
      <c r="C148" s="30" t="s">
        <v>163</v>
      </c>
      <c r="D148" s="31">
        <v>45071</v>
      </c>
      <c r="E148" s="37">
        <v>4570.2</v>
      </c>
      <c r="F148" s="37">
        <v>4570.833333333333</v>
      </c>
      <c r="G148" s="38">
        <v>4537.0166666666664</v>
      </c>
      <c r="H148" s="38">
        <v>4503.833333333333</v>
      </c>
      <c r="I148" s="38">
        <v>4470.0166666666664</v>
      </c>
      <c r="J148" s="38">
        <v>4604.0166666666664</v>
      </c>
      <c r="K148" s="38">
        <v>4637.8333333333339</v>
      </c>
      <c r="L148" s="38">
        <v>4671.0166666666664</v>
      </c>
      <c r="M148" s="28">
        <v>4604.6499999999996</v>
      </c>
      <c r="N148" s="28">
        <v>4537.6499999999996</v>
      </c>
      <c r="O148" s="39">
        <v>606300</v>
      </c>
      <c r="P148" s="40">
        <v>-7.3573229429291773E-2</v>
      </c>
    </row>
    <row r="149" spans="1:16" ht="12.75" customHeight="1">
      <c r="A149" s="28">
        <v>139</v>
      </c>
      <c r="B149" s="29" t="s">
        <v>56</v>
      </c>
      <c r="C149" s="30" t="s">
        <v>164</v>
      </c>
      <c r="D149" s="31">
        <v>45071</v>
      </c>
      <c r="E149" s="37">
        <v>21397.9</v>
      </c>
      <c r="F149" s="37">
        <v>21436.116666666669</v>
      </c>
      <c r="G149" s="38">
        <v>21286.783333333336</v>
      </c>
      <c r="H149" s="38">
        <v>21175.666666666668</v>
      </c>
      <c r="I149" s="38">
        <v>21026.333333333336</v>
      </c>
      <c r="J149" s="38">
        <v>21547.233333333337</v>
      </c>
      <c r="K149" s="38">
        <v>21696.566666666666</v>
      </c>
      <c r="L149" s="38">
        <v>21807.683333333338</v>
      </c>
      <c r="M149" s="28">
        <v>21585.45</v>
      </c>
      <c r="N149" s="28">
        <v>21325</v>
      </c>
      <c r="O149" s="39">
        <v>424360</v>
      </c>
      <c r="P149" s="40">
        <v>1.3469621704241498E-2</v>
      </c>
    </row>
    <row r="150" spans="1:16" ht="12.75" customHeight="1">
      <c r="A150" s="28">
        <v>140</v>
      </c>
      <c r="B150" s="29" t="s">
        <v>119</v>
      </c>
      <c r="C150" s="30" t="s">
        <v>165</v>
      </c>
      <c r="D150" s="31">
        <v>45071</v>
      </c>
      <c r="E150" s="37">
        <v>105.9</v>
      </c>
      <c r="F150" s="37">
        <v>106.05000000000001</v>
      </c>
      <c r="G150" s="38">
        <v>105.40000000000002</v>
      </c>
      <c r="H150" s="38">
        <v>104.9</v>
      </c>
      <c r="I150" s="38">
        <v>104.25000000000001</v>
      </c>
      <c r="J150" s="38">
        <v>106.55000000000003</v>
      </c>
      <c r="K150" s="38">
        <v>107.2</v>
      </c>
      <c r="L150" s="38">
        <v>107.70000000000003</v>
      </c>
      <c r="M150" s="28">
        <v>106.7</v>
      </c>
      <c r="N150" s="28">
        <v>105.55</v>
      </c>
      <c r="O150" s="39">
        <v>57343500</v>
      </c>
      <c r="P150" s="40">
        <v>4.8633969716919023E-2</v>
      </c>
    </row>
    <row r="151" spans="1:16" ht="12.75" customHeight="1">
      <c r="A151" s="28">
        <v>141</v>
      </c>
      <c r="B151" s="29" t="s">
        <v>166</v>
      </c>
      <c r="C151" s="30" t="s">
        <v>167</v>
      </c>
      <c r="D151" s="31">
        <v>45071</v>
      </c>
      <c r="E151" s="37">
        <v>174.15</v>
      </c>
      <c r="F151" s="37">
        <v>174.4666666666667</v>
      </c>
      <c r="G151" s="38">
        <v>173.48333333333341</v>
      </c>
      <c r="H151" s="38">
        <v>172.81666666666672</v>
      </c>
      <c r="I151" s="38">
        <v>171.83333333333343</v>
      </c>
      <c r="J151" s="38">
        <v>175.13333333333338</v>
      </c>
      <c r="K151" s="38">
        <v>176.11666666666667</v>
      </c>
      <c r="L151" s="38">
        <v>176.78333333333336</v>
      </c>
      <c r="M151" s="28">
        <v>175.45</v>
      </c>
      <c r="N151" s="28">
        <v>173.8</v>
      </c>
      <c r="O151" s="39">
        <v>74225700</v>
      </c>
      <c r="P151" s="40">
        <v>-2.5560338546487128E-2</v>
      </c>
    </row>
    <row r="152" spans="1:16" ht="12.75" customHeight="1">
      <c r="A152" s="28">
        <v>142</v>
      </c>
      <c r="B152" s="29" t="s">
        <v>96</v>
      </c>
      <c r="C152" s="30" t="s">
        <v>264</v>
      </c>
      <c r="D152" s="31">
        <v>45071</v>
      </c>
      <c r="E152" s="37">
        <v>926.05</v>
      </c>
      <c r="F152" s="37">
        <v>927.63333333333333</v>
      </c>
      <c r="G152" s="38">
        <v>919.26666666666665</v>
      </c>
      <c r="H152" s="38">
        <v>912.48333333333335</v>
      </c>
      <c r="I152" s="38">
        <v>904.11666666666667</v>
      </c>
      <c r="J152" s="38">
        <v>934.41666666666663</v>
      </c>
      <c r="K152" s="38">
        <v>942.78333333333319</v>
      </c>
      <c r="L152" s="38">
        <v>949.56666666666661</v>
      </c>
      <c r="M152" s="28">
        <v>936</v>
      </c>
      <c r="N152" s="28">
        <v>920.85</v>
      </c>
      <c r="O152" s="39">
        <v>6341300</v>
      </c>
      <c r="P152" s="40">
        <v>-4.1983925549915396E-2</v>
      </c>
    </row>
    <row r="153" spans="1:16" ht="12.75" customHeight="1">
      <c r="A153" s="28">
        <v>143</v>
      </c>
      <c r="B153" s="29" t="s">
        <v>86</v>
      </c>
      <c r="C153" s="30" t="s">
        <v>430</v>
      </c>
      <c r="D153" s="31">
        <v>45071</v>
      </c>
      <c r="E153" s="37">
        <v>3563.55</v>
      </c>
      <c r="F153" s="37">
        <v>3577.0666666666671</v>
      </c>
      <c r="G153" s="38">
        <v>3531.5833333333339</v>
      </c>
      <c r="H153" s="38">
        <v>3499.6166666666668</v>
      </c>
      <c r="I153" s="38">
        <v>3454.1333333333337</v>
      </c>
      <c r="J153" s="38">
        <v>3609.0333333333342</v>
      </c>
      <c r="K153" s="38">
        <v>3654.5166666666669</v>
      </c>
      <c r="L153" s="38">
        <v>3686.4833333333345</v>
      </c>
      <c r="M153" s="28">
        <v>3622.55</v>
      </c>
      <c r="N153" s="28">
        <v>3545.1</v>
      </c>
      <c r="O153" s="39">
        <v>231800</v>
      </c>
      <c r="P153" s="40">
        <v>-7.7054794520547941E-3</v>
      </c>
    </row>
    <row r="154" spans="1:16" ht="12.75" customHeight="1">
      <c r="A154" s="28">
        <v>144</v>
      </c>
      <c r="B154" s="29" t="s">
        <v>79</v>
      </c>
      <c r="C154" s="30" t="s">
        <v>168</v>
      </c>
      <c r="D154" s="31">
        <v>45071</v>
      </c>
      <c r="E154" s="37">
        <v>165</v>
      </c>
      <c r="F154" s="37">
        <v>165.35</v>
      </c>
      <c r="G154" s="38">
        <v>164.35</v>
      </c>
      <c r="H154" s="38">
        <v>163.69999999999999</v>
      </c>
      <c r="I154" s="38">
        <v>162.69999999999999</v>
      </c>
      <c r="J154" s="38">
        <v>166</v>
      </c>
      <c r="K154" s="38">
        <v>167</v>
      </c>
      <c r="L154" s="38">
        <v>167.65</v>
      </c>
      <c r="M154" s="28">
        <v>166.35</v>
      </c>
      <c r="N154" s="28">
        <v>164.7</v>
      </c>
      <c r="O154" s="39">
        <v>60298700</v>
      </c>
      <c r="P154" s="40">
        <v>6.3272233536999317E-2</v>
      </c>
    </row>
    <row r="155" spans="1:16" ht="12.75" customHeight="1">
      <c r="A155" s="28">
        <v>145</v>
      </c>
      <c r="B155" s="29" t="s">
        <v>40</v>
      </c>
      <c r="C155" s="30" t="s">
        <v>169</v>
      </c>
      <c r="D155" s="31">
        <v>45071</v>
      </c>
      <c r="E155" s="37">
        <v>41627.050000000003</v>
      </c>
      <c r="F155" s="37">
        <v>41621.383333333331</v>
      </c>
      <c r="G155" s="38">
        <v>41263.066666666666</v>
      </c>
      <c r="H155" s="38">
        <v>40899.083333333336</v>
      </c>
      <c r="I155" s="38">
        <v>40540.76666666667</v>
      </c>
      <c r="J155" s="38">
        <v>41985.366666666661</v>
      </c>
      <c r="K155" s="38">
        <v>42343.683333333327</v>
      </c>
      <c r="L155" s="38">
        <v>42707.666666666657</v>
      </c>
      <c r="M155" s="28">
        <v>41979.7</v>
      </c>
      <c r="N155" s="28">
        <v>41257.4</v>
      </c>
      <c r="O155" s="39">
        <v>142080</v>
      </c>
      <c r="P155" s="40">
        <v>5.1509769094138541E-2</v>
      </c>
    </row>
    <row r="156" spans="1:16" ht="12.75" customHeight="1">
      <c r="A156" s="28">
        <v>146</v>
      </c>
      <c r="B156" s="29" t="s">
        <v>47</v>
      </c>
      <c r="C156" s="30" t="s">
        <v>170</v>
      </c>
      <c r="D156" s="31">
        <v>45071</v>
      </c>
      <c r="E156" s="37">
        <v>774.75</v>
      </c>
      <c r="F156" s="37">
        <v>771.16666666666663</v>
      </c>
      <c r="G156" s="38">
        <v>762.63333333333321</v>
      </c>
      <c r="H156" s="38">
        <v>750.51666666666654</v>
      </c>
      <c r="I156" s="38">
        <v>741.98333333333312</v>
      </c>
      <c r="J156" s="38">
        <v>783.2833333333333</v>
      </c>
      <c r="K156" s="38">
        <v>791.81666666666683</v>
      </c>
      <c r="L156" s="38">
        <v>803.93333333333339</v>
      </c>
      <c r="M156" s="28">
        <v>779.7</v>
      </c>
      <c r="N156" s="28">
        <v>759.05</v>
      </c>
      <c r="O156" s="39">
        <v>9801700</v>
      </c>
      <c r="P156" s="40">
        <v>8.6336413591553644E-3</v>
      </c>
    </row>
    <row r="157" spans="1:16" ht="12.75" customHeight="1">
      <c r="A157" s="28">
        <v>147</v>
      </c>
      <c r="B157" s="29" t="s">
        <v>86</v>
      </c>
      <c r="C157" s="30" t="s">
        <v>435</v>
      </c>
      <c r="D157" s="31">
        <v>45071</v>
      </c>
      <c r="E157" s="37">
        <v>4948.3999999999996</v>
      </c>
      <c r="F157" s="37">
        <v>4997.2833333333328</v>
      </c>
      <c r="G157" s="38">
        <v>4887.3666666666659</v>
      </c>
      <c r="H157" s="38">
        <v>4826.333333333333</v>
      </c>
      <c r="I157" s="38">
        <v>4716.4166666666661</v>
      </c>
      <c r="J157" s="38">
        <v>5058.3166666666657</v>
      </c>
      <c r="K157" s="38">
        <v>5168.2333333333336</v>
      </c>
      <c r="L157" s="38">
        <v>5229.2666666666655</v>
      </c>
      <c r="M157" s="28">
        <v>5107.2</v>
      </c>
      <c r="N157" s="28">
        <v>4936.25</v>
      </c>
      <c r="O157" s="39">
        <v>1339800</v>
      </c>
      <c r="P157" s="40">
        <v>-6.7462376751427086E-3</v>
      </c>
    </row>
    <row r="158" spans="1:16" ht="12.75" customHeight="1">
      <c r="A158" s="28">
        <v>148</v>
      </c>
      <c r="B158" s="29" t="s">
        <v>79</v>
      </c>
      <c r="C158" s="30" t="s">
        <v>171</v>
      </c>
      <c r="D158" s="31">
        <v>45071</v>
      </c>
      <c r="E158" s="37">
        <v>224.85</v>
      </c>
      <c r="F158" s="37">
        <v>225.29999999999998</v>
      </c>
      <c r="G158" s="38">
        <v>223.99999999999997</v>
      </c>
      <c r="H158" s="38">
        <v>223.14999999999998</v>
      </c>
      <c r="I158" s="38">
        <v>221.84999999999997</v>
      </c>
      <c r="J158" s="38">
        <v>226.14999999999998</v>
      </c>
      <c r="K158" s="38">
        <v>227.45</v>
      </c>
      <c r="L158" s="38">
        <v>228.29999999999998</v>
      </c>
      <c r="M158" s="28">
        <v>226.6</v>
      </c>
      <c r="N158" s="28">
        <v>224.45</v>
      </c>
      <c r="O158" s="39">
        <v>13737000</v>
      </c>
      <c r="P158" s="40">
        <v>-1.7440592980161324E-3</v>
      </c>
    </row>
    <row r="159" spans="1:16" ht="12.75" customHeight="1">
      <c r="A159" s="28">
        <v>149</v>
      </c>
      <c r="B159" s="29" t="s">
        <v>63</v>
      </c>
      <c r="C159" s="30" t="s">
        <v>172</v>
      </c>
      <c r="D159" s="31">
        <v>45071</v>
      </c>
      <c r="E159" s="37">
        <v>165.9</v>
      </c>
      <c r="F159" s="37">
        <v>166.31666666666666</v>
      </c>
      <c r="G159" s="38">
        <v>165.03333333333333</v>
      </c>
      <c r="H159" s="38">
        <v>164.16666666666666</v>
      </c>
      <c r="I159" s="38">
        <v>162.88333333333333</v>
      </c>
      <c r="J159" s="38">
        <v>167.18333333333334</v>
      </c>
      <c r="K159" s="38">
        <v>168.46666666666664</v>
      </c>
      <c r="L159" s="38">
        <v>169.33333333333334</v>
      </c>
      <c r="M159" s="28">
        <v>167.6</v>
      </c>
      <c r="N159" s="28">
        <v>165.45</v>
      </c>
      <c r="O159" s="39">
        <v>76080200</v>
      </c>
      <c r="P159" s="40">
        <v>3.587708931284822E-2</v>
      </c>
    </row>
    <row r="160" spans="1:16" ht="12.75" customHeight="1">
      <c r="A160" s="28">
        <v>150</v>
      </c>
      <c r="B160" s="29" t="s">
        <v>56</v>
      </c>
      <c r="C160" s="30" t="s">
        <v>174</v>
      </c>
      <c r="D160" s="31">
        <v>45071</v>
      </c>
      <c r="E160" s="37">
        <v>2538</v>
      </c>
      <c r="F160" s="37">
        <v>2542.2999999999997</v>
      </c>
      <c r="G160" s="38">
        <v>2528.5999999999995</v>
      </c>
      <c r="H160" s="38">
        <v>2519.1999999999998</v>
      </c>
      <c r="I160" s="38">
        <v>2505.4999999999995</v>
      </c>
      <c r="J160" s="38">
        <v>2551.6999999999994</v>
      </c>
      <c r="K160" s="38">
        <v>2565.3999999999992</v>
      </c>
      <c r="L160" s="38">
        <v>2574.7999999999993</v>
      </c>
      <c r="M160" s="28">
        <v>2556</v>
      </c>
      <c r="N160" s="28">
        <v>2532.9</v>
      </c>
      <c r="O160" s="39">
        <v>2280500</v>
      </c>
      <c r="P160" s="40">
        <v>1.7399063127370065E-2</v>
      </c>
    </row>
    <row r="161" spans="1:16" ht="12.75" customHeight="1">
      <c r="A161" s="28">
        <v>151</v>
      </c>
      <c r="B161" s="29" t="s">
        <v>38</v>
      </c>
      <c r="C161" s="30" t="s">
        <v>175</v>
      </c>
      <c r="D161" s="31">
        <v>45071</v>
      </c>
      <c r="E161" s="37">
        <v>3368.6</v>
      </c>
      <c r="F161" s="37">
        <v>3355.8166666666671</v>
      </c>
      <c r="G161" s="38">
        <v>3312.7833333333342</v>
      </c>
      <c r="H161" s="38">
        <v>3256.9666666666672</v>
      </c>
      <c r="I161" s="38">
        <v>3213.9333333333343</v>
      </c>
      <c r="J161" s="38">
        <v>3411.6333333333341</v>
      </c>
      <c r="K161" s="38">
        <v>3454.666666666667</v>
      </c>
      <c r="L161" s="38">
        <v>3510.483333333334</v>
      </c>
      <c r="M161" s="28">
        <v>3398.85</v>
      </c>
      <c r="N161" s="28">
        <v>3300</v>
      </c>
      <c r="O161" s="39">
        <v>2016000</v>
      </c>
      <c r="P161" s="40">
        <v>-4.7596551316877289E-2</v>
      </c>
    </row>
    <row r="162" spans="1:16" ht="12.75" customHeight="1">
      <c r="A162" s="28">
        <v>152</v>
      </c>
      <c r="B162" s="29" t="s">
        <v>58</v>
      </c>
      <c r="C162" s="30" t="s">
        <v>176</v>
      </c>
      <c r="D162" s="31">
        <v>45071</v>
      </c>
      <c r="E162" s="37">
        <v>50.75</v>
      </c>
      <c r="F162" s="37">
        <v>50.699999999999996</v>
      </c>
      <c r="G162" s="38">
        <v>50.399999999999991</v>
      </c>
      <c r="H162" s="38">
        <v>50.05</v>
      </c>
      <c r="I162" s="38">
        <v>49.749999999999993</v>
      </c>
      <c r="J162" s="38">
        <v>51.04999999999999</v>
      </c>
      <c r="K162" s="38">
        <v>51.349999999999987</v>
      </c>
      <c r="L162" s="38">
        <v>51.699999999999989</v>
      </c>
      <c r="M162" s="28">
        <v>51</v>
      </c>
      <c r="N162" s="28">
        <v>50.35</v>
      </c>
      <c r="O162" s="39">
        <v>268336000</v>
      </c>
      <c r="P162" s="40">
        <v>-2.3010602353489455E-2</v>
      </c>
    </row>
    <row r="163" spans="1:16" ht="12.75" customHeight="1">
      <c r="A163" s="28">
        <v>153</v>
      </c>
      <c r="B163" s="29" t="s">
        <v>44</v>
      </c>
      <c r="C163" s="30" t="s">
        <v>266</v>
      </c>
      <c r="D163" s="31">
        <v>45071</v>
      </c>
      <c r="E163" s="37">
        <v>3376.4</v>
      </c>
      <c r="F163" s="37">
        <v>3388.8833333333332</v>
      </c>
      <c r="G163" s="38">
        <v>3354.7666666666664</v>
      </c>
      <c r="H163" s="38">
        <v>3333.1333333333332</v>
      </c>
      <c r="I163" s="38">
        <v>3299.0166666666664</v>
      </c>
      <c r="J163" s="38">
        <v>3410.5166666666664</v>
      </c>
      <c r="K163" s="38">
        <v>3444.6333333333332</v>
      </c>
      <c r="L163" s="38">
        <v>3466.2666666666664</v>
      </c>
      <c r="M163" s="28">
        <v>3423</v>
      </c>
      <c r="N163" s="28">
        <v>3367.25</v>
      </c>
      <c r="O163" s="39">
        <v>1441200</v>
      </c>
      <c r="P163" s="40">
        <v>4.9137366237169688E-2</v>
      </c>
    </row>
    <row r="164" spans="1:16" ht="12.75" customHeight="1">
      <c r="A164" s="28">
        <v>154</v>
      </c>
      <c r="B164" s="29" t="s">
        <v>166</v>
      </c>
      <c r="C164" s="30" t="s">
        <v>177</v>
      </c>
      <c r="D164" s="31">
        <v>45071</v>
      </c>
      <c r="E164" s="37">
        <v>234.4</v>
      </c>
      <c r="F164" s="37">
        <v>235.01666666666665</v>
      </c>
      <c r="G164" s="38">
        <v>233.3833333333333</v>
      </c>
      <c r="H164" s="38">
        <v>232.36666666666665</v>
      </c>
      <c r="I164" s="38">
        <v>230.73333333333329</v>
      </c>
      <c r="J164" s="38">
        <v>236.0333333333333</v>
      </c>
      <c r="K164" s="38">
        <v>237.66666666666663</v>
      </c>
      <c r="L164" s="38">
        <v>238.68333333333331</v>
      </c>
      <c r="M164" s="28">
        <v>236.65</v>
      </c>
      <c r="N164" s="28">
        <v>234</v>
      </c>
      <c r="O164" s="39">
        <v>33247800</v>
      </c>
      <c r="P164" s="40">
        <v>6.8181818181818177E-2</v>
      </c>
    </row>
    <row r="165" spans="1:16" ht="12.75" customHeight="1">
      <c r="A165" s="28">
        <v>155</v>
      </c>
      <c r="B165" s="29" t="s">
        <v>178</v>
      </c>
      <c r="C165" s="30" t="s">
        <v>986</v>
      </c>
      <c r="D165" s="31">
        <v>45071</v>
      </c>
      <c r="E165" s="37">
        <v>1356.2</v>
      </c>
      <c r="F165" s="37">
        <v>1356.5</v>
      </c>
      <c r="G165" s="38">
        <v>1344.4</v>
      </c>
      <c r="H165" s="38">
        <v>1332.6000000000001</v>
      </c>
      <c r="I165" s="38">
        <v>1320.5000000000002</v>
      </c>
      <c r="J165" s="38">
        <v>1368.3</v>
      </c>
      <c r="K165" s="38">
        <v>1380.3999999999999</v>
      </c>
      <c r="L165" s="38">
        <v>1392.1999999999998</v>
      </c>
      <c r="M165" s="28">
        <v>1368.6</v>
      </c>
      <c r="N165" s="28">
        <v>1344.7</v>
      </c>
      <c r="O165" s="39">
        <v>3651197</v>
      </c>
      <c r="P165" s="40">
        <v>-3.2567669578345733E-2</v>
      </c>
    </row>
    <row r="166" spans="1:16" ht="12.75" customHeight="1">
      <c r="A166" s="28">
        <v>156</v>
      </c>
      <c r="B166" s="29" t="s">
        <v>44</v>
      </c>
      <c r="C166" s="30" t="s">
        <v>447</v>
      </c>
      <c r="D166" s="31">
        <v>45071</v>
      </c>
      <c r="E166" s="37">
        <v>148.75</v>
      </c>
      <c r="F166" s="37">
        <v>149.08333333333334</v>
      </c>
      <c r="G166" s="38">
        <v>147.61666666666667</v>
      </c>
      <c r="H166" s="38">
        <v>146.48333333333332</v>
      </c>
      <c r="I166" s="38">
        <v>145.01666666666665</v>
      </c>
      <c r="J166" s="38">
        <v>150.2166666666667</v>
      </c>
      <c r="K166" s="38">
        <v>151.68333333333334</v>
      </c>
      <c r="L166" s="38">
        <v>152.81666666666672</v>
      </c>
      <c r="M166" s="28">
        <v>150.55000000000001</v>
      </c>
      <c r="N166" s="28">
        <v>147.94999999999999</v>
      </c>
      <c r="O166" s="39">
        <v>12285000</v>
      </c>
      <c r="P166" s="40">
        <v>-7.0444915254237295E-2</v>
      </c>
    </row>
    <row r="167" spans="1:16" ht="12.75" customHeight="1">
      <c r="A167" s="28">
        <v>157</v>
      </c>
      <c r="B167" s="29" t="s">
        <v>42</v>
      </c>
      <c r="C167" s="30" t="s">
        <v>179</v>
      </c>
      <c r="D167" s="31">
        <v>45071</v>
      </c>
      <c r="E167" s="37">
        <v>883.75</v>
      </c>
      <c r="F167" s="37">
        <v>883.61666666666679</v>
      </c>
      <c r="G167" s="38">
        <v>876.3333333333336</v>
      </c>
      <c r="H167" s="38">
        <v>868.91666666666686</v>
      </c>
      <c r="I167" s="38">
        <v>861.63333333333367</v>
      </c>
      <c r="J167" s="38">
        <v>891.03333333333353</v>
      </c>
      <c r="K167" s="38">
        <v>898.31666666666683</v>
      </c>
      <c r="L167" s="38">
        <v>905.73333333333346</v>
      </c>
      <c r="M167" s="28">
        <v>890.9</v>
      </c>
      <c r="N167" s="28">
        <v>876.2</v>
      </c>
      <c r="O167" s="39">
        <v>4294200</v>
      </c>
      <c r="P167" s="40">
        <v>-4.6612568409133796E-2</v>
      </c>
    </row>
    <row r="168" spans="1:16" ht="12.75" customHeight="1">
      <c r="A168" s="28">
        <v>158</v>
      </c>
      <c r="B168" s="29" t="s">
        <v>58</v>
      </c>
      <c r="C168" s="30" t="s">
        <v>180</v>
      </c>
      <c r="D168" s="31">
        <v>45071</v>
      </c>
      <c r="E168" s="37">
        <v>147.6</v>
      </c>
      <c r="F168" s="37">
        <v>146.54999999999998</v>
      </c>
      <c r="G168" s="38">
        <v>144.04999999999995</v>
      </c>
      <c r="H168" s="38">
        <v>140.49999999999997</v>
      </c>
      <c r="I168" s="38">
        <v>137.99999999999994</v>
      </c>
      <c r="J168" s="38">
        <v>150.09999999999997</v>
      </c>
      <c r="K168" s="38">
        <v>152.60000000000002</v>
      </c>
      <c r="L168" s="38">
        <v>156.14999999999998</v>
      </c>
      <c r="M168" s="28">
        <v>149.05000000000001</v>
      </c>
      <c r="N168" s="28">
        <v>143</v>
      </c>
      <c r="O168" s="39">
        <v>40065000</v>
      </c>
      <c r="P168" s="40">
        <v>4.9943813210138598E-4</v>
      </c>
    </row>
    <row r="169" spans="1:16" ht="12.75" customHeight="1">
      <c r="A169" s="28">
        <v>159</v>
      </c>
      <c r="B169" s="29" t="s">
        <v>166</v>
      </c>
      <c r="C169" s="30" t="s">
        <v>181</v>
      </c>
      <c r="D169" s="31">
        <v>45071</v>
      </c>
      <c r="E169" s="37">
        <v>130.35</v>
      </c>
      <c r="F169" s="37">
        <v>129.91666666666666</v>
      </c>
      <c r="G169" s="38">
        <v>128.63333333333333</v>
      </c>
      <c r="H169" s="38">
        <v>126.91666666666666</v>
      </c>
      <c r="I169" s="38">
        <v>125.63333333333333</v>
      </c>
      <c r="J169" s="38">
        <v>131.63333333333333</v>
      </c>
      <c r="K169" s="38">
        <v>132.91666666666669</v>
      </c>
      <c r="L169" s="38">
        <v>134.63333333333333</v>
      </c>
      <c r="M169" s="28">
        <v>131.19999999999999</v>
      </c>
      <c r="N169" s="28">
        <v>128.19999999999999</v>
      </c>
      <c r="O169" s="39">
        <v>63128000</v>
      </c>
      <c r="P169" s="40">
        <v>-5.0649663137632341E-2</v>
      </c>
    </row>
    <row r="170" spans="1:16" ht="12.75" customHeight="1">
      <c r="A170" s="28">
        <v>160</v>
      </c>
      <c r="B170" s="29" t="s">
        <v>79</v>
      </c>
      <c r="C170" s="30" t="s">
        <v>182</v>
      </c>
      <c r="D170" s="31">
        <v>45071</v>
      </c>
      <c r="E170" s="37">
        <v>2456.9499999999998</v>
      </c>
      <c r="F170" s="37">
        <v>2460.0666666666666</v>
      </c>
      <c r="G170" s="38">
        <v>2451.6333333333332</v>
      </c>
      <c r="H170" s="38">
        <v>2446.3166666666666</v>
      </c>
      <c r="I170" s="38">
        <v>2437.8833333333332</v>
      </c>
      <c r="J170" s="38">
        <v>2465.3833333333332</v>
      </c>
      <c r="K170" s="38">
        <v>2473.8166666666666</v>
      </c>
      <c r="L170" s="38">
        <v>2479.1333333333332</v>
      </c>
      <c r="M170" s="28">
        <v>2468.5</v>
      </c>
      <c r="N170" s="28">
        <v>2454.75</v>
      </c>
      <c r="O170" s="39">
        <v>33091750</v>
      </c>
      <c r="P170" s="40">
        <v>-5.8059185819438188E-3</v>
      </c>
    </row>
    <row r="171" spans="1:16" ht="12.75" customHeight="1">
      <c r="A171" s="28">
        <v>161</v>
      </c>
      <c r="B171" s="29" t="s">
        <v>119</v>
      </c>
      <c r="C171" s="30" t="s">
        <v>183</v>
      </c>
      <c r="D171" s="31">
        <v>45071</v>
      </c>
      <c r="E171" s="37">
        <v>82.45</v>
      </c>
      <c r="F171" s="37">
        <v>82.399999999999991</v>
      </c>
      <c r="G171" s="38">
        <v>81.799999999999983</v>
      </c>
      <c r="H171" s="38">
        <v>81.149999999999991</v>
      </c>
      <c r="I171" s="38">
        <v>80.549999999999983</v>
      </c>
      <c r="J171" s="38">
        <v>83.049999999999983</v>
      </c>
      <c r="K171" s="38">
        <v>83.649999999999977</v>
      </c>
      <c r="L171" s="38">
        <v>84.299999999999983</v>
      </c>
      <c r="M171" s="28">
        <v>83</v>
      </c>
      <c r="N171" s="28">
        <v>81.75</v>
      </c>
      <c r="O171" s="39">
        <v>98496000</v>
      </c>
      <c r="P171" s="40">
        <v>-2.1148036253776436E-2</v>
      </c>
    </row>
    <row r="172" spans="1:16" ht="12.75" customHeight="1">
      <c r="A172" s="28">
        <v>162</v>
      </c>
      <c r="B172" s="29" t="s">
        <v>58</v>
      </c>
      <c r="C172" s="30" t="s">
        <v>269</v>
      </c>
      <c r="D172" s="31">
        <v>45071</v>
      </c>
      <c r="E172" s="37">
        <v>886.55</v>
      </c>
      <c r="F172" s="37">
        <v>889.6</v>
      </c>
      <c r="G172" s="38">
        <v>880.2</v>
      </c>
      <c r="H172" s="38">
        <v>873.85</v>
      </c>
      <c r="I172" s="38">
        <v>864.45</v>
      </c>
      <c r="J172" s="38">
        <v>895.95</v>
      </c>
      <c r="K172" s="38">
        <v>905.34999999999991</v>
      </c>
      <c r="L172" s="38">
        <v>911.7</v>
      </c>
      <c r="M172" s="28">
        <v>899</v>
      </c>
      <c r="N172" s="28">
        <v>883.25</v>
      </c>
      <c r="O172" s="39">
        <v>8812800</v>
      </c>
      <c r="P172" s="40">
        <v>3.3783783783783786E-2</v>
      </c>
    </row>
    <row r="173" spans="1:16" ht="12.75" customHeight="1">
      <c r="A173" s="28">
        <v>163</v>
      </c>
      <c r="B173" s="29" t="s">
        <v>63</v>
      </c>
      <c r="C173" s="30" t="s">
        <v>184</v>
      </c>
      <c r="D173" s="31">
        <v>45071</v>
      </c>
      <c r="E173" s="37">
        <v>1163.4000000000001</v>
      </c>
      <c r="F173" s="37">
        <v>1158.8333333333333</v>
      </c>
      <c r="G173" s="38">
        <v>1152.2666666666664</v>
      </c>
      <c r="H173" s="38">
        <v>1141.1333333333332</v>
      </c>
      <c r="I173" s="38">
        <v>1134.5666666666664</v>
      </c>
      <c r="J173" s="38">
        <v>1169.9666666666665</v>
      </c>
      <c r="K173" s="38">
        <v>1176.5333333333335</v>
      </c>
      <c r="L173" s="38">
        <v>1187.6666666666665</v>
      </c>
      <c r="M173" s="28">
        <v>1165.4000000000001</v>
      </c>
      <c r="N173" s="28">
        <v>1147.7</v>
      </c>
      <c r="O173" s="39">
        <v>7100250</v>
      </c>
      <c r="P173" s="40">
        <v>2.5121819166215486E-2</v>
      </c>
    </row>
    <row r="174" spans="1:16" ht="12.75" customHeight="1">
      <c r="A174" s="28">
        <v>164</v>
      </c>
      <c r="B174" s="29" t="s">
        <v>58</v>
      </c>
      <c r="C174" s="30" t="s">
        <v>185</v>
      </c>
      <c r="D174" s="31">
        <v>45071</v>
      </c>
      <c r="E174" s="37">
        <v>582.20000000000005</v>
      </c>
      <c r="F174" s="37">
        <v>581</v>
      </c>
      <c r="G174" s="38">
        <v>578.04999999999995</v>
      </c>
      <c r="H174" s="38">
        <v>573.9</v>
      </c>
      <c r="I174" s="38">
        <v>570.94999999999993</v>
      </c>
      <c r="J174" s="38">
        <v>585.15</v>
      </c>
      <c r="K174" s="38">
        <v>588.1</v>
      </c>
      <c r="L174" s="38">
        <v>592.25</v>
      </c>
      <c r="M174" s="28">
        <v>583.95000000000005</v>
      </c>
      <c r="N174" s="28">
        <v>576.85</v>
      </c>
      <c r="O174" s="39">
        <v>78135000</v>
      </c>
      <c r="P174" s="40">
        <v>-3.6939801804466793E-2</v>
      </c>
    </row>
    <row r="175" spans="1:16" ht="12.75" customHeight="1">
      <c r="A175" s="28">
        <v>165</v>
      </c>
      <c r="B175" s="29" t="s">
        <v>42</v>
      </c>
      <c r="C175" s="30" t="s">
        <v>186</v>
      </c>
      <c r="D175" s="31">
        <v>45071</v>
      </c>
      <c r="E175" s="37">
        <v>24744.85</v>
      </c>
      <c r="F175" s="37">
        <v>24846.516666666666</v>
      </c>
      <c r="G175" s="38">
        <v>24198.383333333331</v>
      </c>
      <c r="H175" s="38">
        <v>23651.916666666664</v>
      </c>
      <c r="I175" s="38">
        <v>23003.783333333329</v>
      </c>
      <c r="J175" s="38">
        <v>25392.983333333334</v>
      </c>
      <c r="K175" s="38">
        <v>26041.116666666672</v>
      </c>
      <c r="L175" s="38">
        <v>26587.583333333336</v>
      </c>
      <c r="M175" s="28">
        <v>25494.65</v>
      </c>
      <c r="N175" s="28">
        <v>24300.05</v>
      </c>
      <c r="O175" s="39">
        <v>344775</v>
      </c>
      <c r="P175" s="40">
        <v>-1.8504021066116292E-2</v>
      </c>
    </row>
    <row r="176" spans="1:16" ht="12.75" customHeight="1">
      <c r="A176" s="28">
        <v>166</v>
      </c>
      <c r="B176" s="29" t="s">
        <v>70</v>
      </c>
      <c r="C176" s="30" t="s">
        <v>187</v>
      </c>
      <c r="D176" s="31">
        <v>45071</v>
      </c>
      <c r="E176" s="37">
        <v>3415.25</v>
      </c>
      <c r="F176" s="37">
        <v>3406.2999999999997</v>
      </c>
      <c r="G176" s="38">
        <v>3378.1499999999996</v>
      </c>
      <c r="H176" s="38">
        <v>3341.0499999999997</v>
      </c>
      <c r="I176" s="38">
        <v>3312.8999999999996</v>
      </c>
      <c r="J176" s="38">
        <v>3443.3999999999996</v>
      </c>
      <c r="K176" s="38">
        <v>3471.55</v>
      </c>
      <c r="L176" s="38">
        <v>3508.6499999999996</v>
      </c>
      <c r="M176" s="28">
        <v>3434.45</v>
      </c>
      <c r="N176" s="28">
        <v>3369.2</v>
      </c>
      <c r="O176" s="39">
        <v>2963400</v>
      </c>
      <c r="P176" s="40">
        <v>-4.0256501603135021E-2</v>
      </c>
    </row>
    <row r="177" spans="1:16" ht="12.75" customHeight="1">
      <c r="A177" s="28">
        <v>167</v>
      </c>
      <c r="B177" s="29" t="s">
        <v>40</v>
      </c>
      <c r="C177" s="30" t="s">
        <v>188</v>
      </c>
      <c r="D177" s="31">
        <v>45071</v>
      </c>
      <c r="E177" s="37">
        <v>2471</v>
      </c>
      <c r="F177" s="37">
        <v>2472.2666666666664</v>
      </c>
      <c r="G177" s="38">
        <v>2450.083333333333</v>
      </c>
      <c r="H177" s="38">
        <v>2429.1666666666665</v>
      </c>
      <c r="I177" s="38">
        <v>2406.9833333333331</v>
      </c>
      <c r="J177" s="38">
        <v>2493.1833333333329</v>
      </c>
      <c r="K177" s="38">
        <v>2515.3666666666663</v>
      </c>
      <c r="L177" s="38">
        <v>2536.2833333333328</v>
      </c>
      <c r="M177" s="28">
        <v>2494.4499999999998</v>
      </c>
      <c r="N177" s="28">
        <v>2451.35</v>
      </c>
      <c r="O177" s="39">
        <v>2587875</v>
      </c>
      <c r="P177" s="40">
        <v>-2.3351259552787999E-2</v>
      </c>
    </row>
    <row r="178" spans="1:16" ht="12.75" customHeight="1">
      <c r="A178" s="28">
        <v>168</v>
      </c>
      <c r="B178" s="29" t="s">
        <v>63</v>
      </c>
      <c r="C178" s="30" t="s">
        <v>864</v>
      </c>
      <c r="D178" s="31">
        <v>45071</v>
      </c>
      <c r="E178" s="37">
        <v>1363.8</v>
      </c>
      <c r="F178" s="37">
        <v>1357.3</v>
      </c>
      <c r="G178" s="38">
        <v>1331</v>
      </c>
      <c r="H178" s="38">
        <v>1298.2</v>
      </c>
      <c r="I178" s="38">
        <v>1271.9000000000001</v>
      </c>
      <c r="J178" s="38">
        <v>1390.1</v>
      </c>
      <c r="K178" s="38">
        <v>1416.3999999999996</v>
      </c>
      <c r="L178" s="38">
        <v>1449.1999999999998</v>
      </c>
      <c r="M178" s="28">
        <v>1383.6</v>
      </c>
      <c r="N178" s="28">
        <v>1324.5</v>
      </c>
      <c r="O178" s="39">
        <v>4534200</v>
      </c>
      <c r="P178" s="40">
        <v>-1.8571428571428572E-2</v>
      </c>
    </row>
    <row r="179" spans="1:16" ht="12.75" customHeight="1">
      <c r="A179" s="28">
        <v>169</v>
      </c>
      <c r="B179" s="29" t="s">
        <v>47</v>
      </c>
      <c r="C179" s="30" t="s">
        <v>189</v>
      </c>
      <c r="D179" s="31">
        <v>45071</v>
      </c>
      <c r="E179" s="37">
        <v>930.95</v>
      </c>
      <c r="F179" s="37">
        <v>934.1</v>
      </c>
      <c r="G179" s="38">
        <v>926.7</v>
      </c>
      <c r="H179" s="38">
        <v>922.45</v>
      </c>
      <c r="I179" s="38">
        <v>915.05000000000007</v>
      </c>
      <c r="J179" s="38">
        <v>938.35</v>
      </c>
      <c r="K179" s="38">
        <v>945.74999999999989</v>
      </c>
      <c r="L179" s="38">
        <v>950</v>
      </c>
      <c r="M179" s="28">
        <v>941.5</v>
      </c>
      <c r="N179" s="28">
        <v>929.85</v>
      </c>
      <c r="O179" s="39">
        <v>24879400</v>
      </c>
      <c r="P179" s="40">
        <v>1.1094674556213017E-2</v>
      </c>
    </row>
    <row r="180" spans="1:16" ht="12.75" customHeight="1">
      <c r="A180" s="28">
        <v>170</v>
      </c>
      <c r="B180" s="29" t="s">
        <v>178</v>
      </c>
      <c r="C180" s="30" t="s">
        <v>190</v>
      </c>
      <c r="D180" s="31">
        <v>45071</v>
      </c>
      <c r="E180" s="37">
        <v>447.15</v>
      </c>
      <c r="F180" s="37">
        <v>444.54999999999995</v>
      </c>
      <c r="G180" s="38">
        <v>439.64999999999992</v>
      </c>
      <c r="H180" s="38">
        <v>432.15</v>
      </c>
      <c r="I180" s="38">
        <v>427.24999999999994</v>
      </c>
      <c r="J180" s="38">
        <v>452.0499999999999</v>
      </c>
      <c r="K180" s="38">
        <v>456.95</v>
      </c>
      <c r="L180" s="38">
        <v>464.44999999999987</v>
      </c>
      <c r="M180" s="28">
        <v>449.45</v>
      </c>
      <c r="N180" s="28">
        <v>437.05</v>
      </c>
      <c r="O180" s="39">
        <v>8662500</v>
      </c>
      <c r="P180" s="40">
        <v>-1.0282776349614395E-2</v>
      </c>
    </row>
    <row r="181" spans="1:16" ht="12.75" customHeight="1">
      <c r="A181" s="28">
        <v>171</v>
      </c>
      <c r="B181" s="29" t="s">
        <v>47</v>
      </c>
      <c r="C181" s="30" t="s">
        <v>271</v>
      </c>
      <c r="D181" s="31">
        <v>45071</v>
      </c>
      <c r="E181" s="37">
        <v>697.9</v>
      </c>
      <c r="F181" s="37">
        <v>698.7833333333333</v>
      </c>
      <c r="G181" s="38">
        <v>694.71666666666658</v>
      </c>
      <c r="H181" s="38">
        <v>691.5333333333333</v>
      </c>
      <c r="I181" s="38">
        <v>687.46666666666658</v>
      </c>
      <c r="J181" s="38">
        <v>701.96666666666658</v>
      </c>
      <c r="K181" s="38">
        <v>706.03333333333319</v>
      </c>
      <c r="L181" s="38">
        <v>709.21666666666658</v>
      </c>
      <c r="M181" s="28">
        <v>702.85</v>
      </c>
      <c r="N181" s="28">
        <v>695.6</v>
      </c>
      <c r="O181" s="39">
        <v>2568000</v>
      </c>
      <c r="P181" s="40">
        <v>-6.9605568445475635E-3</v>
      </c>
    </row>
    <row r="182" spans="1:16" ht="12.75" customHeight="1">
      <c r="A182" s="28">
        <v>172</v>
      </c>
      <c r="B182" s="29" t="s">
        <v>38</v>
      </c>
      <c r="C182" s="30" t="s">
        <v>191</v>
      </c>
      <c r="D182" s="31">
        <v>45071</v>
      </c>
      <c r="E182" s="37">
        <v>984.5</v>
      </c>
      <c r="F182" s="37">
        <v>986.65</v>
      </c>
      <c r="G182" s="38">
        <v>977.94999999999993</v>
      </c>
      <c r="H182" s="38">
        <v>971.4</v>
      </c>
      <c r="I182" s="38">
        <v>962.69999999999993</v>
      </c>
      <c r="J182" s="38">
        <v>993.19999999999993</v>
      </c>
      <c r="K182" s="38">
        <v>1001.9</v>
      </c>
      <c r="L182" s="38">
        <v>1008.4499999999999</v>
      </c>
      <c r="M182" s="28">
        <v>995.35</v>
      </c>
      <c r="N182" s="28">
        <v>980.1</v>
      </c>
      <c r="O182" s="39">
        <v>5536350</v>
      </c>
      <c r="P182" s="40">
        <v>9.0313024944457487E-6</v>
      </c>
    </row>
    <row r="183" spans="1:16" ht="12.75" customHeight="1">
      <c r="A183" s="28">
        <v>173</v>
      </c>
      <c r="B183" s="29" t="s">
        <v>74</v>
      </c>
      <c r="C183" s="30" t="s">
        <v>484</v>
      </c>
      <c r="D183" s="31">
        <v>45071</v>
      </c>
      <c r="E183" s="37">
        <v>1242.7</v>
      </c>
      <c r="F183" s="37">
        <v>1237.5333333333333</v>
      </c>
      <c r="G183" s="38">
        <v>1230.2666666666667</v>
      </c>
      <c r="H183" s="38">
        <v>1217.8333333333333</v>
      </c>
      <c r="I183" s="38">
        <v>1210.5666666666666</v>
      </c>
      <c r="J183" s="38">
        <v>1249.9666666666667</v>
      </c>
      <c r="K183" s="38">
        <v>1257.2333333333331</v>
      </c>
      <c r="L183" s="38">
        <v>1269.6666666666667</v>
      </c>
      <c r="M183" s="28">
        <v>1244.8</v>
      </c>
      <c r="N183" s="28">
        <v>1225.0999999999999</v>
      </c>
      <c r="O183" s="39">
        <v>3793000</v>
      </c>
      <c r="P183" s="40">
        <v>7.9857651245551595E-2</v>
      </c>
    </row>
    <row r="184" spans="1:16" ht="12.75" customHeight="1">
      <c r="A184" s="28">
        <v>174</v>
      </c>
      <c r="B184" s="29" t="s">
        <v>56</v>
      </c>
      <c r="C184" s="30" t="s">
        <v>192</v>
      </c>
      <c r="D184" s="31">
        <v>45071</v>
      </c>
      <c r="E184" s="37">
        <v>769.25</v>
      </c>
      <c r="F184" s="37">
        <v>767.43333333333339</v>
      </c>
      <c r="G184" s="38">
        <v>764.51666666666677</v>
      </c>
      <c r="H184" s="38">
        <v>759.78333333333342</v>
      </c>
      <c r="I184" s="38">
        <v>756.86666666666679</v>
      </c>
      <c r="J184" s="38">
        <v>772.16666666666674</v>
      </c>
      <c r="K184" s="38">
        <v>775.08333333333326</v>
      </c>
      <c r="L184" s="38">
        <v>779.81666666666672</v>
      </c>
      <c r="M184" s="28">
        <v>770.35</v>
      </c>
      <c r="N184" s="28">
        <v>762.7</v>
      </c>
      <c r="O184" s="39">
        <v>11420100</v>
      </c>
      <c r="P184" s="40">
        <v>-2.0986035028161407E-2</v>
      </c>
    </row>
    <row r="185" spans="1:16" ht="12.75" customHeight="1">
      <c r="A185" s="28">
        <v>175</v>
      </c>
      <c r="B185" s="29" t="s">
        <v>49</v>
      </c>
      <c r="C185" s="30" t="s">
        <v>193</v>
      </c>
      <c r="D185" s="31">
        <v>45071</v>
      </c>
      <c r="E185" s="37">
        <v>527.29999999999995</v>
      </c>
      <c r="F185" s="37">
        <v>526.23333333333323</v>
      </c>
      <c r="G185" s="38">
        <v>522.41666666666652</v>
      </c>
      <c r="H185" s="38">
        <v>517.5333333333333</v>
      </c>
      <c r="I185" s="38">
        <v>513.71666666666658</v>
      </c>
      <c r="J185" s="38">
        <v>531.11666666666645</v>
      </c>
      <c r="K185" s="38">
        <v>534.93333333333328</v>
      </c>
      <c r="L185" s="38">
        <v>539.81666666666638</v>
      </c>
      <c r="M185" s="28">
        <v>530.04999999999995</v>
      </c>
      <c r="N185" s="28">
        <v>521.35</v>
      </c>
      <c r="O185" s="39">
        <v>59327025</v>
      </c>
      <c r="P185" s="40">
        <v>-1.1092636579572447E-2</v>
      </c>
    </row>
    <row r="186" spans="1:16" ht="12.75" customHeight="1">
      <c r="A186" s="28">
        <v>176</v>
      </c>
      <c r="B186" s="29" t="s">
        <v>166</v>
      </c>
      <c r="C186" s="30" t="s">
        <v>194</v>
      </c>
      <c r="D186" s="31">
        <v>45071</v>
      </c>
      <c r="E186" s="37">
        <v>206.6</v>
      </c>
      <c r="F186" s="37">
        <v>206.51666666666665</v>
      </c>
      <c r="G186" s="38">
        <v>205.6333333333333</v>
      </c>
      <c r="H186" s="38">
        <v>204.66666666666666</v>
      </c>
      <c r="I186" s="38">
        <v>203.7833333333333</v>
      </c>
      <c r="J186" s="38">
        <v>207.48333333333329</v>
      </c>
      <c r="K186" s="38">
        <v>208.36666666666662</v>
      </c>
      <c r="L186" s="38">
        <v>209.33333333333329</v>
      </c>
      <c r="M186" s="28">
        <v>207.4</v>
      </c>
      <c r="N186" s="28">
        <v>205.55</v>
      </c>
      <c r="O186" s="39">
        <v>94375125</v>
      </c>
      <c r="P186" s="40">
        <v>-2.0491803278688523E-2</v>
      </c>
    </row>
    <row r="187" spans="1:16" ht="12.75" customHeight="1">
      <c r="A187" s="28">
        <v>177</v>
      </c>
      <c r="B187" s="29" t="s">
        <v>119</v>
      </c>
      <c r="C187" s="30" t="s">
        <v>195</v>
      </c>
      <c r="D187" s="31">
        <v>45071</v>
      </c>
      <c r="E187" s="37">
        <v>105.4</v>
      </c>
      <c r="F187" s="37">
        <v>105.38333333333333</v>
      </c>
      <c r="G187" s="38">
        <v>104.86666666666665</v>
      </c>
      <c r="H187" s="38">
        <v>104.33333333333331</v>
      </c>
      <c r="I187" s="38">
        <v>103.81666666666663</v>
      </c>
      <c r="J187" s="38">
        <v>105.91666666666666</v>
      </c>
      <c r="K187" s="38">
        <v>106.43333333333334</v>
      </c>
      <c r="L187" s="38">
        <v>106.96666666666667</v>
      </c>
      <c r="M187" s="28">
        <v>105.9</v>
      </c>
      <c r="N187" s="28">
        <v>104.85</v>
      </c>
      <c r="O187" s="39">
        <v>229201500</v>
      </c>
      <c r="P187" s="40">
        <v>-8.1521087587215575E-4</v>
      </c>
    </row>
    <row r="188" spans="1:16" ht="12.75" customHeight="1">
      <c r="A188" s="28">
        <v>178</v>
      </c>
      <c r="B188" s="29" t="s">
        <v>86</v>
      </c>
      <c r="C188" s="30" t="s">
        <v>196</v>
      </c>
      <c r="D188" s="31">
        <v>45071</v>
      </c>
      <c r="E188" s="37">
        <v>3292.15</v>
      </c>
      <c r="F188" s="37">
        <v>3301.8333333333335</v>
      </c>
      <c r="G188" s="38">
        <v>3278.916666666667</v>
      </c>
      <c r="H188" s="38">
        <v>3265.6833333333334</v>
      </c>
      <c r="I188" s="38">
        <v>3242.7666666666669</v>
      </c>
      <c r="J188" s="38">
        <v>3315.0666666666671</v>
      </c>
      <c r="K188" s="38">
        <v>3337.983333333334</v>
      </c>
      <c r="L188" s="38">
        <v>3351.2166666666672</v>
      </c>
      <c r="M188" s="28">
        <v>3324.75</v>
      </c>
      <c r="N188" s="28">
        <v>3288.6</v>
      </c>
      <c r="O188" s="39">
        <v>11802525</v>
      </c>
      <c r="P188" s="40">
        <v>-9.0800899193370661E-3</v>
      </c>
    </row>
    <row r="189" spans="1:16" ht="12.75" customHeight="1">
      <c r="A189" s="28">
        <v>179</v>
      </c>
      <c r="B189" s="29" t="s">
        <v>86</v>
      </c>
      <c r="C189" s="30" t="s">
        <v>197</v>
      </c>
      <c r="D189" s="31">
        <v>45071</v>
      </c>
      <c r="E189" s="37">
        <v>1091.05</v>
      </c>
      <c r="F189" s="37">
        <v>1099.3</v>
      </c>
      <c r="G189" s="38">
        <v>1080.4499999999998</v>
      </c>
      <c r="H189" s="38">
        <v>1069.8499999999999</v>
      </c>
      <c r="I189" s="38">
        <v>1050.9999999999998</v>
      </c>
      <c r="J189" s="38">
        <v>1109.8999999999999</v>
      </c>
      <c r="K189" s="38">
        <v>1128.7499999999998</v>
      </c>
      <c r="L189" s="38">
        <v>1139.3499999999999</v>
      </c>
      <c r="M189" s="28">
        <v>1118.1500000000001</v>
      </c>
      <c r="N189" s="28">
        <v>1088.7</v>
      </c>
      <c r="O189" s="39">
        <v>10702200</v>
      </c>
      <c r="P189" s="40">
        <v>-4.4002572623003534E-2</v>
      </c>
    </row>
    <row r="190" spans="1:16" ht="12.75" customHeight="1">
      <c r="A190" s="28">
        <v>180</v>
      </c>
      <c r="B190" s="29" t="s">
        <v>56</v>
      </c>
      <c r="C190" s="30" t="s">
        <v>198</v>
      </c>
      <c r="D190" s="31">
        <v>45071</v>
      </c>
      <c r="E190" s="37">
        <v>2684.4</v>
      </c>
      <c r="F190" s="37">
        <v>2697.25</v>
      </c>
      <c r="G190" s="38">
        <v>2667.15</v>
      </c>
      <c r="H190" s="38">
        <v>2649.9</v>
      </c>
      <c r="I190" s="38">
        <v>2619.8000000000002</v>
      </c>
      <c r="J190" s="38">
        <v>2714.5</v>
      </c>
      <c r="K190" s="38">
        <v>2744.6000000000004</v>
      </c>
      <c r="L190" s="38">
        <v>2761.85</v>
      </c>
      <c r="M190" s="28">
        <v>2727.35</v>
      </c>
      <c r="N190" s="28">
        <v>2680</v>
      </c>
      <c r="O190" s="39">
        <v>5598750</v>
      </c>
      <c r="P190" s="40">
        <v>8.9201243411271801E-3</v>
      </c>
    </row>
    <row r="191" spans="1:16" ht="12.75" customHeight="1">
      <c r="A191" s="28">
        <v>181</v>
      </c>
      <c r="B191" s="29" t="s">
        <v>47</v>
      </c>
      <c r="C191" s="30" t="s">
        <v>199</v>
      </c>
      <c r="D191" s="31">
        <v>45071</v>
      </c>
      <c r="E191" s="37">
        <v>1689.7</v>
      </c>
      <c r="F191" s="37">
        <v>1685.8</v>
      </c>
      <c r="G191" s="38">
        <v>1674.75</v>
      </c>
      <c r="H191" s="38">
        <v>1659.8</v>
      </c>
      <c r="I191" s="38">
        <v>1648.75</v>
      </c>
      <c r="J191" s="38">
        <v>1700.75</v>
      </c>
      <c r="K191" s="38">
        <v>1711.7999999999997</v>
      </c>
      <c r="L191" s="38">
        <v>1726.75</v>
      </c>
      <c r="M191" s="28">
        <v>1696.85</v>
      </c>
      <c r="N191" s="28">
        <v>1670.85</v>
      </c>
      <c r="O191" s="39">
        <v>1726500</v>
      </c>
      <c r="P191" s="40">
        <v>6.5083281924737821E-2</v>
      </c>
    </row>
    <row r="192" spans="1:16" ht="12.75" customHeight="1">
      <c r="A192" s="28">
        <v>182</v>
      </c>
      <c r="B192" s="29" t="s">
        <v>44</v>
      </c>
      <c r="C192" s="30" t="s">
        <v>201</v>
      </c>
      <c r="D192" s="31">
        <v>45071</v>
      </c>
      <c r="E192" s="37">
        <v>1498.9</v>
      </c>
      <c r="F192" s="37">
        <v>1500.3500000000001</v>
      </c>
      <c r="G192" s="38">
        <v>1492.5500000000002</v>
      </c>
      <c r="H192" s="38">
        <v>1486.2</v>
      </c>
      <c r="I192" s="38">
        <v>1478.4</v>
      </c>
      <c r="J192" s="38">
        <v>1506.7000000000003</v>
      </c>
      <c r="K192" s="38">
        <v>1514.5</v>
      </c>
      <c r="L192" s="38">
        <v>1520.8500000000004</v>
      </c>
      <c r="M192" s="28">
        <v>1508.15</v>
      </c>
      <c r="N192" s="28">
        <v>1494</v>
      </c>
      <c r="O192" s="39">
        <v>3275200</v>
      </c>
      <c r="P192" s="40">
        <v>-6.5518078136374671E-3</v>
      </c>
    </row>
    <row r="193" spans="1:16" ht="12.75" customHeight="1">
      <c r="A193" s="28">
        <v>183</v>
      </c>
      <c r="B193" s="29" t="s">
        <v>49</v>
      </c>
      <c r="C193" s="30" t="s">
        <v>202</v>
      </c>
      <c r="D193" s="31">
        <v>45071</v>
      </c>
      <c r="E193" s="37">
        <v>1254.3499999999999</v>
      </c>
      <c r="F193" s="37">
        <v>1246.7833333333331</v>
      </c>
      <c r="G193" s="38">
        <v>1236.7666666666662</v>
      </c>
      <c r="H193" s="38">
        <v>1219.1833333333332</v>
      </c>
      <c r="I193" s="38">
        <v>1209.1666666666663</v>
      </c>
      <c r="J193" s="38">
        <v>1264.3666666666661</v>
      </c>
      <c r="K193" s="38">
        <v>1274.383333333333</v>
      </c>
      <c r="L193" s="38">
        <v>1291.966666666666</v>
      </c>
      <c r="M193" s="28">
        <v>1256.8</v>
      </c>
      <c r="N193" s="28">
        <v>1229.2</v>
      </c>
      <c r="O193" s="39">
        <v>9429000</v>
      </c>
      <c r="P193" s="40">
        <v>5.9878826028798487E-2</v>
      </c>
    </row>
    <row r="194" spans="1:16" ht="12.75" customHeight="1">
      <c r="A194" s="28">
        <v>184</v>
      </c>
      <c r="B194" s="29" t="s">
        <v>56</v>
      </c>
      <c r="C194" s="30" t="s">
        <v>203</v>
      </c>
      <c r="D194" s="31">
        <v>45071</v>
      </c>
      <c r="E194" s="37">
        <v>1412.35</v>
      </c>
      <c r="F194" s="37">
        <v>1410.6166666666668</v>
      </c>
      <c r="G194" s="38">
        <v>1397.7333333333336</v>
      </c>
      <c r="H194" s="38">
        <v>1383.1166666666668</v>
      </c>
      <c r="I194" s="38">
        <v>1370.2333333333336</v>
      </c>
      <c r="J194" s="38">
        <v>1425.2333333333336</v>
      </c>
      <c r="K194" s="38">
        <v>1438.1166666666668</v>
      </c>
      <c r="L194" s="38">
        <v>1452.7333333333336</v>
      </c>
      <c r="M194" s="28">
        <v>1423.5</v>
      </c>
      <c r="N194" s="28">
        <v>1396</v>
      </c>
      <c r="O194" s="39">
        <v>2362800</v>
      </c>
      <c r="P194" s="40">
        <v>3.2872879874103866E-2</v>
      </c>
    </row>
    <row r="195" spans="1:16" ht="12.75" customHeight="1">
      <c r="A195" s="28">
        <v>185</v>
      </c>
      <c r="B195" s="29" t="s">
        <v>42</v>
      </c>
      <c r="C195" s="30" t="s">
        <v>204</v>
      </c>
      <c r="D195" s="31">
        <v>45071</v>
      </c>
      <c r="E195" s="37">
        <v>7646.9</v>
      </c>
      <c r="F195" s="37">
        <v>7676.6833333333334</v>
      </c>
      <c r="G195" s="38">
        <v>7600.6166666666668</v>
      </c>
      <c r="H195" s="38">
        <v>7554.333333333333</v>
      </c>
      <c r="I195" s="38">
        <v>7478.2666666666664</v>
      </c>
      <c r="J195" s="38">
        <v>7722.9666666666672</v>
      </c>
      <c r="K195" s="38">
        <v>7799.0333333333347</v>
      </c>
      <c r="L195" s="38">
        <v>7845.3166666666675</v>
      </c>
      <c r="M195" s="28">
        <v>7752.75</v>
      </c>
      <c r="N195" s="28">
        <v>7630.4</v>
      </c>
      <c r="O195" s="39">
        <v>1914700</v>
      </c>
      <c r="P195" s="40">
        <v>1.7788939465285408E-3</v>
      </c>
    </row>
    <row r="196" spans="1:16" ht="12.75" customHeight="1">
      <c r="A196" s="28">
        <v>186</v>
      </c>
      <c r="B196" s="29" t="s">
        <v>38</v>
      </c>
      <c r="C196" s="30" t="s">
        <v>205</v>
      </c>
      <c r="D196" s="31">
        <v>45071</v>
      </c>
      <c r="E196" s="37">
        <v>682.25</v>
      </c>
      <c r="F196" s="37">
        <v>678.80000000000007</v>
      </c>
      <c r="G196" s="38">
        <v>673.90000000000009</v>
      </c>
      <c r="H196" s="38">
        <v>665.55000000000007</v>
      </c>
      <c r="I196" s="38">
        <v>660.65000000000009</v>
      </c>
      <c r="J196" s="38">
        <v>687.15000000000009</v>
      </c>
      <c r="K196" s="38">
        <v>692.05</v>
      </c>
      <c r="L196" s="38">
        <v>700.40000000000009</v>
      </c>
      <c r="M196" s="28">
        <v>683.7</v>
      </c>
      <c r="N196" s="28">
        <v>670.45</v>
      </c>
      <c r="O196" s="39">
        <v>22432800</v>
      </c>
      <c r="P196" s="40">
        <v>-4.6577158959058514E-2</v>
      </c>
    </row>
    <row r="197" spans="1:16" ht="12.75" customHeight="1">
      <c r="A197" s="28">
        <v>187</v>
      </c>
      <c r="B197" s="29" t="s">
        <v>119</v>
      </c>
      <c r="C197" s="30" t="s">
        <v>206</v>
      </c>
      <c r="D197" s="31">
        <v>45071</v>
      </c>
      <c r="E197" s="37">
        <v>285.3</v>
      </c>
      <c r="F197" s="37">
        <v>287.10000000000002</v>
      </c>
      <c r="G197" s="38">
        <v>282.80000000000007</v>
      </c>
      <c r="H197" s="38">
        <v>280.30000000000007</v>
      </c>
      <c r="I197" s="38">
        <v>276.00000000000011</v>
      </c>
      <c r="J197" s="38">
        <v>289.60000000000002</v>
      </c>
      <c r="K197" s="38">
        <v>293.89999999999998</v>
      </c>
      <c r="L197" s="38">
        <v>296.39999999999998</v>
      </c>
      <c r="M197" s="28">
        <v>291.39999999999998</v>
      </c>
      <c r="N197" s="28">
        <v>284.60000000000002</v>
      </c>
      <c r="O197" s="39">
        <v>44002000</v>
      </c>
      <c r="P197" s="40">
        <v>0.14971780936454848</v>
      </c>
    </row>
    <row r="198" spans="1:16" ht="12.75" customHeight="1">
      <c r="A198" s="28">
        <v>188</v>
      </c>
      <c r="B198" s="29" t="s">
        <v>70</v>
      </c>
      <c r="C198" s="30" t="s">
        <v>207</v>
      </c>
      <c r="D198" s="31">
        <v>45071</v>
      </c>
      <c r="E198" s="37">
        <v>806.8</v>
      </c>
      <c r="F198" s="37">
        <v>808.04999999999984</v>
      </c>
      <c r="G198" s="38">
        <v>802.4499999999997</v>
      </c>
      <c r="H198" s="38">
        <v>798.09999999999991</v>
      </c>
      <c r="I198" s="38">
        <v>792.49999999999977</v>
      </c>
      <c r="J198" s="38">
        <v>812.39999999999964</v>
      </c>
      <c r="K198" s="38">
        <v>817.99999999999977</v>
      </c>
      <c r="L198" s="38">
        <v>822.34999999999957</v>
      </c>
      <c r="M198" s="28">
        <v>813.65</v>
      </c>
      <c r="N198" s="28">
        <v>803.7</v>
      </c>
      <c r="O198" s="39">
        <v>6859200</v>
      </c>
      <c r="P198" s="40">
        <v>-5.5440799801702058E-2</v>
      </c>
    </row>
    <row r="199" spans="1:16" ht="12.75" customHeight="1">
      <c r="A199" s="28">
        <v>189</v>
      </c>
      <c r="B199" s="29" t="s">
        <v>70</v>
      </c>
      <c r="C199" s="30" t="s">
        <v>276</v>
      </c>
      <c r="D199" s="31">
        <v>45071</v>
      </c>
      <c r="E199" s="37">
        <v>1385.9</v>
      </c>
      <c r="F199" s="37">
        <v>1379.6166666666668</v>
      </c>
      <c r="G199" s="38">
        <v>1363.2833333333335</v>
      </c>
      <c r="H199" s="38">
        <v>1340.6666666666667</v>
      </c>
      <c r="I199" s="38">
        <v>1324.3333333333335</v>
      </c>
      <c r="J199" s="38">
        <v>1402.2333333333336</v>
      </c>
      <c r="K199" s="38">
        <v>1418.5666666666666</v>
      </c>
      <c r="L199" s="38">
        <v>1441.1833333333336</v>
      </c>
      <c r="M199" s="28">
        <v>1395.95</v>
      </c>
      <c r="N199" s="28">
        <v>1357</v>
      </c>
      <c r="O199" s="39">
        <v>318850</v>
      </c>
      <c r="P199" s="40">
        <v>-0.12906309751434034</v>
      </c>
    </row>
    <row r="200" spans="1:16" ht="12.75" customHeight="1">
      <c r="A200" s="28">
        <v>190</v>
      </c>
      <c r="B200" s="29" t="s">
        <v>86</v>
      </c>
      <c r="C200" s="30" t="s">
        <v>208</v>
      </c>
      <c r="D200" s="31">
        <v>45071</v>
      </c>
      <c r="E200" s="37">
        <v>397.55</v>
      </c>
      <c r="F200" s="37">
        <v>398.45</v>
      </c>
      <c r="G200" s="38">
        <v>394.9</v>
      </c>
      <c r="H200" s="38">
        <v>392.25</v>
      </c>
      <c r="I200" s="38">
        <v>388.7</v>
      </c>
      <c r="J200" s="38">
        <v>401.09999999999997</v>
      </c>
      <c r="K200" s="38">
        <v>404.65000000000003</v>
      </c>
      <c r="L200" s="38">
        <v>407.29999999999995</v>
      </c>
      <c r="M200" s="28">
        <v>402</v>
      </c>
      <c r="N200" s="28">
        <v>395.8</v>
      </c>
      <c r="O200" s="39">
        <v>29556000</v>
      </c>
      <c r="P200" s="40">
        <v>-3.0441400304414006E-4</v>
      </c>
    </row>
    <row r="201" spans="1:16" ht="12.75" customHeight="1">
      <c r="A201" s="28">
        <v>191</v>
      </c>
      <c r="B201" s="29" t="s">
        <v>178</v>
      </c>
      <c r="C201" s="30" t="s">
        <v>209</v>
      </c>
      <c r="D201" s="31">
        <v>45071</v>
      </c>
      <c r="E201" s="37">
        <v>183.45</v>
      </c>
      <c r="F201" s="37">
        <v>184.01666666666665</v>
      </c>
      <c r="G201" s="38">
        <v>182.08333333333331</v>
      </c>
      <c r="H201" s="38">
        <v>180.71666666666667</v>
      </c>
      <c r="I201" s="38">
        <v>178.78333333333333</v>
      </c>
      <c r="J201" s="38">
        <v>185.3833333333333</v>
      </c>
      <c r="K201" s="38">
        <v>187.31666666666663</v>
      </c>
      <c r="L201" s="38">
        <v>188.68333333333328</v>
      </c>
      <c r="M201" s="28">
        <v>185.95</v>
      </c>
      <c r="N201" s="28">
        <v>182.65</v>
      </c>
      <c r="O201" s="39">
        <v>87756000</v>
      </c>
      <c r="P201" s="40">
        <v>2.7767303143532963E-3</v>
      </c>
    </row>
    <row r="202" spans="1:16" ht="12.75" customHeight="1">
      <c r="A202" s="28">
        <v>192</v>
      </c>
      <c r="B202" s="29" t="s">
        <v>47</v>
      </c>
      <c r="C202" s="30" t="s">
        <v>796</v>
      </c>
      <c r="D202" s="31">
        <v>45071</v>
      </c>
      <c r="E202" s="37">
        <v>506.85</v>
      </c>
      <c r="F202" s="37">
        <v>508.01666666666665</v>
      </c>
      <c r="G202" s="38">
        <v>503.98333333333335</v>
      </c>
      <c r="H202" s="38">
        <v>501.11666666666667</v>
      </c>
      <c r="I202" s="38">
        <v>497.08333333333337</v>
      </c>
      <c r="J202" s="38">
        <v>510.88333333333333</v>
      </c>
      <c r="K202" s="38">
        <v>514.91666666666663</v>
      </c>
      <c r="L202" s="38">
        <v>517.7833333333333</v>
      </c>
      <c r="M202" s="28">
        <v>512.04999999999995</v>
      </c>
      <c r="N202" s="28">
        <v>505.15</v>
      </c>
      <c r="O202" s="39">
        <v>7468200</v>
      </c>
      <c r="P202" s="40">
        <v>-3.5788984429467811E-2</v>
      </c>
    </row>
    <row r="203" spans="1:16" ht="12.75" customHeight="1">
      <c r="A203" s="28">
        <v>193</v>
      </c>
      <c r="B203" s="29"/>
      <c r="C203" s="41"/>
      <c r="D203" s="43"/>
      <c r="E203" s="44"/>
      <c r="F203" s="44"/>
      <c r="G203" s="45"/>
      <c r="H203" s="45"/>
      <c r="I203" s="45"/>
      <c r="J203" s="45"/>
      <c r="K203" s="45"/>
      <c r="L203" s="45"/>
      <c r="M203" s="41"/>
      <c r="N203" s="41"/>
      <c r="O203" s="232"/>
      <c r="P203" s="233"/>
    </row>
    <row r="204" spans="1:16" ht="12.75" customHeight="1">
      <c r="A204" s="28">
        <v>194</v>
      </c>
      <c r="B204" s="29"/>
      <c r="C204" s="41"/>
      <c r="D204" s="43"/>
      <c r="E204" s="44"/>
      <c r="F204" s="44"/>
      <c r="G204" s="45"/>
      <c r="H204" s="45"/>
      <c r="I204" s="45"/>
      <c r="J204" s="45"/>
      <c r="K204" s="45"/>
      <c r="L204" s="45"/>
      <c r="M204" s="41"/>
      <c r="N204" s="41"/>
      <c r="O204" s="232"/>
      <c r="P204" s="233"/>
    </row>
    <row r="205" spans="1:16" ht="12.75" customHeight="1">
      <c r="A205" s="28"/>
      <c r="B205" s="42"/>
      <c r="C205" s="41"/>
      <c r="D205" s="43"/>
      <c r="E205" s="44"/>
      <c r="F205" s="44"/>
      <c r="G205" s="45"/>
      <c r="H205" s="45"/>
      <c r="I205" s="45"/>
      <c r="J205" s="45"/>
      <c r="K205" s="45"/>
      <c r="L205" s="1"/>
      <c r="M205" s="1"/>
      <c r="N205" s="1"/>
      <c r="O205" s="1"/>
      <c r="P205" s="1"/>
    </row>
    <row r="206" spans="1:16" ht="12.75" customHeight="1">
      <c r="A206" s="28"/>
      <c r="B206" s="4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8"/>
      <c r="B207" s="4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8"/>
      <c r="B208" s="4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8"/>
      <c r="B209" s="4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8"/>
      <c r="B210" s="4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6" t="s">
        <v>210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1" t="s">
        <v>215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7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</row>
    <row r="510" spans="1:16" ht="12.75" customHeight="1">
      <c r="A510" s="1"/>
      <c r="B510" s="1"/>
    </row>
    <row r="511" spans="1:16" ht="12.75" customHeight="1">
      <c r="A511" s="1"/>
    </row>
    <row r="512" spans="1:16" ht="12.75" customHeight="1">
      <c r="A512" s="1"/>
    </row>
    <row r="513" spans="1:1" ht="12.75" customHeight="1">
      <c r="A513" s="1"/>
    </row>
    <row r="514" spans="1:1" ht="12.75" customHeight="1">
      <c r="A514" s="1"/>
    </row>
    <row r="515" spans="1:1" ht="12.75" customHeight="1">
      <c r="A515" s="1"/>
    </row>
    <row r="516" spans="1:1" ht="12.75" customHeight="1">
      <c r="A516" s="1"/>
    </row>
    <row r="517" spans="1:1" ht="12.75" customHeight="1">
      <c r="A517" s="1"/>
    </row>
    <row r="518" spans="1:1" ht="12.75" customHeight="1">
      <c r="A518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E14" sqref="E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3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45070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9" t="s">
        <v>16</v>
      </c>
      <c r="B8" s="391"/>
      <c r="C8" s="395" t="s">
        <v>20</v>
      </c>
      <c r="D8" s="395" t="s">
        <v>21</v>
      </c>
      <c r="E8" s="386" t="s">
        <v>22</v>
      </c>
      <c r="F8" s="387"/>
      <c r="G8" s="388"/>
      <c r="H8" s="386" t="s">
        <v>23</v>
      </c>
      <c r="I8" s="387"/>
      <c r="J8" s="388"/>
      <c r="K8" s="23"/>
      <c r="L8" s="50"/>
      <c r="M8" s="50"/>
      <c r="N8" s="1"/>
      <c r="O8" s="1"/>
    </row>
    <row r="9" spans="1:15" ht="36" customHeight="1">
      <c r="A9" s="393"/>
      <c r="B9" s="394"/>
      <c r="C9" s="394"/>
      <c r="D9" s="39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225</v>
      </c>
      <c r="N9" s="1"/>
      <c r="O9" s="1"/>
    </row>
    <row r="10" spans="1:15" ht="12.75" customHeight="1">
      <c r="A10" s="213">
        <v>1</v>
      </c>
      <c r="B10" s="257" t="s">
        <v>226</v>
      </c>
      <c r="C10" s="257">
        <v>18348</v>
      </c>
      <c r="D10" s="257">
        <v>18363.983333333334</v>
      </c>
      <c r="E10" s="257">
        <v>18308.216666666667</v>
      </c>
      <c r="F10" s="257">
        <v>18268.433333333334</v>
      </c>
      <c r="G10" s="257">
        <v>18212.666666666668</v>
      </c>
      <c r="H10" s="257">
        <v>18403.766666666666</v>
      </c>
      <c r="I10" s="257">
        <v>18459.533333333336</v>
      </c>
      <c r="J10" s="257">
        <v>18499.316666666666</v>
      </c>
      <c r="K10" s="257">
        <v>18419.75</v>
      </c>
      <c r="L10" s="257">
        <v>18324.2</v>
      </c>
      <c r="M10" s="258"/>
      <c r="N10" s="1"/>
      <c r="O10" s="1"/>
    </row>
    <row r="11" spans="1:15" ht="12.75" customHeight="1">
      <c r="A11" s="213">
        <v>2</v>
      </c>
      <c r="B11" s="262" t="s">
        <v>227</v>
      </c>
      <c r="C11" s="257">
        <v>43954.45</v>
      </c>
      <c r="D11" s="257">
        <v>43967.299999999996</v>
      </c>
      <c r="E11" s="257">
        <v>43839.349999999991</v>
      </c>
      <c r="F11" s="257">
        <v>43724.249999999993</v>
      </c>
      <c r="G11" s="257">
        <v>43596.299999999988</v>
      </c>
      <c r="H11" s="257">
        <v>44082.399999999994</v>
      </c>
      <c r="I11" s="257">
        <v>44210.349999999991</v>
      </c>
      <c r="J11" s="257">
        <v>44325.45</v>
      </c>
      <c r="K11" s="257">
        <v>44095.25</v>
      </c>
      <c r="L11" s="257">
        <v>43852.2</v>
      </c>
      <c r="M11" s="258"/>
      <c r="N11" s="1"/>
      <c r="O11" s="1"/>
    </row>
    <row r="12" spans="1:15" ht="12.75" customHeight="1">
      <c r="A12" s="213">
        <v>3</v>
      </c>
      <c r="B12" s="230" t="s">
        <v>228</v>
      </c>
      <c r="C12" s="231">
        <v>3114</v>
      </c>
      <c r="D12" s="231">
        <v>3120.7166666666667</v>
      </c>
      <c r="E12" s="231">
        <v>3102.6333333333332</v>
      </c>
      <c r="F12" s="231">
        <v>3091.2666666666664</v>
      </c>
      <c r="G12" s="231">
        <v>3073.1833333333329</v>
      </c>
      <c r="H12" s="231">
        <v>3132.0833333333335</v>
      </c>
      <c r="I12" s="231">
        <v>3150.1666666666665</v>
      </c>
      <c r="J12" s="231">
        <v>3161.5333333333338</v>
      </c>
      <c r="K12" s="231">
        <v>3138.8</v>
      </c>
      <c r="L12" s="231">
        <v>3109.35</v>
      </c>
      <c r="M12" s="258"/>
      <c r="N12" s="1"/>
      <c r="O12" s="1"/>
    </row>
    <row r="13" spans="1:15" ht="12.75" customHeight="1">
      <c r="A13" s="213">
        <v>4</v>
      </c>
      <c r="B13" s="230" t="s">
        <v>229</v>
      </c>
      <c r="C13" s="231">
        <v>5396.75</v>
      </c>
      <c r="D13" s="231">
        <v>5406.2</v>
      </c>
      <c r="E13" s="231">
        <v>5380.65</v>
      </c>
      <c r="F13" s="231">
        <v>5364.55</v>
      </c>
      <c r="G13" s="231">
        <v>5339</v>
      </c>
      <c r="H13" s="231">
        <v>5422.2999999999993</v>
      </c>
      <c r="I13" s="231">
        <v>5447.85</v>
      </c>
      <c r="J13" s="231">
        <v>5463.9499999999989</v>
      </c>
      <c r="K13" s="231">
        <v>5431.75</v>
      </c>
      <c r="L13" s="231">
        <v>5390.1</v>
      </c>
      <c r="M13" s="258"/>
      <c r="N13" s="1"/>
      <c r="O13" s="1"/>
    </row>
    <row r="14" spans="1:15" ht="12.75" customHeight="1">
      <c r="A14" s="213">
        <v>5</v>
      </c>
      <c r="B14" s="230" t="s">
        <v>230</v>
      </c>
      <c r="C14" s="231">
        <v>28873.7</v>
      </c>
      <c r="D14" s="231">
        <v>29007.866666666669</v>
      </c>
      <c r="E14" s="231">
        <v>28695.833333333336</v>
      </c>
      <c r="F14" s="231">
        <v>28517.966666666667</v>
      </c>
      <c r="G14" s="231">
        <v>28205.933333333334</v>
      </c>
      <c r="H14" s="231">
        <v>29185.733333333337</v>
      </c>
      <c r="I14" s="231">
        <v>29497.76666666667</v>
      </c>
      <c r="J14" s="231">
        <v>29675.633333333339</v>
      </c>
      <c r="K14" s="231">
        <v>29319.9</v>
      </c>
      <c r="L14" s="231">
        <v>28830</v>
      </c>
      <c r="M14" s="258"/>
      <c r="N14" s="1"/>
      <c r="O14" s="1"/>
    </row>
    <row r="15" spans="1:15" ht="12.75" customHeight="1">
      <c r="A15" s="213">
        <v>6</v>
      </c>
      <c r="B15" s="230" t="s">
        <v>231</v>
      </c>
      <c r="C15" s="231">
        <v>4784.3</v>
      </c>
      <c r="D15" s="231">
        <v>4788.8666666666668</v>
      </c>
      <c r="E15" s="231">
        <v>4774.5833333333339</v>
      </c>
      <c r="F15" s="231">
        <v>4764.8666666666668</v>
      </c>
      <c r="G15" s="231">
        <v>4750.5833333333339</v>
      </c>
      <c r="H15" s="231">
        <v>4798.5833333333339</v>
      </c>
      <c r="I15" s="231">
        <v>4812.8666666666668</v>
      </c>
      <c r="J15" s="231">
        <v>4822.5833333333339</v>
      </c>
      <c r="K15" s="231">
        <v>4803.1499999999996</v>
      </c>
      <c r="L15" s="231">
        <v>4779.1499999999996</v>
      </c>
      <c r="M15" s="258"/>
      <c r="N15" s="1"/>
      <c r="O15" s="1"/>
    </row>
    <row r="16" spans="1:15" ht="12.75" customHeight="1">
      <c r="A16" s="213">
        <v>7</v>
      </c>
      <c r="B16" s="230" t="s">
        <v>232</v>
      </c>
      <c r="C16" s="231">
        <v>9286.15</v>
      </c>
      <c r="D16" s="231">
        <v>9279.5166666666682</v>
      </c>
      <c r="E16" s="231">
        <v>9254.5333333333365</v>
      </c>
      <c r="F16" s="231">
        <v>9222.9166666666679</v>
      </c>
      <c r="G16" s="231">
        <v>9197.9333333333361</v>
      </c>
      <c r="H16" s="231">
        <v>9311.1333333333369</v>
      </c>
      <c r="I16" s="231">
        <v>9336.1166666666704</v>
      </c>
      <c r="J16" s="231">
        <v>9367.7333333333372</v>
      </c>
      <c r="K16" s="231">
        <v>9304.5</v>
      </c>
      <c r="L16" s="231">
        <v>9247.9</v>
      </c>
      <c r="M16" s="258"/>
      <c r="N16" s="1"/>
      <c r="O16" s="1"/>
    </row>
    <row r="17" spans="1:15" ht="12.75" customHeight="1">
      <c r="A17" s="213">
        <v>8</v>
      </c>
      <c r="B17" s="216" t="s">
        <v>284</v>
      </c>
      <c r="C17" s="230">
        <v>3912.75</v>
      </c>
      <c r="D17" s="231">
        <v>3917.6666666666665</v>
      </c>
      <c r="E17" s="231">
        <v>3867.3833333333332</v>
      </c>
      <c r="F17" s="231">
        <v>3822.0166666666669</v>
      </c>
      <c r="G17" s="231">
        <v>3771.7333333333336</v>
      </c>
      <c r="H17" s="231">
        <v>3963.0333333333328</v>
      </c>
      <c r="I17" s="231">
        <v>4013.3166666666666</v>
      </c>
      <c r="J17" s="231">
        <v>4058.6833333333325</v>
      </c>
      <c r="K17" s="230">
        <v>3967.95</v>
      </c>
      <c r="L17" s="230">
        <v>3872.3</v>
      </c>
      <c r="M17" s="230">
        <v>2.7981799999999999</v>
      </c>
      <c r="N17" s="1"/>
      <c r="O17" s="1"/>
    </row>
    <row r="18" spans="1:15" ht="12.75" customHeight="1">
      <c r="A18" s="213">
        <v>9</v>
      </c>
      <c r="B18" s="216" t="s">
        <v>43</v>
      </c>
      <c r="C18" s="230">
        <v>1819.45</v>
      </c>
      <c r="D18" s="231">
        <v>1832.1499999999999</v>
      </c>
      <c r="E18" s="231">
        <v>1797.2999999999997</v>
      </c>
      <c r="F18" s="231">
        <v>1775.1499999999999</v>
      </c>
      <c r="G18" s="231">
        <v>1740.2999999999997</v>
      </c>
      <c r="H18" s="231">
        <v>1854.2999999999997</v>
      </c>
      <c r="I18" s="231">
        <v>1889.1499999999996</v>
      </c>
      <c r="J18" s="231">
        <v>1911.2999999999997</v>
      </c>
      <c r="K18" s="230">
        <v>1867</v>
      </c>
      <c r="L18" s="230">
        <v>1810</v>
      </c>
      <c r="M18" s="230">
        <v>16.681920000000002</v>
      </c>
      <c r="N18" s="1"/>
      <c r="O18" s="1"/>
    </row>
    <row r="19" spans="1:15" ht="12.75" customHeight="1">
      <c r="A19" s="213">
        <v>10</v>
      </c>
      <c r="B19" s="216" t="s">
        <v>59</v>
      </c>
      <c r="C19" s="230">
        <v>762.7</v>
      </c>
      <c r="D19" s="231">
        <v>764.51666666666677</v>
      </c>
      <c r="E19" s="231">
        <v>754.48333333333358</v>
      </c>
      <c r="F19" s="231">
        <v>746.26666666666677</v>
      </c>
      <c r="G19" s="231">
        <v>736.23333333333358</v>
      </c>
      <c r="H19" s="231">
        <v>772.73333333333358</v>
      </c>
      <c r="I19" s="231">
        <v>782.76666666666665</v>
      </c>
      <c r="J19" s="231">
        <v>790.98333333333358</v>
      </c>
      <c r="K19" s="230">
        <v>774.55</v>
      </c>
      <c r="L19" s="230">
        <v>756.3</v>
      </c>
      <c r="M19" s="230">
        <v>16.69877</v>
      </c>
      <c r="N19" s="1"/>
      <c r="O19" s="1"/>
    </row>
    <row r="20" spans="1:15" ht="12.75" customHeight="1">
      <c r="A20" s="213">
        <v>11</v>
      </c>
      <c r="B20" s="216" t="s">
        <v>233</v>
      </c>
      <c r="C20" s="230">
        <v>21508.1</v>
      </c>
      <c r="D20" s="231">
        <v>21504.033333333329</v>
      </c>
      <c r="E20" s="231">
        <v>21419.266666666659</v>
      </c>
      <c r="F20" s="231">
        <v>21330.433333333331</v>
      </c>
      <c r="G20" s="231">
        <v>21245.666666666661</v>
      </c>
      <c r="H20" s="231">
        <v>21592.866666666658</v>
      </c>
      <c r="I20" s="231">
        <v>21677.633333333328</v>
      </c>
      <c r="J20" s="231">
        <v>21766.466666666656</v>
      </c>
      <c r="K20" s="230">
        <v>21588.799999999999</v>
      </c>
      <c r="L20" s="230">
        <v>21415.200000000001</v>
      </c>
      <c r="M20" s="230">
        <v>8.5690000000000002E-2</v>
      </c>
      <c r="N20" s="1"/>
      <c r="O20" s="1"/>
    </row>
    <row r="21" spans="1:15" ht="12.75" customHeight="1">
      <c r="A21" s="213">
        <v>12</v>
      </c>
      <c r="B21" s="216" t="s">
        <v>45</v>
      </c>
      <c r="C21" s="230">
        <v>2633.7</v>
      </c>
      <c r="D21" s="231">
        <v>2597.7166666666667</v>
      </c>
      <c r="E21" s="231">
        <v>2435.9833333333336</v>
      </c>
      <c r="F21" s="231">
        <v>2238.2666666666669</v>
      </c>
      <c r="G21" s="231">
        <v>2076.5333333333338</v>
      </c>
      <c r="H21" s="231">
        <v>2795.4333333333334</v>
      </c>
      <c r="I21" s="231">
        <v>2957.1666666666661</v>
      </c>
      <c r="J21" s="231">
        <v>3154.8833333333332</v>
      </c>
      <c r="K21" s="230">
        <v>2759.45</v>
      </c>
      <c r="L21" s="230">
        <v>2400</v>
      </c>
      <c r="M21" s="230">
        <v>284.32888000000003</v>
      </c>
      <c r="N21" s="1"/>
      <c r="O21" s="1"/>
    </row>
    <row r="22" spans="1:15" ht="12.75" customHeight="1">
      <c r="A22" s="213">
        <v>13</v>
      </c>
      <c r="B22" s="216" t="s">
        <v>234</v>
      </c>
      <c r="C22" s="230">
        <v>988.8</v>
      </c>
      <c r="D22" s="231">
        <v>988.79999999999984</v>
      </c>
      <c r="E22" s="231">
        <v>988.79999999999973</v>
      </c>
      <c r="F22" s="231">
        <v>988.79999999999984</v>
      </c>
      <c r="G22" s="231">
        <v>988.79999999999973</v>
      </c>
      <c r="H22" s="231">
        <v>988.79999999999973</v>
      </c>
      <c r="I22" s="231">
        <v>988.8</v>
      </c>
      <c r="J22" s="231">
        <v>988.79999999999973</v>
      </c>
      <c r="K22" s="230">
        <v>988.8</v>
      </c>
      <c r="L22" s="230">
        <v>988.8</v>
      </c>
      <c r="M22" s="230">
        <v>2.2853500000000002</v>
      </c>
      <c r="N22" s="1"/>
      <c r="O22" s="1"/>
    </row>
    <row r="23" spans="1:15" ht="12.75" customHeight="1">
      <c r="A23" s="213">
        <v>14</v>
      </c>
      <c r="B23" s="216" t="s">
        <v>46</v>
      </c>
      <c r="C23" s="230">
        <v>734.05</v>
      </c>
      <c r="D23" s="231">
        <v>749.9</v>
      </c>
      <c r="E23" s="231">
        <v>714.15</v>
      </c>
      <c r="F23" s="231">
        <v>694.25</v>
      </c>
      <c r="G23" s="231">
        <v>658.5</v>
      </c>
      <c r="H23" s="231">
        <v>769.8</v>
      </c>
      <c r="I23" s="231">
        <v>805.55</v>
      </c>
      <c r="J23" s="231">
        <v>825.44999999999993</v>
      </c>
      <c r="K23" s="230">
        <v>785.65</v>
      </c>
      <c r="L23" s="230">
        <v>730</v>
      </c>
      <c r="M23" s="230">
        <v>394.97528</v>
      </c>
      <c r="N23" s="1"/>
      <c r="O23" s="1"/>
    </row>
    <row r="24" spans="1:15" ht="12.75" customHeight="1">
      <c r="A24" s="213">
        <v>15</v>
      </c>
      <c r="B24" s="216" t="s">
        <v>235</v>
      </c>
      <c r="C24" s="230">
        <v>758.6</v>
      </c>
      <c r="D24" s="231">
        <v>758.6</v>
      </c>
      <c r="E24" s="231">
        <v>758.6</v>
      </c>
      <c r="F24" s="231">
        <v>758.6</v>
      </c>
      <c r="G24" s="231">
        <v>758.6</v>
      </c>
      <c r="H24" s="231">
        <v>758.6</v>
      </c>
      <c r="I24" s="231">
        <v>758.6</v>
      </c>
      <c r="J24" s="231">
        <v>758.6</v>
      </c>
      <c r="K24" s="230">
        <v>758.6</v>
      </c>
      <c r="L24" s="230">
        <v>758.6</v>
      </c>
      <c r="M24" s="230">
        <v>2.28579</v>
      </c>
      <c r="N24" s="1"/>
      <c r="O24" s="1"/>
    </row>
    <row r="25" spans="1:15" ht="12.75" customHeight="1">
      <c r="A25" s="213">
        <v>16</v>
      </c>
      <c r="B25" s="216" t="s">
        <v>236</v>
      </c>
      <c r="C25" s="230">
        <v>868</v>
      </c>
      <c r="D25" s="231">
        <v>868</v>
      </c>
      <c r="E25" s="231">
        <v>868</v>
      </c>
      <c r="F25" s="231">
        <v>868</v>
      </c>
      <c r="G25" s="231">
        <v>868</v>
      </c>
      <c r="H25" s="231">
        <v>868</v>
      </c>
      <c r="I25" s="231">
        <v>868</v>
      </c>
      <c r="J25" s="231">
        <v>868</v>
      </c>
      <c r="K25" s="230">
        <v>868</v>
      </c>
      <c r="L25" s="230">
        <v>868</v>
      </c>
      <c r="M25" s="230">
        <v>1.8061700000000001</v>
      </c>
      <c r="N25" s="1"/>
      <c r="O25" s="1"/>
    </row>
    <row r="26" spans="1:15" ht="12.75" customHeight="1">
      <c r="A26" s="213">
        <v>17</v>
      </c>
      <c r="B26" s="216" t="s">
        <v>841</v>
      </c>
      <c r="C26" s="230">
        <v>488.7</v>
      </c>
      <c r="D26" s="231">
        <v>481.90000000000003</v>
      </c>
      <c r="E26" s="231">
        <v>475.10000000000008</v>
      </c>
      <c r="F26" s="231">
        <v>461.50000000000006</v>
      </c>
      <c r="G26" s="231">
        <v>454.7000000000001</v>
      </c>
      <c r="H26" s="231">
        <v>495.50000000000006</v>
      </c>
      <c r="I26" s="231">
        <v>502.3</v>
      </c>
      <c r="J26" s="231">
        <v>515.90000000000009</v>
      </c>
      <c r="K26" s="230">
        <v>488.7</v>
      </c>
      <c r="L26" s="230">
        <v>468.3</v>
      </c>
      <c r="M26" s="230">
        <v>131.03654</v>
      </c>
      <c r="N26" s="1"/>
      <c r="O26" s="1"/>
    </row>
    <row r="27" spans="1:15" ht="12.75" customHeight="1">
      <c r="A27" s="213">
        <v>18</v>
      </c>
      <c r="B27" s="216" t="s">
        <v>237</v>
      </c>
      <c r="C27" s="230">
        <v>166.75</v>
      </c>
      <c r="D27" s="231">
        <v>166.5</v>
      </c>
      <c r="E27" s="231">
        <v>165.7</v>
      </c>
      <c r="F27" s="231">
        <v>164.64999999999998</v>
      </c>
      <c r="G27" s="231">
        <v>163.84999999999997</v>
      </c>
      <c r="H27" s="231">
        <v>167.55</v>
      </c>
      <c r="I27" s="231">
        <v>168.35000000000002</v>
      </c>
      <c r="J27" s="231">
        <v>169.40000000000003</v>
      </c>
      <c r="K27" s="230">
        <v>167.3</v>
      </c>
      <c r="L27" s="230">
        <v>165.45</v>
      </c>
      <c r="M27" s="230">
        <v>28.393350000000002</v>
      </c>
      <c r="N27" s="1"/>
      <c r="O27" s="1"/>
    </row>
    <row r="28" spans="1:15" ht="12.75" customHeight="1">
      <c r="A28" s="213">
        <v>19</v>
      </c>
      <c r="B28" s="216" t="s">
        <v>41</v>
      </c>
      <c r="C28" s="230">
        <v>194.5</v>
      </c>
      <c r="D28" s="231">
        <v>192.68333333333331</v>
      </c>
      <c r="E28" s="231">
        <v>186.21666666666661</v>
      </c>
      <c r="F28" s="231">
        <v>177.93333333333331</v>
      </c>
      <c r="G28" s="231">
        <v>171.46666666666661</v>
      </c>
      <c r="H28" s="231">
        <v>200.96666666666661</v>
      </c>
      <c r="I28" s="231">
        <v>207.43333333333331</v>
      </c>
      <c r="J28" s="231">
        <v>215.71666666666661</v>
      </c>
      <c r="K28" s="230">
        <v>199.15</v>
      </c>
      <c r="L28" s="230">
        <v>184.4</v>
      </c>
      <c r="M28" s="230">
        <v>163.69914</v>
      </c>
      <c r="N28" s="1"/>
      <c r="O28" s="1"/>
    </row>
    <row r="29" spans="1:15" ht="12.75" customHeight="1">
      <c r="A29" s="213">
        <v>20</v>
      </c>
      <c r="B29" s="216" t="s">
        <v>48</v>
      </c>
      <c r="C29" s="230">
        <v>3257.9</v>
      </c>
      <c r="D29" s="231">
        <v>3264.7000000000003</v>
      </c>
      <c r="E29" s="231">
        <v>3179.5000000000005</v>
      </c>
      <c r="F29" s="231">
        <v>3101.1000000000004</v>
      </c>
      <c r="G29" s="231">
        <v>3015.9000000000005</v>
      </c>
      <c r="H29" s="231">
        <v>3343.1000000000004</v>
      </c>
      <c r="I29" s="231">
        <v>3428.3</v>
      </c>
      <c r="J29" s="231">
        <v>3506.7000000000003</v>
      </c>
      <c r="K29" s="230">
        <v>3349.9</v>
      </c>
      <c r="L29" s="230">
        <v>3186.3</v>
      </c>
      <c r="M29" s="230">
        <v>3.7355900000000002</v>
      </c>
      <c r="N29" s="1"/>
      <c r="O29" s="1"/>
    </row>
    <row r="30" spans="1:15" ht="12.75" customHeight="1">
      <c r="A30" s="213">
        <v>21</v>
      </c>
      <c r="B30" s="216" t="s">
        <v>51</v>
      </c>
      <c r="C30" s="230">
        <v>427.3</v>
      </c>
      <c r="D30" s="231">
        <v>430.90000000000003</v>
      </c>
      <c r="E30" s="231">
        <v>420.85000000000008</v>
      </c>
      <c r="F30" s="231">
        <v>414.40000000000003</v>
      </c>
      <c r="G30" s="231">
        <v>404.35000000000008</v>
      </c>
      <c r="H30" s="231">
        <v>437.35000000000008</v>
      </c>
      <c r="I30" s="231">
        <v>447.40000000000003</v>
      </c>
      <c r="J30" s="231">
        <v>453.85000000000008</v>
      </c>
      <c r="K30" s="230">
        <v>440.95</v>
      </c>
      <c r="L30" s="230">
        <v>424.45</v>
      </c>
      <c r="M30" s="230">
        <v>186.54250999999999</v>
      </c>
      <c r="N30" s="1"/>
      <c r="O30" s="1"/>
    </row>
    <row r="31" spans="1:15" ht="12.75" customHeight="1">
      <c r="A31" s="213">
        <v>22</v>
      </c>
      <c r="B31" s="216" t="s">
        <v>53</v>
      </c>
      <c r="C31" s="230">
        <v>4550.3999999999996</v>
      </c>
      <c r="D31" s="231">
        <v>4566.8166666666666</v>
      </c>
      <c r="E31" s="231">
        <v>4516.583333333333</v>
      </c>
      <c r="F31" s="231">
        <v>4482.7666666666664</v>
      </c>
      <c r="G31" s="231">
        <v>4432.5333333333328</v>
      </c>
      <c r="H31" s="231">
        <v>4600.6333333333332</v>
      </c>
      <c r="I31" s="231">
        <v>4650.8666666666668</v>
      </c>
      <c r="J31" s="231">
        <v>4684.6833333333334</v>
      </c>
      <c r="K31" s="230">
        <v>4617.05</v>
      </c>
      <c r="L31" s="230">
        <v>4533</v>
      </c>
      <c r="M31" s="230">
        <v>4.33331</v>
      </c>
      <c r="N31" s="1"/>
      <c r="O31" s="1"/>
    </row>
    <row r="32" spans="1:15" ht="12.75" customHeight="1">
      <c r="A32" s="213">
        <v>23</v>
      </c>
      <c r="B32" s="216" t="s">
        <v>55</v>
      </c>
      <c r="C32" s="230">
        <v>152.19999999999999</v>
      </c>
      <c r="D32" s="231">
        <v>152.88333333333333</v>
      </c>
      <c r="E32" s="231">
        <v>151.01666666666665</v>
      </c>
      <c r="F32" s="231">
        <v>149.83333333333331</v>
      </c>
      <c r="G32" s="231">
        <v>147.96666666666664</v>
      </c>
      <c r="H32" s="231">
        <v>154.06666666666666</v>
      </c>
      <c r="I32" s="231">
        <v>155.93333333333334</v>
      </c>
      <c r="J32" s="231">
        <v>157.11666666666667</v>
      </c>
      <c r="K32" s="230">
        <v>154.75</v>
      </c>
      <c r="L32" s="230">
        <v>151.69999999999999</v>
      </c>
      <c r="M32" s="230">
        <v>102.31757</v>
      </c>
      <c r="N32" s="1"/>
      <c r="O32" s="1"/>
    </row>
    <row r="33" spans="1:15" ht="12.75" customHeight="1">
      <c r="A33" s="213">
        <v>24</v>
      </c>
      <c r="B33" s="216" t="s">
        <v>57</v>
      </c>
      <c r="C33" s="230">
        <v>3120.6</v>
      </c>
      <c r="D33" s="231">
        <v>3111.1833333333329</v>
      </c>
      <c r="E33" s="231">
        <v>3094.4166666666661</v>
      </c>
      <c r="F33" s="231">
        <v>3068.2333333333331</v>
      </c>
      <c r="G33" s="231">
        <v>3051.4666666666662</v>
      </c>
      <c r="H33" s="231">
        <v>3137.3666666666659</v>
      </c>
      <c r="I33" s="231">
        <v>3154.1333333333332</v>
      </c>
      <c r="J33" s="231">
        <v>3180.3166666666657</v>
      </c>
      <c r="K33" s="230">
        <v>3127.95</v>
      </c>
      <c r="L33" s="230">
        <v>3085</v>
      </c>
      <c r="M33" s="230">
        <v>5.8120399999999997</v>
      </c>
      <c r="N33" s="1"/>
      <c r="O33" s="1"/>
    </row>
    <row r="34" spans="1:15" ht="12.75" customHeight="1">
      <c r="A34" s="213">
        <v>25</v>
      </c>
      <c r="B34" s="216" t="s">
        <v>297</v>
      </c>
      <c r="C34" s="230">
        <v>1713.2</v>
      </c>
      <c r="D34" s="231">
        <v>1704.4166666666667</v>
      </c>
      <c r="E34" s="231">
        <v>1686.8333333333335</v>
      </c>
      <c r="F34" s="231">
        <v>1660.4666666666667</v>
      </c>
      <c r="G34" s="231">
        <v>1642.8833333333334</v>
      </c>
      <c r="H34" s="231">
        <v>1730.7833333333335</v>
      </c>
      <c r="I34" s="231">
        <v>1748.366666666667</v>
      </c>
      <c r="J34" s="231">
        <v>1774.7333333333336</v>
      </c>
      <c r="K34" s="230">
        <v>1722</v>
      </c>
      <c r="L34" s="230">
        <v>1678.05</v>
      </c>
      <c r="M34" s="230">
        <v>6.8566399999999996</v>
      </c>
      <c r="N34" s="1"/>
      <c r="O34" s="1"/>
    </row>
    <row r="35" spans="1:15" ht="12.75" customHeight="1">
      <c r="A35" s="213">
        <v>26</v>
      </c>
      <c r="B35" s="216" t="s">
        <v>60</v>
      </c>
      <c r="C35" s="230">
        <v>603.5</v>
      </c>
      <c r="D35" s="231">
        <v>606.6</v>
      </c>
      <c r="E35" s="231">
        <v>598.70000000000005</v>
      </c>
      <c r="F35" s="231">
        <v>593.9</v>
      </c>
      <c r="G35" s="231">
        <v>586</v>
      </c>
      <c r="H35" s="231">
        <v>611.40000000000009</v>
      </c>
      <c r="I35" s="231">
        <v>619.29999999999995</v>
      </c>
      <c r="J35" s="231">
        <v>624.10000000000014</v>
      </c>
      <c r="K35" s="230">
        <v>614.5</v>
      </c>
      <c r="L35" s="230">
        <v>601.79999999999995</v>
      </c>
      <c r="M35" s="230">
        <v>12.34348</v>
      </c>
      <c r="N35" s="1"/>
      <c r="O35" s="1"/>
    </row>
    <row r="36" spans="1:15" ht="12.75" customHeight="1">
      <c r="A36" s="213">
        <v>27</v>
      </c>
      <c r="B36" s="216" t="s">
        <v>239</v>
      </c>
      <c r="C36" s="230">
        <v>3432.95</v>
      </c>
      <c r="D36" s="231">
        <v>3432.85</v>
      </c>
      <c r="E36" s="231">
        <v>3420.7</v>
      </c>
      <c r="F36" s="231">
        <v>3408.45</v>
      </c>
      <c r="G36" s="231">
        <v>3396.2999999999997</v>
      </c>
      <c r="H36" s="231">
        <v>3445.1</v>
      </c>
      <c r="I36" s="231">
        <v>3457.2500000000005</v>
      </c>
      <c r="J36" s="231">
        <v>3469.5</v>
      </c>
      <c r="K36" s="230">
        <v>3445</v>
      </c>
      <c r="L36" s="230">
        <v>3420.6</v>
      </c>
      <c r="M36" s="230">
        <v>1.6858500000000001</v>
      </c>
      <c r="N36" s="1"/>
      <c r="O36" s="1"/>
    </row>
    <row r="37" spans="1:15" ht="12.75" customHeight="1">
      <c r="A37" s="213">
        <v>28</v>
      </c>
      <c r="B37" s="216" t="s">
        <v>61</v>
      </c>
      <c r="C37" s="230">
        <v>916.15</v>
      </c>
      <c r="D37" s="231">
        <v>917.01666666666677</v>
      </c>
      <c r="E37" s="231">
        <v>911.53333333333353</v>
      </c>
      <c r="F37" s="231">
        <v>906.91666666666674</v>
      </c>
      <c r="G37" s="231">
        <v>901.43333333333351</v>
      </c>
      <c r="H37" s="231">
        <v>921.63333333333355</v>
      </c>
      <c r="I37" s="231">
        <v>927.1166666666669</v>
      </c>
      <c r="J37" s="231">
        <v>931.73333333333358</v>
      </c>
      <c r="K37" s="230">
        <v>922.5</v>
      </c>
      <c r="L37" s="230">
        <v>912.4</v>
      </c>
      <c r="M37" s="230">
        <v>82.734449999999995</v>
      </c>
      <c r="N37" s="1"/>
      <c r="O37" s="1"/>
    </row>
    <row r="38" spans="1:15" ht="12.75" customHeight="1">
      <c r="A38" s="213">
        <v>29</v>
      </c>
      <c r="B38" s="216" t="s">
        <v>62</v>
      </c>
      <c r="C38" s="230">
        <v>4498.1000000000004</v>
      </c>
      <c r="D38" s="231">
        <v>4514.2</v>
      </c>
      <c r="E38" s="231">
        <v>4475</v>
      </c>
      <c r="F38" s="231">
        <v>4451.9000000000005</v>
      </c>
      <c r="G38" s="231">
        <v>4412.7000000000007</v>
      </c>
      <c r="H38" s="231">
        <v>4537.2999999999993</v>
      </c>
      <c r="I38" s="231">
        <v>4576.4999999999982</v>
      </c>
      <c r="J38" s="231">
        <v>4599.5999999999985</v>
      </c>
      <c r="K38" s="230">
        <v>4553.3999999999996</v>
      </c>
      <c r="L38" s="230">
        <v>4491.1000000000004</v>
      </c>
      <c r="M38" s="230">
        <v>2.3919600000000001</v>
      </c>
      <c r="N38" s="1"/>
      <c r="O38" s="1"/>
    </row>
    <row r="39" spans="1:15" ht="12.75" customHeight="1">
      <c r="A39" s="213">
        <v>30</v>
      </c>
      <c r="B39" s="216" t="s">
        <v>65</v>
      </c>
      <c r="C39" s="230">
        <v>6780.55</v>
      </c>
      <c r="D39" s="231">
        <v>6803.8666666666659</v>
      </c>
      <c r="E39" s="231">
        <v>6733.7833333333319</v>
      </c>
      <c r="F39" s="231">
        <v>6687.0166666666664</v>
      </c>
      <c r="G39" s="231">
        <v>6616.9333333333325</v>
      </c>
      <c r="H39" s="231">
        <v>6850.6333333333314</v>
      </c>
      <c r="I39" s="231">
        <v>6920.7166666666653</v>
      </c>
      <c r="J39" s="231">
        <v>6967.4833333333308</v>
      </c>
      <c r="K39" s="230">
        <v>6873.95</v>
      </c>
      <c r="L39" s="230">
        <v>6757.1</v>
      </c>
      <c r="M39" s="230">
        <v>7.9019599999999999</v>
      </c>
      <c r="N39" s="1"/>
      <c r="O39" s="1"/>
    </row>
    <row r="40" spans="1:15" ht="12.75" customHeight="1">
      <c r="A40" s="213">
        <v>31</v>
      </c>
      <c r="B40" s="216" t="s">
        <v>64</v>
      </c>
      <c r="C40" s="230">
        <v>1437.25</v>
      </c>
      <c r="D40" s="231">
        <v>1433.5166666666667</v>
      </c>
      <c r="E40" s="231">
        <v>1419.2333333333333</v>
      </c>
      <c r="F40" s="231">
        <v>1401.2166666666667</v>
      </c>
      <c r="G40" s="231">
        <v>1386.9333333333334</v>
      </c>
      <c r="H40" s="231">
        <v>1451.5333333333333</v>
      </c>
      <c r="I40" s="231">
        <v>1465.8166666666666</v>
      </c>
      <c r="J40" s="231">
        <v>1483.8333333333333</v>
      </c>
      <c r="K40" s="230">
        <v>1447.8</v>
      </c>
      <c r="L40" s="230">
        <v>1415.5</v>
      </c>
      <c r="M40" s="230">
        <v>19.915559999999999</v>
      </c>
      <c r="N40" s="1"/>
      <c r="O40" s="1"/>
    </row>
    <row r="41" spans="1:15" ht="12.75" customHeight="1">
      <c r="A41" s="213">
        <v>32</v>
      </c>
      <c r="B41" s="216" t="s">
        <v>240</v>
      </c>
      <c r="C41" s="230">
        <v>6641.4</v>
      </c>
      <c r="D41" s="231">
        <v>6597.1333333333341</v>
      </c>
      <c r="E41" s="231">
        <v>6514.2666666666682</v>
      </c>
      <c r="F41" s="231">
        <v>6387.1333333333341</v>
      </c>
      <c r="G41" s="231">
        <v>6304.2666666666682</v>
      </c>
      <c r="H41" s="231">
        <v>6724.2666666666682</v>
      </c>
      <c r="I41" s="231">
        <v>6807.133333333335</v>
      </c>
      <c r="J41" s="231">
        <v>6934.2666666666682</v>
      </c>
      <c r="K41" s="230">
        <v>6680</v>
      </c>
      <c r="L41" s="230">
        <v>6470</v>
      </c>
      <c r="M41" s="230">
        <v>0.39457999999999999</v>
      </c>
      <c r="N41" s="1"/>
      <c r="O41" s="1"/>
    </row>
    <row r="42" spans="1:15" ht="12.75" customHeight="1">
      <c r="A42" s="213">
        <v>33</v>
      </c>
      <c r="B42" s="216" t="s">
        <v>66</v>
      </c>
      <c r="C42" s="230">
        <v>2408.9499999999998</v>
      </c>
      <c r="D42" s="231">
        <v>2370.9333333333329</v>
      </c>
      <c r="E42" s="231">
        <v>2319.8666666666659</v>
      </c>
      <c r="F42" s="231">
        <v>2230.7833333333328</v>
      </c>
      <c r="G42" s="231">
        <v>2179.7166666666658</v>
      </c>
      <c r="H42" s="231">
        <v>2460.016666666666</v>
      </c>
      <c r="I42" s="231">
        <v>2511.0833333333326</v>
      </c>
      <c r="J42" s="231">
        <v>2600.1666666666661</v>
      </c>
      <c r="K42" s="230">
        <v>2422</v>
      </c>
      <c r="L42" s="230">
        <v>2281.85</v>
      </c>
      <c r="M42" s="230">
        <v>12.4651</v>
      </c>
      <c r="N42" s="1"/>
      <c r="O42" s="1"/>
    </row>
    <row r="43" spans="1:15" ht="12.75" customHeight="1">
      <c r="A43" s="213">
        <v>34</v>
      </c>
      <c r="B43" s="216" t="s">
        <v>67</v>
      </c>
      <c r="C43" s="230">
        <v>253.8</v>
      </c>
      <c r="D43" s="231">
        <v>250.30000000000004</v>
      </c>
      <c r="E43" s="231">
        <v>245.05000000000007</v>
      </c>
      <c r="F43" s="231">
        <v>236.30000000000004</v>
      </c>
      <c r="G43" s="231">
        <v>231.05000000000007</v>
      </c>
      <c r="H43" s="231">
        <v>259.05000000000007</v>
      </c>
      <c r="I43" s="231">
        <v>264.3</v>
      </c>
      <c r="J43" s="231">
        <v>273.05000000000007</v>
      </c>
      <c r="K43" s="230">
        <v>255.55</v>
      </c>
      <c r="L43" s="230">
        <v>241.55</v>
      </c>
      <c r="M43" s="230">
        <v>161.02003999999999</v>
      </c>
      <c r="N43" s="1"/>
      <c r="O43" s="1"/>
    </row>
    <row r="44" spans="1:15" ht="12.75" customHeight="1">
      <c r="A44" s="213">
        <v>35</v>
      </c>
      <c r="B44" s="216" t="s">
        <v>68</v>
      </c>
      <c r="C44" s="230">
        <v>183.3</v>
      </c>
      <c r="D44" s="231">
        <v>183</v>
      </c>
      <c r="E44" s="231">
        <v>181.35</v>
      </c>
      <c r="F44" s="231">
        <v>179.4</v>
      </c>
      <c r="G44" s="231">
        <v>177.75</v>
      </c>
      <c r="H44" s="231">
        <v>184.95</v>
      </c>
      <c r="I44" s="231">
        <v>186.59999999999997</v>
      </c>
      <c r="J44" s="231">
        <v>188.54999999999998</v>
      </c>
      <c r="K44" s="230">
        <v>184.65</v>
      </c>
      <c r="L44" s="230">
        <v>181.05</v>
      </c>
      <c r="M44" s="230">
        <v>142.67334</v>
      </c>
      <c r="N44" s="1"/>
      <c r="O44" s="1"/>
    </row>
    <row r="45" spans="1:15" ht="12.75" customHeight="1">
      <c r="A45" s="213">
        <v>36</v>
      </c>
      <c r="B45" s="216" t="s">
        <v>241</v>
      </c>
      <c r="C45" s="230">
        <v>74.7</v>
      </c>
      <c r="D45" s="231">
        <v>74.966666666666683</v>
      </c>
      <c r="E45" s="231">
        <v>74.03333333333336</v>
      </c>
      <c r="F45" s="231">
        <v>73.366666666666674</v>
      </c>
      <c r="G45" s="231">
        <v>72.433333333333351</v>
      </c>
      <c r="H45" s="231">
        <v>75.633333333333368</v>
      </c>
      <c r="I45" s="231">
        <v>76.566666666666677</v>
      </c>
      <c r="J45" s="231">
        <v>77.233333333333377</v>
      </c>
      <c r="K45" s="230">
        <v>75.900000000000006</v>
      </c>
      <c r="L45" s="230">
        <v>74.3</v>
      </c>
      <c r="M45" s="230">
        <v>47.563330000000001</v>
      </c>
      <c r="N45" s="1"/>
      <c r="O45" s="1"/>
    </row>
    <row r="46" spans="1:15" ht="12.75" customHeight="1">
      <c r="A46" s="213">
        <v>37</v>
      </c>
      <c r="B46" s="216" t="s">
        <v>69</v>
      </c>
      <c r="C46" s="230">
        <v>1527.35</v>
      </c>
      <c r="D46" s="231">
        <v>1524.2666666666664</v>
      </c>
      <c r="E46" s="231">
        <v>1514.2333333333329</v>
      </c>
      <c r="F46" s="231">
        <v>1501.1166666666666</v>
      </c>
      <c r="G46" s="231">
        <v>1491.083333333333</v>
      </c>
      <c r="H46" s="231">
        <v>1537.3833333333328</v>
      </c>
      <c r="I46" s="231">
        <v>1547.4166666666665</v>
      </c>
      <c r="J46" s="231">
        <v>1560.5333333333326</v>
      </c>
      <c r="K46" s="230">
        <v>1534.3</v>
      </c>
      <c r="L46" s="230">
        <v>1511.15</v>
      </c>
      <c r="M46" s="230">
        <v>2.3205499999999999</v>
      </c>
      <c r="N46" s="1"/>
      <c r="O46" s="1"/>
    </row>
    <row r="47" spans="1:15" ht="12.75" customHeight="1">
      <c r="A47" s="213">
        <v>38</v>
      </c>
      <c r="B47" s="216" t="s">
        <v>72</v>
      </c>
      <c r="C47" s="230">
        <v>630.20000000000005</v>
      </c>
      <c r="D47" s="231">
        <v>629.23333333333323</v>
      </c>
      <c r="E47" s="231">
        <v>625.06666666666649</v>
      </c>
      <c r="F47" s="231">
        <v>619.93333333333328</v>
      </c>
      <c r="G47" s="231">
        <v>615.76666666666654</v>
      </c>
      <c r="H47" s="231">
        <v>634.36666666666645</v>
      </c>
      <c r="I47" s="231">
        <v>638.53333333333319</v>
      </c>
      <c r="J47" s="231">
        <v>643.6666666666664</v>
      </c>
      <c r="K47" s="230">
        <v>633.4</v>
      </c>
      <c r="L47" s="230">
        <v>624.1</v>
      </c>
      <c r="M47" s="230">
        <v>6.8893399999999998</v>
      </c>
      <c r="N47" s="1"/>
      <c r="O47" s="1"/>
    </row>
    <row r="48" spans="1:15" ht="12.75" customHeight="1">
      <c r="A48" s="213">
        <v>39</v>
      </c>
      <c r="B48" s="216" t="s">
        <v>71</v>
      </c>
      <c r="C48" s="230">
        <v>107.9</v>
      </c>
      <c r="D48" s="231">
        <v>108.89999999999999</v>
      </c>
      <c r="E48" s="231">
        <v>106.74999999999999</v>
      </c>
      <c r="F48" s="231">
        <v>105.6</v>
      </c>
      <c r="G48" s="231">
        <v>103.44999999999999</v>
      </c>
      <c r="H48" s="231">
        <v>110.04999999999998</v>
      </c>
      <c r="I48" s="231">
        <v>112.19999999999999</v>
      </c>
      <c r="J48" s="231">
        <v>113.34999999999998</v>
      </c>
      <c r="K48" s="230">
        <v>111.05</v>
      </c>
      <c r="L48" s="230">
        <v>107.75</v>
      </c>
      <c r="M48" s="230">
        <v>152.14733000000001</v>
      </c>
      <c r="N48" s="1"/>
      <c r="O48" s="1"/>
    </row>
    <row r="49" spans="1:15" ht="12.75" customHeight="1">
      <c r="A49" s="213">
        <v>40</v>
      </c>
      <c r="B49" s="216" t="s">
        <v>73</v>
      </c>
      <c r="C49" s="230">
        <v>768.8</v>
      </c>
      <c r="D49" s="231">
        <v>765.98333333333323</v>
      </c>
      <c r="E49" s="231">
        <v>759.01666666666642</v>
      </c>
      <c r="F49" s="231">
        <v>749.23333333333323</v>
      </c>
      <c r="G49" s="231">
        <v>742.26666666666642</v>
      </c>
      <c r="H49" s="231">
        <v>775.76666666666642</v>
      </c>
      <c r="I49" s="231">
        <v>782.73333333333335</v>
      </c>
      <c r="J49" s="231">
        <v>792.51666666666642</v>
      </c>
      <c r="K49" s="230">
        <v>772.95</v>
      </c>
      <c r="L49" s="230">
        <v>756.2</v>
      </c>
      <c r="M49" s="230">
        <v>7.3981300000000001</v>
      </c>
      <c r="N49" s="1"/>
      <c r="O49" s="1"/>
    </row>
    <row r="50" spans="1:15" ht="12.75" customHeight="1">
      <c r="A50" s="213">
        <v>41</v>
      </c>
      <c r="B50" s="216" t="s">
        <v>76</v>
      </c>
      <c r="C50" s="230">
        <v>80.45</v>
      </c>
      <c r="D50" s="231">
        <v>80.283333333333346</v>
      </c>
      <c r="E50" s="231">
        <v>79.366666666666688</v>
      </c>
      <c r="F50" s="231">
        <v>78.283333333333346</v>
      </c>
      <c r="G50" s="231">
        <v>77.366666666666688</v>
      </c>
      <c r="H50" s="231">
        <v>81.366666666666688</v>
      </c>
      <c r="I50" s="231">
        <v>82.283333333333346</v>
      </c>
      <c r="J50" s="231">
        <v>83.366666666666688</v>
      </c>
      <c r="K50" s="230">
        <v>81.2</v>
      </c>
      <c r="L50" s="230">
        <v>79.2</v>
      </c>
      <c r="M50" s="230">
        <v>131.96912</v>
      </c>
      <c r="N50" s="1"/>
      <c r="O50" s="1"/>
    </row>
    <row r="51" spans="1:15" ht="12.75" customHeight="1">
      <c r="A51" s="213">
        <v>42</v>
      </c>
      <c r="B51" s="216" t="s">
        <v>80</v>
      </c>
      <c r="C51" s="230">
        <v>366.6</v>
      </c>
      <c r="D51" s="231">
        <v>367.5333333333333</v>
      </c>
      <c r="E51" s="231">
        <v>364.06666666666661</v>
      </c>
      <c r="F51" s="231">
        <v>361.5333333333333</v>
      </c>
      <c r="G51" s="231">
        <v>358.06666666666661</v>
      </c>
      <c r="H51" s="231">
        <v>370.06666666666661</v>
      </c>
      <c r="I51" s="231">
        <v>373.5333333333333</v>
      </c>
      <c r="J51" s="231">
        <v>376.06666666666661</v>
      </c>
      <c r="K51" s="230">
        <v>371</v>
      </c>
      <c r="L51" s="230">
        <v>365</v>
      </c>
      <c r="M51" s="230">
        <v>59.715890000000002</v>
      </c>
      <c r="N51" s="1"/>
      <c r="O51" s="1"/>
    </row>
    <row r="52" spans="1:15" ht="12.75" customHeight="1">
      <c r="A52" s="213">
        <v>43</v>
      </c>
      <c r="B52" s="216" t="s">
        <v>75</v>
      </c>
      <c r="C52" s="230">
        <v>799.95</v>
      </c>
      <c r="D52" s="231">
        <v>802.28333333333342</v>
      </c>
      <c r="E52" s="231">
        <v>795.61666666666679</v>
      </c>
      <c r="F52" s="231">
        <v>791.28333333333342</v>
      </c>
      <c r="G52" s="231">
        <v>784.61666666666679</v>
      </c>
      <c r="H52" s="231">
        <v>806.61666666666679</v>
      </c>
      <c r="I52" s="231">
        <v>813.28333333333353</v>
      </c>
      <c r="J52" s="231">
        <v>817.61666666666679</v>
      </c>
      <c r="K52" s="230">
        <v>808.95</v>
      </c>
      <c r="L52" s="230">
        <v>797.95</v>
      </c>
      <c r="M52" s="230">
        <v>65.166359999999997</v>
      </c>
      <c r="N52" s="1"/>
      <c r="O52" s="1"/>
    </row>
    <row r="53" spans="1:15" ht="12.75" customHeight="1">
      <c r="A53" s="213">
        <v>44</v>
      </c>
      <c r="B53" s="216" t="s">
        <v>77</v>
      </c>
      <c r="C53" s="230">
        <v>242.15</v>
      </c>
      <c r="D53" s="231">
        <v>242.20000000000002</v>
      </c>
      <c r="E53" s="231">
        <v>240.00000000000003</v>
      </c>
      <c r="F53" s="231">
        <v>237.85000000000002</v>
      </c>
      <c r="G53" s="231">
        <v>235.65000000000003</v>
      </c>
      <c r="H53" s="231">
        <v>244.35000000000002</v>
      </c>
      <c r="I53" s="231">
        <v>246.55</v>
      </c>
      <c r="J53" s="231">
        <v>248.70000000000002</v>
      </c>
      <c r="K53" s="230">
        <v>244.4</v>
      </c>
      <c r="L53" s="230">
        <v>240.05</v>
      </c>
      <c r="M53" s="230">
        <v>21.33409</v>
      </c>
      <c r="N53" s="1"/>
      <c r="O53" s="1"/>
    </row>
    <row r="54" spans="1:15" ht="12.75" customHeight="1">
      <c r="A54" s="213">
        <v>45</v>
      </c>
      <c r="B54" s="216" t="s">
        <v>78</v>
      </c>
      <c r="C54" s="230">
        <v>18854.55</v>
      </c>
      <c r="D54" s="231">
        <v>18893.95</v>
      </c>
      <c r="E54" s="231">
        <v>18753.350000000002</v>
      </c>
      <c r="F54" s="231">
        <v>18652.150000000001</v>
      </c>
      <c r="G54" s="231">
        <v>18511.550000000003</v>
      </c>
      <c r="H54" s="231">
        <v>18995.150000000001</v>
      </c>
      <c r="I54" s="231">
        <v>19135.75</v>
      </c>
      <c r="J54" s="231">
        <v>19236.95</v>
      </c>
      <c r="K54" s="230">
        <v>19034.55</v>
      </c>
      <c r="L54" s="230">
        <v>18792.75</v>
      </c>
      <c r="M54" s="230">
        <v>0.17174</v>
      </c>
      <c r="N54" s="1"/>
      <c r="O54" s="1"/>
    </row>
    <row r="55" spans="1:15" ht="12.75" customHeight="1">
      <c r="A55" s="213">
        <v>46</v>
      </c>
      <c r="B55" s="216" t="s">
        <v>81</v>
      </c>
      <c r="C55" s="230">
        <v>4521.6499999999996</v>
      </c>
      <c r="D55" s="231">
        <v>4529.7333333333336</v>
      </c>
      <c r="E55" s="231">
        <v>4477.916666666667</v>
      </c>
      <c r="F55" s="231">
        <v>4434.1833333333334</v>
      </c>
      <c r="G55" s="231">
        <v>4382.3666666666668</v>
      </c>
      <c r="H55" s="231">
        <v>4573.4666666666672</v>
      </c>
      <c r="I55" s="231">
        <v>4625.2833333333328</v>
      </c>
      <c r="J55" s="231">
        <v>4669.0166666666673</v>
      </c>
      <c r="K55" s="230">
        <v>4581.55</v>
      </c>
      <c r="L55" s="230">
        <v>4486</v>
      </c>
      <c r="M55" s="230">
        <v>2.9751400000000001</v>
      </c>
      <c r="N55" s="1"/>
      <c r="O55" s="1"/>
    </row>
    <row r="56" spans="1:15" ht="12.75" customHeight="1">
      <c r="A56" s="213">
        <v>47</v>
      </c>
      <c r="B56" s="216" t="s">
        <v>82</v>
      </c>
      <c r="C56" s="230">
        <v>302.05</v>
      </c>
      <c r="D56" s="231">
        <v>302.56666666666666</v>
      </c>
      <c r="E56" s="231">
        <v>300.63333333333333</v>
      </c>
      <c r="F56" s="231">
        <v>299.21666666666664</v>
      </c>
      <c r="G56" s="231">
        <v>297.2833333333333</v>
      </c>
      <c r="H56" s="231">
        <v>303.98333333333335</v>
      </c>
      <c r="I56" s="231">
        <v>305.91666666666663</v>
      </c>
      <c r="J56" s="231">
        <v>307.33333333333337</v>
      </c>
      <c r="K56" s="230">
        <v>304.5</v>
      </c>
      <c r="L56" s="230">
        <v>301.14999999999998</v>
      </c>
      <c r="M56" s="230">
        <v>31.331040000000002</v>
      </c>
      <c r="N56" s="1"/>
      <c r="O56" s="1"/>
    </row>
    <row r="57" spans="1:15" ht="12.75" customHeight="1">
      <c r="A57" s="213">
        <v>48</v>
      </c>
      <c r="B57" s="216" t="s">
        <v>83</v>
      </c>
      <c r="C57" s="230">
        <v>1060.6500000000001</v>
      </c>
      <c r="D57" s="231">
        <v>1060.5166666666667</v>
      </c>
      <c r="E57" s="231">
        <v>1051.2333333333333</v>
      </c>
      <c r="F57" s="231">
        <v>1041.8166666666666</v>
      </c>
      <c r="G57" s="231">
        <v>1032.5333333333333</v>
      </c>
      <c r="H57" s="231">
        <v>1069.9333333333334</v>
      </c>
      <c r="I57" s="231">
        <v>1079.2166666666667</v>
      </c>
      <c r="J57" s="231">
        <v>1088.6333333333334</v>
      </c>
      <c r="K57" s="230">
        <v>1069.8</v>
      </c>
      <c r="L57" s="230">
        <v>1051.0999999999999</v>
      </c>
      <c r="M57" s="230">
        <v>21.06878</v>
      </c>
      <c r="N57" s="1"/>
      <c r="O57" s="1"/>
    </row>
    <row r="58" spans="1:15" ht="12.75" customHeight="1">
      <c r="A58" s="213">
        <v>49</v>
      </c>
      <c r="B58" s="216" t="s">
        <v>84</v>
      </c>
      <c r="C58" s="230">
        <v>930.4</v>
      </c>
      <c r="D58" s="231">
        <v>927.4</v>
      </c>
      <c r="E58" s="231">
        <v>922.5</v>
      </c>
      <c r="F58" s="231">
        <v>914.6</v>
      </c>
      <c r="G58" s="231">
        <v>909.7</v>
      </c>
      <c r="H58" s="231">
        <v>935.3</v>
      </c>
      <c r="I58" s="231">
        <v>940.19999999999982</v>
      </c>
      <c r="J58" s="231">
        <v>948.09999999999991</v>
      </c>
      <c r="K58" s="230">
        <v>932.3</v>
      </c>
      <c r="L58" s="230">
        <v>919.5</v>
      </c>
      <c r="M58" s="230">
        <v>15.778269999999999</v>
      </c>
      <c r="N58" s="1"/>
      <c r="O58" s="1"/>
    </row>
    <row r="59" spans="1:15" ht="12.75" customHeight="1">
      <c r="A59" s="213">
        <v>50</v>
      </c>
      <c r="B59" s="216" t="s">
        <v>801</v>
      </c>
      <c r="C59" s="230">
        <v>1478.35</v>
      </c>
      <c r="D59" s="231">
        <v>1487.1166666666668</v>
      </c>
      <c r="E59" s="231">
        <v>1466.2333333333336</v>
      </c>
      <c r="F59" s="231">
        <v>1454.1166666666668</v>
      </c>
      <c r="G59" s="231">
        <v>1433.2333333333336</v>
      </c>
      <c r="H59" s="231">
        <v>1499.2333333333336</v>
      </c>
      <c r="I59" s="231">
        <v>1520.1166666666668</v>
      </c>
      <c r="J59" s="231">
        <v>1532.2333333333336</v>
      </c>
      <c r="K59" s="230">
        <v>1508</v>
      </c>
      <c r="L59" s="230">
        <v>1475</v>
      </c>
      <c r="M59" s="230">
        <v>0.36559999999999998</v>
      </c>
      <c r="N59" s="1"/>
      <c r="O59" s="1"/>
    </row>
    <row r="60" spans="1:15" ht="12.75" customHeight="1">
      <c r="A60" s="213">
        <v>51</v>
      </c>
      <c r="B60" s="216" t="s">
        <v>85</v>
      </c>
      <c r="C60" s="230">
        <v>239.3</v>
      </c>
      <c r="D60" s="231">
        <v>238.76666666666665</v>
      </c>
      <c r="E60" s="231">
        <v>237.33333333333331</v>
      </c>
      <c r="F60" s="231">
        <v>235.36666666666667</v>
      </c>
      <c r="G60" s="231">
        <v>233.93333333333334</v>
      </c>
      <c r="H60" s="231">
        <v>240.73333333333329</v>
      </c>
      <c r="I60" s="231">
        <v>242.16666666666663</v>
      </c>
      <c r="J60" s="231">
        <v>244.13333333333327</v>
      </c>
      <c r="K60" s="230">
        <v>240.2</v>
      </c>
      <c r="L60" s="230">
        <v>236.8</v>
      </c>
      <c r="M60" s="230">
        <v>32.134529999999998</v>
      </c>
      <c r="N60" s="1"/>
      <c r="O60" s="1"/>
    </row>
    <row r="61" spans="1:15" ht="12.75" customHeight="1">
      <c r="A61" s="213">
        <v>52</v>
      </c>
      <c r="B61" s="216" t="s">
        <v>87</v>
      </c>
      <c r="C61" s="230">
        <v>4304.5</v>
      </c>
      <c r="D61" s="231">
        <v>4338.166666666667</v>
      </c>
      <c r="E61" s="231">
        <v>4256.3333333333339</v>
      </c>
      <c r="F61" s="231">
        <v>4208.166666666667</v>
      </c>
      <c r="G61" s="231">
        <v>4126.3333333333339</v>
      </c>
      <c r="H61" s="231">
        <v>4386.3333333333339</v>
      </c>
      <c r="I61" s="231">
        <v>4468.1666666666679</v>
      </c>
      <c r="J61" s="231">
        <v>4516.3333333333339</v>
      </c>
      <c r="K61" s="230">
        <v>4420</v>
      </c>
      <c r="L61" s="230">
        <v>4290</v>
      </c>
      <c r="M61" s="230">
        <v>2.76091</v>
      </c>
      <c r="N61" s="1"/>
      <c r="O61" s="1"/>
    </row>
    <row r="62" spans="1:15" ht="12.75" customHeight="1">
      <c r="A62" s="213">
        <v>53</v>
      </c>
      <c r="B62" s="216" t="s">
        <v>88</v>
      </c>
      <c r="C62" s="230">
        <v>1585.5</v>
      </c>
      <c r="D62" s="231">
        <v>1595.3666666666668</v>
      </c>
      <c r="E62" s="231">
        <v>1572.2333333333336</v>
      </c>
      <c r="F62" s="231">
        <v>1558.9666666666667</v>
      </c>
      <c r="G62" s="231">
        <v>1535.8333333333335</v>
      </c>
      <c r="H62" s="231">
        <v>1608.6333333333337</v>
      </c>
      <c r="I62" s="231">
        <v>1631.7666666666669</v>
      </c>
      <c r="J62" s="231">
        <v>1645.0333333333338</v>
      </c>
      <c r="K62" s="230">
        <v>1618.5</v>
      </c>
      <c r="L62" s="230">
        <v>1582.1</v>
      </c>
      <c r="M62" s="230">
        <v>2.2002999999999999</v>
      </c>
      <c r="N62" s="1"/>
      <c r="O62" s="1"/>
    </row>
    <row r="63" spans="1:15" ht="12.75" customHeight="1">
      <c r="A63" s="213">
        <v>54</v>
      </c>
      <c r="B63" s="216" t="s">
        <v>89</v>
      </c>
      <c r="C63" s="230">
        <v>661.2</v>
      </c>
      <c r="D63" s="231">
        <v>655.38333333333333</v>
      </c>
      <c r="E63" s="231">
        <v>647.2166666666667</v>
      </c>
      <c r="F63" s="231">
        <v>633.23333333333335</v>
      </c>
      <c r="G63" s="231">
        <v>625.06666666666672</v>
      </c>
      <c r="H63" s="231">
        <v>669.36666666666667</v>
      </c>
      <c r="I63" s="231">
        <v>677.53333333333342</v>
      </c>
      <c r="J63" s="231">
        <v>691.51666666666665</v>
      </c>
      <c r="K63" s="230">
        <v>663.55</v>
      </c>
      <c r="L63" s="230">
        <v>641.4</v>
      </c>
      <c r="M63" s="230">
        <v>12.55607</v>
      </c>
      <c r="N63" s="1"/>
      <c r="O63" s="1"/>
    </row>
    <row r="64" spans="1:15" ht="12.75" customHeight="1">
      <c r="A64" s="213">
        <v>55</v>
      </c>
      <c r="B64" s="216" t="s">
        <v>90</v>
      </c>
      <c r="C64" s="230">
        <v>920.95</v>
      </c>
      <c r="D64" s="231">
        <v>924.25</v>
      </c>
      <c r="E64" s="231">
        <v>909</v>
      </c>
      <c r="F64" s="231">
        <v>897.05</v>
      </c>
      <c r="G64" s="231">
        <v>881.8</v>
      </c>
      <c r="H64" s="231">
        <v>936.2</v>
      </c>
      <c r="I64" s="231">
        <v>951.45</v>
      </c>
      <c r="J64" s="231">
        <v>963.40000000000009</v>
      </c>
      <c r="K64" s="230">
        <v>939.5</v>
      </c>
      <c r="L64" s="230">
        <v>912.3</v>
      </c>
      <c r="M64" s="230">
        <v>3.6717300000000002</v>
      </c>
      <c r="N64" s="1"/>
      <c r="O64" s="1"/>
    </row>
    <row r="65" spans="1:15" ht="12.75" customHeight="1">
      <c r="A65" s="213">
        <v>56</v>
      </c>
      <c r="B65" s="216" t="s">
        <v>245</v>
      </c>
      <c r="C65" s="230">
        <v>266.10000000000002</v>
      </c>
      <c r="D65" s="231">
        <v>264.34999999999997</v>
      </c>
      <c r="E65" s="231">
        <v>261.99999999999994</v>
      </c>
      <c r="F65" s="231">
        <v>257.89999999999998</v>
      </c>
      <c r="G65" s="231">
        <v>255.54999999999995</v>
      </c>
      <c r="H65" s="231">
        <v>268.44999999999993</v>
      </c>
      <c r="I65" s="231">
        <v>270.79999999999995</v>
      </c>
      <c r="J65" s="231">
        <v>274.89999999999992</v>
      </c>
      <c r="K65" s="230">
        <v>266.7</v>
      </c>
      <c r="L65" s="230">
        <v>260.25</v>
      </c>
      <c r="M65" s="230">
        <v>99.502139999999997</v>
      </c>
      <c r="N65" s="1"/>
      <c r="O65" s="1"/>
    </row>
    <row r="66" spans="1:15" ht="12.75" customHeight="1">
      <c r="A66" s="213">
        <v>57</v>
      </c>
      <c r="B66" s="216" t="s">
        <v>92</v>
      </c>
      <c r="C66" s="230">
        <v>1684.7</v>
      </c>
      <c r="D66" s="231">
        <v>1686.3833333333332</v>
      </c>
      <c r="E66" s="231">
        <v>1667.7666666666664</v>
      </c>
      <c r="F66" s="231">
        <v>1650.8333333333333</v>
      </c>
      <c r="G66" s="231">
        <v>1632.2166666666665</v>
      </c>
      <c r="H66" s="231">
        <v>1703.3166666666664</v>
      </c>
      <c r="I66" s="231">
        <v>1721.9333333333332</v>
      </c>
      <c r="J66" s="231">
        <v>1738.8666666666663</v>
      </c>
      <c r="K66" s="230">
        <v>1705</v>
      </c>
      <c r="L66" s="230">
        <v>1669.45</v>
      </c>
      <c r="M66" s="230">
        <v>6.4330699999999998</v>
      </c>
      <c r="N66" s="1"/>
      <c r="O66" s="1"/>
    </row>
    <row r="67" spans="1:15" ht="12.75" customHeight="1">
      <c r="A67" s="213">
        <v>58</v>
      </c>
      <c r="B67" s="216" t="s">
        <v>97</v>
      </c>
      <c r="C67" s="230">
        <v>467.85</v>
      </c>
      <c r="D67" s="231">
        <v>471.41666666666669</v>
      </c>
      <c r="E67" s="231">
        <v>462.33333333333337</v>
      </c>
      <c r="F67" s="231">
        <v>456.81666666666666</v>
      </c>
      <c r="G67" s="231">
        <v>447.73333333333335</v>
      </c>
      <c r="H67" s="231">
        <v>476.93333333333339</v>
      </c>
      <c r="I67" s="231">
        <v>486.01666666666677</v>
      </c>
      <c r="J67" s="231">
        <v>491.53333333333342</v>
      </c>
      <c r="K67" s="230">
        <v>480.5</v>
      </c>
      <c r="L67" s="230">
        <v>465.9</v>
      </c>
      <c r="M67" s="230">
        <v>38.186770000000003</v>
      </c>
      <c r="N67" s="1"/>
      <c r="O67" s="1"/>
    </row>
    <row r="68" spans="1:15" ht="12.75" customHeight="1">
      <c r="A68" s="213">
        <v>59</v>
      </c>
      <c r="B68" s="216" t="s">
        <v>93</v>
      </c>
      <c r="C68" s="230">
        <v>525.75</v>
      </c>
      <c r="D68" s="231">
        <v>524.08333333333337</v>
      </c>
      <c r="E68" s="231">
        <v>521.66666666666674</v>
      </c>
      <c r="F68" s="231">
        <v>517.58333333333337</v>
      </c>
      <c r="G68" s="231">
        <v>515.16666666666674</v>
      </c>
      <c r="H68" s="231">
        <v>528.16666666666674</v>
      </c>
      <c r="I68" s="231">
        <v>530.58333333333348</v>
      </c>
      <c r="J68" s="231">
        <v>534.66666666666674</v>
      </c>
      <c r="K68" s="230">
        <v>526.5</v>
      </c>
      <c r="L68" s="230">
        <v>520</v>
      </c>
      <c r="M68" s="230">
        <v>15.00934</v>
      </c>
      <c r="N68" s="1"/>
      <c r="O68" s="1"/>
    </row>
    <row r="69" spans="1:15" ht="12.75" customHeight="1">
      <c r="A69" s="213">
        <v>60</v>
      </c>
      <c r="B69" s="216" t="s">
        <v>246</v>
      </c>
      <c r="C69" s="230">
        <v>2074.1</v>
      </c>
      <c r="D69" s="231">
        <v>2078.1666666666665</v>
      </c>
      <c r="E69" s="231">
        <v>2059.333333333333</v>
      </c>
      <c r="F69" s="231">
        <v>2044.5666666666666</v>
      </c>
      <c r="G69" s="231">
        <v>2025.7333333333331</v>
      </c>
      <c r="H69" s="231">
        <v>2092.9333333333329</v>
      </c>
      <c r="I69" s="231">
        <v>2111.766666666666</v>
      </c>
      <c r="J69" s="231">
        <v>2126.5333333333328</v>
      </c>
      <c r="K69" s="230">
        <v>2097</v>
      </c>
      <c r="L69" s="230">
        <v>2063.4</v>
      </c>
      <c r="M69" s="230">
        <v>1.3370599999999999</v>
      </c>
      <c r="N69" s="1"/>
      <c r="O69" s="1"/>
    </row>
    <row r="70" spans="1:15" ht="12.75" customHeight="1">
      <c r="A70" s="213">
        <v>61</v>
      </c>
      <c r="B70" s="216" t="s">
        <v>94</v>
      </c>
      <c r="C70" s="230">
        <v>1950.05</v>
      </c>
      <c r="D70" s="231">
        <v>1951.2166666666665</v>
      </c>
      <c r="E70" s="231">
        <v>1934.4333333333329</v>
      </c>
      <c r="F70" s="231">
        <v>1918.8166666666664</v>
      </c>
      <c r="G70" s="231">
        <v>1902.0333333333328</v>
      </c>
      <c r="H70" s="231">
        <v>1966.833333333333</v>
      </c>
      <c r="I70" s="231">
        <v>1983.6166666666663</v>
      </c>
      <c r="J70" s="231">
        <v>1999.2333333333331</v>
      </c>
      <c r="K70" s="230">
        <v>1968</v>
      </c>
      <c r="L70" s="230">
        <v>1935.6</v>
      </c>
      <c r="M70" s="230">
        <v>1.8763300000000001</v>
      </c>
      <c r="N70" s="1"/>
      <c r="O70" s="1"/>
    </row>
    <row r="71" spans="1:15" ht="12.75" customHeight="1">
      <c r="A71" s="213">
        <v>62</v>
      </c>
      <c r="B71" s="216" t="s">
        <v>842</v>
      </c>
      <c r="C71" s="230">
        <v>360.15</v>
      </c>
      <c r="D71" s="231">
        <v>360.31666666666666</v>
      </c>
      <c r="E71" s="231">
        <v>351.83333333333331</v>
      </c>
      <c r="F71" s="231">
        <v>343.51666666666665</v>
      </c>
      <c r="G71" s="231">
        <v>335.0333333333333</v>
      </c>
      <c r="H71" s="231">
        <v>368.63333333333333</v>
      </c>
      <c r="I71" s="231">
        <v>377.11666666666667</v>
      </c>
      <c r="J71" s="231">
        <v>385.43333333333334</v>
      </c>
      <c r="K71" s="230">
        <v>368.8</v>
      </c>
      <c r="L71" s="230">
        <v>352</v>
      </c>
      <c r="M71" s="230">
        <v>2.82985</v>
      </c>
      <c r="N71" s="1"/>
      <c r="O71" s="1"/>
    </row>
    <row r="72" spans="1:15" ht="12.75" customHeight="1">
      <c r="A72" s="213">
        <v>63</v>
      </c>
      <c r="B72" s="216" t="s">
        <v>95</v>
      </c>
      <c r="C72" s="230">
        <v>3385.8</v>
      </c>
      <c r="D72" s="231">
        <v>3340.6166666666668</v>
      </c>
      <c r="E72" s="231">
        <v>3266.2333333333336</v>
      </c>
      <c r="F72" s="231">
        <v>3146.666666666667</v>
      </c>
      <c r="G72" s="231">
        <v>3072.2833333333338</v>
      </c>
      <c r="H72" s="231">
        <v>3460.1833333333334</v>
      </c>
      <c r="I72" s="231">
        <v>3534.5666666666666</v>
      </c>
      <c r="J72" s="231">
        <v>3654.1333333333332</v>
      </c>
      <c r="K72" s="230">
        <v>3415</v>
      </c>
      <c r="L72" s="230">
        <v>3221.05</v>
      </c>
      <c r="M72" s="230">
        <v>13.762449999999999</v>
      </c>
      <c r="N72" s="1"/>
      <c r="O72" s="1"/>
    </row>
    <row r="73" spans="1:15" ht="12.75" customHeight="1">
      <c r="A73" s="213">
        <v>64</v>
      </c>
      <c r="B73" s="216" t="s">
        <v>248</v>
      </c>
      <c r="C73" s="230">
        <v>3275.65</v>
      </c>
      <c r="D73" s="231">
        <v>3248.5833333333335</v>
      </c>
      <c r="E73" s="231">
        <v>3192.166666666667</v>
      </c>
      <c r="F73" s="231">
        <v>3108.6833333333334</v>
      </c>
      <c r="G73" s="231">
        <v>3052.2666666666669</v>
      </c>
      <c r="H73" s="231">
        <v>3332.0666666666671</v>
      </c>
      <c r="I73" s="231">
        <v>3388.483333333334</v>
      </c>
      <c r="J73" s="231">
        <v>3471.9666666666672</v>
      </c>
      <c r="K73" s="230">
        <v>3305</v>
      </c>
      <c r="L73" s="230">
        <v>3165.1</v>
      </c>
      <c r="M73" s="230">
        <v>9.2989599999999992</v>
      </c>
      <c r="N73" s="1"/>
      <c r="O73" s="1"/>
    </row>
    <row r="74" spans="1:15" ht="12.75" customHeight="1">
      <c r="A74" s="213">
        <v>65</v>
      </c>
      <c r="B74" s="216" t="s">
        <v>143</v>
      </c>
      <c r="C74" s="230">
        <v>2025.7</v>
      </c>
      <c r="D74" s="231">
        <v>2016.9666666666665</v>
      </c>
      <c r="E74" s="231">
        <v>1990.7333333333329</v>
      </c>
      <c r="F74" s="231">
        <v>1955.7666666666664</v>
      </c>
      <c r="G74" s="231">
        <v>1929.5333333333328</v>
      </c>
      <c r="H74" s="231">
        <v>2051.9333333333329</v>
      </c>
      <c r="I74" s="231">
        <v>2078.1666666666665</v>
      </c>
      <c r="J74" s="231">
        <v>2113.1333333333332</v>
      </c>
      <c r="K74" s="230">
        <v>2043.2</v>
      </c>
      <c r="L74" s="230">
        <v>1982</v>
      </c>
      <c r="M74" s="230">
        <v>2.10724</v>
      </c>
      <c r="N74" s="1"/>
      <c r="O74" s="1"/>
    </row>
    <row r="75" spans="1:15" ht="12.75" customHeight="1">
      <c r="A75" s="213">
        <v>66</v>
      </c>
      <c r="B75" s="216" t="s">
        <v>98</v>
      </c>
      <c r="C75" s="230">
        <v>4460.55</v>
      </c>
      <c r="D75" s="231">
        <v>4468.75</v>
      </c>
      <c r="E75" s="231">
        <v>4437.8500000000004</v>
      </c>
      <c r="F75" s="231">
        <v>4415.1500000000005</v>
      </c>
      <c r="G75" s="231">
        <v>4384.2500000000009</v>
      </c>
      <c r="H75" s="231">
        <v>4491.45</v>
      </c>
      <c r="I75" s="231">
        <v>4522.3499999999995</v>
      </c>
      <c r="J75" s="231">
        <v>4545.0499999999993</v>
      </c>
      <c r="K75" s="230">
        <v>4499.6499999999996</v>
      </c>
      <c r="L75" s="230">
        <v>4446.05</v>
      </c>
      <c r="M75" s="230">
        <v>3.2329500000000002</v>
      </c>
      <c r="N75" s="1"/>
      <c r="O75" s="1"/>
    </row>
    <row r="76" spans="1:15" ht="12.75" customHeight="1">
      <c r="A76" s="213">
        <v>67</v>
      </c>
      <c r="B76" s="216" t="s">
        <v>99</v>
      </c>
      <c r="C76" s="230">
        <v>3601.6</v>
      </c>
      <c r="D76" s="231">
        <v>3579.7833333333328</v>
      </c>
      <c r="E76" s="231">
        <v>3551.8666666666659</v>
      </c>
      <c r="F76" s="231">
        <v>3502.1333333333332</v>
      </c>
      <c r="G76" s="231">
        <v>3474.2166666666662</v>
      </c>
      <c r="H76" s="231">
        <v>3629.5166666666655</v>
      </c>
      <c r="I76" s="231">
        <v>3657.4333333333325</v>
      </c>
      <c r="J76" s="231">
        <v>3707.1666666666652</v>
      </c>
      <c r="K76" s="230">
        <v>3607.7</v>
      </c>
      <c r="L76" s="230">
        <v>3530.05</v>
      </c>
      <c r="M76" s="230">
        <v>3.7427000000000001</v>
      </c>
      <c r="N76" s="1"/>
      <c r="O76" s="1"/>
    </row>
    <row r="77" spans="1:15" ht="12.75" customHeight="1">
      <c r="A77" s="213">
        <v>68</v>
      </c>
      <c r="B77" s="216" t="s">
        <v>249</v>
      </c>
      <c r="C77" s="230">
        <v>391.75</v>
      </c>
      <c r="D77" s="231">
        <v>392.55</v>
      </c>
      <c r="E77" s="231">
        <v>390.20000000000005</v>
      </c>
      <c r="F77" s="231">
        <v>388.65000000000003</v>
      </c>
      <c r="G77" s="231">
        <v>386.30000000000007</v>
      </c>
      <c r="H77" s="231">
        <v>394.1</v>
      </c>
      <c r="I77" s="231">
        <v>396.45000000000005</v>
      </c>
      <c r="J77" s="231">
        <v>398</v>
      </c>
      <c r="K77" s="230">
        <v>394.9</v>
      </c>
      <c r="L77" s="230">
        <v>391</v>
      </c>
      <c r="M77" s="230">
        <v>1.68652</v>
      </c>
      <c r="N77" s="1"/>
      <c r="O77" s="1"/>
    </row>
    <row r="78" spans="1:15" ht="12.75" customHeight="1">
      <c r="A78" s="213">
        <v>69</v>
      </c>
      <c r="B78" s="216" t="s">
        <v>100</v>
      </c>
      <c r="C78" s="230">
        <v>2060.75</v>
      </c>
      <c r="D78" s="231">
        <v>2071.4166666666665</v>
      </c>
      <c r="E78" s="231">
        <v>2045.0333333333328</v>
      </c>
      <c r="F78" s="231">
        <v>2029.3166666666662</v>
      </c>
      <c r="G78" s="231">
        <v>2002.9333333333325</v>
      </c>
      <c r="H78" s="231">
        <v>2087.1333333333332</v>
      </c>
      <c r="I78" s="231">
        <v>2113.5166666666673</v>
      </c>
      <c r="J78" s="231">
        <v>2129.2333333333336</v>
      </c>
      <c r="K78" s="230">
        <v>2097.8000000000002</v>
      </c>
      <c r="L78" s="230">
        <v>2055.6999999999998</v>
      </c>
      <c r="M78" s="230">
        <v>1.16692</v>
      </c>
      <c r="N78" s="1"/>
      <c r="O78" s="1"/>
    </row>
    <row r="79" spans="1:15" ht="12.75" customHeight="1">
      <c r="A79" s="213">
        <v>70</v>
      </c>
      <c r="B79" s="216" t="s">
        <v>802</v>
      </c>
      <c r="C79" s="230">
        <v>128.4</v>
      </c>
      <c r="D79" s="231">
        <v>127.83333333333333</v>
      </c>
      <c r="E79" s="231">
        <v>126.41666666666666</v>
      </c>
      <c r="F79" s="231">
        <v>124.43333333333332</v>
      </c>
      <c r="G79" s="231">
        <v>123.01666666666665</v>
      </c>
      <c r="H79" s="231">
        <v>129.81666666666666</v>
      </c>
      <c r="I79" s="231">
        <v>131.23333333333332</v>
      </c>
      <c r="J79" s="231">
        <v>133.21666666666667</v>
      </c>
      <c r="K79" s="230">
        <v>129.25</v>
      </c>
      <c r="L79" s="230">
        <v>125.85</v>
      </c>
      <c r="M79" s="230">
        <v>38.042090000000002</v>
      </c>
      <c r="N79" s="1"/>
      <c r="O79" s="1"/>
    </row>
    <row r="80" spans="1:15" ht="12.75" customHeight="1">
      <c r="A80" s="213">
        <v>71</v>
      </c>
      <c r="B80" s="216" t="s">
        <v>102</v>
      </c>
      <c r="C80" s="230">
        <v>125.65</v>
      </c>
      <c r="D80" s="231">
        <v>126.01666666666667</v>
      </c>
      <c r="E80" s="231">
        <v>125.08333333333333</v>
      </c>
      <c r="F80" s="231">
        <v>124.51666666666667</v>
      </c>
      <c r="G80" s="231">
        <v>123.58333333333333</v>
      </c>
      <c r="H80" s="231">
        <v>126.58333333333333</v>
      </c>
      <c r="I80" s="231">
        <v>127.51666666666667</v>
      </c>
      <c r="J80" s="231">
        <v>128.08333333333331</v>
      </c>
      <c r="K80" s="230">
        <v>126.95</v>
      </c>
      <c r="L80" s="230">
        <v>125.45</v>
      </c>
      <c r="M80" s="230">
        <v>67.727810000000005</v>
      </c>
      <c r="N80" s="1"/>
      <c r="O80" s="1"/>
    </row>
    <row r="81" spans="1:15" ht="12.75" customHeight="1">
      <c r="A81" s="213">
        <v>72</v>
      </c>
      <c r="B81" s="216" t="s">
        <v>251</v>
      </c>
      <c r="C81" s="230">
        <v>289</v>
      </c>
      <c r="D81" s="231">
        <v>287.7833333333333</v>
      </c>
      <c r="E81" s="231">
        <v>285.76666666666659</v>
      </c>
      <c r="F81" s="231">
        <v>282.5333333333333</v>
      </c>
      <c r="G81" s="231">
        <v>280.51666666666659</v>
      </c>
      <c r="H81" s="231">
        <v>291.01666666666659</v>
      </c>
      <c r="I81" s="231">
        <v>293.03333333333325</v>
      </c>
      <c r="J81" s="231">
        <v>296.26666666666659</v>
      </c>
      <c r="K81" s="230">
        <v>289.8</v>
      </c>
      <c r="L81" s="230">
        <v>284.55</v>
      </c>
      <c r="M81" s="230">
        <v>5.8062800000000001</v>
      </c>
      <c r="N81" s="1"/>
      <c r="O81" s="1"/>
    </row>
    <row r="82" spans="1:15" ht="12.75" customHeight="1">
      <c r="A82" s="213">
        <v>73</v>
      </c>
      <c r="B82" s="216" t="s">
        <v>103</v>
      </c>
      <c r="C82" s="230">
        <v>107.5</v>
      </c>
      <c r="D82" s="231">
        <v>107.33333333333333</v>
      </c>
      <c r="E82" s="231">
        <v>106.16666666666666</v>
      </c>
      <c r="F82" s="231">
        <v>104.83333333333333</v>
      </c>
      <c r="G82" s="231">
        <v>103.66666666666666</v>
      </c>
      <c r="H82" s="231">
        <v>108.66666666666666</v>
      </c>
      <c r="I82" s="231">
        <v>109.83333333333331</v>
      </c>
      <c r="J82" s="231">
        <v>111.16666666666666</v>
      </c>
      <c r="K82" s="230">
        <v>108.5</v>
      </c>
      <c r="L82" s="230">
        <v>106</v>
      </c>
      <c r="M82" s="230">
        <v>87.137810000000002</v>
      </c>
      <c r="N82" s="1"/>
      <c r="O82" s="1"/>
    </row>
    <row r="83" spans="1:15" ht="12.75" customHeight="1">
      <c r="A83" s="213">
        <v>74</v>
      </c>
      <c r="B83" s="216" t="s">
        <v>252</v>
      </c>
      <c r="C83" s="230">
        <v>941.4</v>
      </c>
      <c r="D83" s="231">
        <v>942</v>
      </c>
      <c r="E83" s="231">
        <v>904.4</v>
      </c>
      <c r="F83" s="231">
        <v>867.4</v>
      </c>
      <c r="G83" s="231">
        <v>829.8</v>
      </c>
      <c r="H83" s="231">
        <v>979</v>
      </c>
      <c r="I83" s="231">
        <v>1016.5999999999999</v>
      </c>
      <c r="J83" s="231">
        <v>1053.5999999999999</v>
      </c>
      <c r="K83" s="230">
        <v>979.6</v>
      </c>
      <c r="L83" s="230">
        <v>905</v>
      </c>
      <c r="M83" s="230">
        <v>64.900750000000002</v>
      </c>
      <c r="N83" s="1"/>
      <c r="O83" s="1"/>
    </row>
    <row r="84" spans="1:15" ht="12.75" customHeight="1">
      <c r="A84" s="213">
        <v>75</v>
      </c>
      <c r="B84" s="216" t="s">
        <v>107</v>
      </c>
      <c r="C84" s="230">
        <v>1015.7</v>
      </c>
      <c r="D84" s="231">
        <v>1019.8166666666666</v>
      </c>
      <c r="E84" s="231">
        <v>1007.7833333333333</v>
      </c>
      <c r="F84" s="231">
        <v>999.86666666666667</v>
      </c>
      <c r="G84" s="231">
        <v>987.83333333333337</v>
      </c>
      <c r="H84" s="231">
        <v>1027.7333333333331</v>
      </c>
      <c r="I84" s="231">
        <v>1039.7666666666664</v>
      </c>
      <c r="J84" s="231">
        <v>1047.6833333333332</v>
      </c>
      <c r="K84" s="230">
        <v>1031.8499999999999</v>
      </c>
      <c r="L84" s="230">
        <v>1011.9</v>
      </c>
      <c r="M84" s="230">
        <v>7.3292000000000002</v>
      </c>
      <c r="N84" s="1"/>
      <c r="O84" s="1"/>
    </row>
    <row r="85" spans="1:15" ht="12.75" customHeight="1">
      <c r="A85" s="213">
        <v>76</v>
      </c>
      <c r="B85" s="216" t="s">
        <v>108</v>
      </c>
      <c r="C85" s="230">
        <v>1345.25</v>
      </c>
      <c r="D85" s="231">
        <v>1343.2833333333333</v>
      </c>
      <c r="E85" s="231">
        <v>1329.1166666666666</v>
      </c>
      <c r="F85" s="231">
        <v>1312.9833333333333</v>
      </c>
      <c r="G85" s="231">
        <v>1298.8166666666666</v>
      </c>
      <c r="H85" s="231">
        <v>1359.4166666666665</v>
      </c>
      <c r="I85" s="231">
        <v>1373.5833333333335</v>
      </c>
      <c r="J85" s="231">
        <v>1389.7166666666665</v>
      </c>
      <c r="K85" s="230">
        <v>1357.45</v>
      </c>
      <c r="L85" s="230">
        <v>1327.15</v>
      </c>
      <c r="M85" s="230">
        <v>3.8832800000000001</v>
      </c>
      <c r="N85" s="1"/>
      <c r="O85" s="1"/>
    </row>
    <row r="86" spans="1:15" ht="12.75" customHeight="1">
      <c r="A86" s="213">
        <v>77</v>
      </c>
      <c r="B86" s="216" t="s">
        <v>110</v>
      </c>
      <c r="C86" s="230">
        <v>1697.95</v>
      </c>
      <c r="D86" s="231">
        <v>1702.1333333333332</v>
      </c>
      <c r="E86" s="231">
        <v>1683.8166666666664</v>
      </c>
      <c r="F86" s="231">
        <v>1669.6833333333332</v>
      </c>
      <c r="G86" s="231">
        <v>1651.3666666666663</v>
      </c>
      <c r="H86" s="231">
        <v>1716.2666666666664</v>
      </c>
      <c r="I86" s="231">
        <v>1734.583333333333</v>
      </c>
      <c r="J86" s="231">
        <v>1748.7166666666665</v>
      </c>
      <c r="K86" s="230">
        <v>1720.45</v>
      </c>
      <c r="L86" s="230">
        <v>1688</v>
      </c>
      <c r="M86" s="230">
        <v>9.4452300000000005</v>
      </c>
      <c r="N86" s="1"/>
      <c r="O86" s="1"/>
    </row>
    <row r="87" spans="1:15" ht="12.75" customHeight="1">
      <c r="A87" s="213">
        <v>78</v>
      </c>
      <c r="B87" s="216" t="s">
        <v>111</v>
      </c>
      <c r="C87" s="230">
        <v>486.05</v>
      </c>
      <c r="D87" s="231">
        <v>484.65000000000003</v>
      </c>
      <c r="E87" s="231">
        <v>480.45000000000005</v>
      </c>
      <c r="F87" s="231">
        <v>474.85</v>
      </c>
      <c r="G87" s="231">
        <v>470.65000000000003</v>
      </c>
      <c r="H87" s="231">
        <v>490.25000000000006</v>
      </c>
      <c r="I87" s="231">
        <v>494.45</v>
      </c>
      <c r="J87" s="231">
        <v>500.05000000000007</v>
      </c>
      <c r="K87" s="230">
        <v>488.85</v>
      </c>
      <c r="L87" s="230">
        <v>479.05</v>
      </c>
      <c r="M87" s="230">
        <v>7.1755599999999999</v>
      </c>
      <c r="N87" s="1"/>
      <c r="O87" s="1"/>
    </row>
    <row r="88" spans="1:15" ht="12.75" customHeight="1">
      <c r="A88" s="213">
        <v>79</v>
      </c>
      <c r="B88" s="216" t="s">
        <v>255</v>
      </c>
      <c r="C88" s="230">
        <v>289.7</v>
      </c>
      <c r="D88" s="231">
        <v>289.43333333333334</v>
      </c>
      <c r="E88" s="231">
        <v>287.36666666666667</v>
      </c>
      <c r="F88" s="231">
        <v>285.03333333333336</v>
      </c>
      <c r="G88" s="231">
        <v>282.9666666666667</v>
      </c>
      <c r="H88" s="231">
        <v>291.76666666666665</v>
      </c>
      <c r="I88" s="231">
        <v>293.83333333333337</v>
      </c>
      <c r="J88" s="231">
        <v>296.16666666666663</v>
      </c>
      <c r="K88" s="230">
        <v>291.5</v>
      </c>
      <c r="L88" s="230">
        <v>287.10000000000002</v>
      </c>
      <c r="M88" s="230">
        <v>4.7917199999999998</v>
      </c>
      <c r="N88" s="1"/>
      <c r="O88" s="1"/>
    </row>
    <row r="89" spans="1:15" ht="12.75" customHeight="1">
      <c r="A89" s="213">
        <v>80</v>
      </c>
      <c r="B89" s="216" t="s">
        <v>113</v>
      </c>
      <c r="C89" s="230">
        <v>1107.3499999999999</v>
      </c>
      <c r="D89" s="231">
        <v>1114.2333333333333</v>
      </c>
      <c r="E89" s="231">
        <v>1097.1166666666668</v>
      </c>
      <c r="F89" s="231">
        <v>1086.8833333333334</v>
      </c>
      <c r="G89" s="231">
        <v>1069.7666666666669</v>
      </c>
      <c r="H89" s="231">
        <v>1124.4666666666667</v>
      </c>
      <c r="I89" s="231">
        <v>1141.583333333333</v>
      </c>
      <c r="J89" s="231">
        <v>1151.8166666666666</v>
      </c>
      <c r="K89" s="230">
        <v>1131.3499999999999</v>
      </c>
      <c r="L89" s="230">
        <v>1104</v>
      </c>
      <c r="M89" s="230">
        <v>21.380960000000002</v>
      </c>
      <c r="N89" s="1"/>
      <c r="O89" s="1"/>
    </row>
    <row r="90" spans="1:15" ht="12.75" customHeight="1">
      <c r="A90" s="213">
        <v>81</v>
      </c>
      <c r="B90" s="216" t="s">
        <v>115</v>
      </c>
      <c r="C90" s="230">
        <v>1766.55</v>
      </c>
      <c r="D90" s="231">
        <v>1772.1833333333334</v>
      </c>
      <c r="E90" s="231">
        <v>1757.3666666666668</v>
      </c>
      <c r="F90" s="231">
        <v>1748.1833333333334</v>
      </c>
      <c r="G90" s="231">
        <v>1733.3666666666668</v>
      </c>
      <c r="H90" s="231">
        <v>1781.3666666666668</v>
      </c>
      <c r="I90" s="231">
        <v>1796.1833333333334</v>
      </c>
      <c r="J90" s="231">
        <v>1805.3666666666668</v>
      </c>
      <c r="K90" s="230">
        <v>1787</v>
      </c>
      <c r="L90" s="230">
        <v>1763</v>
      </c>
      <c r="M90" s="230">
        <v>4.3877699999999997</v>
      </c>
      <c r="N90" s="1"/>
      <c r="O90" s="1"/>
    </row>
    <row r="91" spans="1:15" ht="12.75" customHeight="1">
      <c r="A91" s="213">
        <v>82</v>
      </c>
      <c r="B91" s="216" t="s">
        <v>116</v>
      </c>
      <c r="C91" s="230">
        <v>1637.2</v>
      </c>
      <c r="D91" s="231">
        <v>1640.0833333333333</v>
      </c>
      <c r="E91" s="231">
        <v>1630.5666666666666</v>
      </c>
      <c r="F91" s="231">
        <v>1623.9333333333334</v>
      </c>
      <c r="G91" s="231">
        <v>1614.4166666666667</v>
      </c>
      <c r="H91" s="231">
        <v>1646.7166666666665</v>
      </c>
      <c r="I91" s="231">
        <v>1656.2333333333333</v>
      </c>
      <c r="J91" s="231">
        <v>1662.8666666666663</v>
      </c>
      <c r="K91" s="230">
        <v>1649.6</v>
      </c>
      <c r="L91" s="230">
        <v>1633.45</v>
      </c>
      <c r="M91" s="230">
        <v>112.35037</v>
      </c>
      <c r="N91" s="1"/>
      <c r="O91" s="1"/>
    </row>
    <row r="92" spans="1:15" ht="12.75" customHeight="1">
      <c r="A92" s="213">
        <v>83</v>
      </c>
      <c r="B92" s="216" t="s">
        <v>117</v>
      </c>
      <c r="C92" s="230">
        <v>562.70000000000005</v>
      </c>
      <c r="D92" s="231">
        <v>565.86666666666667</v>
      </c>
      <c r="E92" s="231">
        <v>557.98333333333335</v>
      </c>
      <c r="F92" s="231">
        <v>553.26666666666665</v>
      </c>
      <c r="G92" s="231">
        <v>545.38333333333333</v>
      </c>
      <c r="H92" s="231">
        <v>570.58333333333337</v>
      </c>
      <c r="I92" s="231">
        <v>578.46666666666681</v>
      </c>
      <c r="J92" s="231">
        <v>583.18333333333339</v>
      </c>
      <c r="K92" s="230">
        <v>573.75</v>
      </c>
      <c r="L92" s="230">
        <v>561.15</v>
      </c>
      <c r="M92" s="230">
        <v>34.25506</v>
      </c>
      <c r="N92" s="1"/>
      <c r="O92" s="1"/>
    </row>
    <row r="93" spans="1:15" ht="12.75" customHeight="1">
      <c r="A93" s="213">
        <v>84</v>
      </c>
      <c r="B93" s="216" t="s">
        <v>112</v>
      </c>
      <c r="C93" s="230">
        <v>1249.75</v>
      </c>
      <c r="D93" s="231">
        <v>1253.7666666666667</v>
      </c>
      <c r="E93" s="231">
        <v>1242.5333333333333</v>
      </c>
      <c r="F93" s="231">
        <v>1235.3166666666666</v>
      </c>
      <c r="G93" s="231">
        <v>1224.0833333333333</v>
      </c>
      <c r="H93" s="231">
        <v>1260.9833333333333</v>
      </c>
      <c r="I93" s="231">
        <v>1272.2166666666665</v>
      </c>
      <c r="J93" s="231">
        <v>1279.4333333333334</v>
      </c>
      <c r="K93" s="230">
        <v>1265</v>
      </c>
      <c r="L93" s="230">
        <v>1246.55</v>
      </c>
      <c r="M93" s="230">
        <v>5.2057000000000002</v>
      </c>
      <c r="N93" s="1"/>
      <c r="O93" s="1"/>
    </row>
    <row r="94" spans="1:15" ht="12.75" customHeight="1">
      <c r="A94" s="213">
        <v>85</v>
      </c>
      <c r="B94" s="216" t="s">
        <v>118</v>
      </c>
      <c r="C94" s="230">
        <v>2710.45</v>
      </c>
      <c r="D94" s="231">
        <v>2700.8833333333337</v>
      </c>
      <c r="E94" s="231">
        <v>2683.6166666666672</v>
      </c>
      <c r="F94" s="231">
        <v>2656.7833333333338</v>
      </c>
      <c r="G94" s="231">
        <v>2639.5166666666673</v>
      </c>
      <c r="H94" s="231">
        <v>2727.7166666666672</v>
      </c>
      <c r="I94" s="231">
        <v>2744.9833333333336</v>
      </c>
      <c r="J94" s="231">
        <v>2771.8166666666671</v>
      </c>
      <c r="K94" s="230">
        <v>2718.15</v>
      </c>
      <c r="L94" s="230">
        <v>2674.05</v>
      </c>
      <c r="M94" s="230">
        <v>2.2445400000000002</v>
      </c>
      <c r="N94" s="1"/>
      <c r="O94" s="1"/>
    </row>
    <row r="95" spans="1:15" ht="12.75" customHeight="1">
      <c r="A95" s="213">
        <v>86</v>
      </c>
      <c r="B95" s="216" t="s">
        <v>120</v>
      </c>
      <c r="C95" s="230">
        <v>410.3</v>
      </c>
      <c r="D95" s="231">
        <v>410.33333333333331</v>
      </c>
      <c r="E95" s="231">
        <v>406.86666666666662</v>
      </c>
      <c r="F95" s="231">
        <v>403.43333333333328</v>
      </c>
      <c r="G95" s="231">
        <v>399.96666666666658</v>
      </c>
      <c r="H95" s="231">
        <v>413.76666666666665</v>
      </c>
      <c r="I95" s="231">
        <v>417.23333333333335</v>
      </c>
      <c r="J95" s="231">
        <v>420.66666666666669</v>
      </c>
      <c r="K95" s="230">
        <v>413.8</v>
      </c>
      <c r="L95" s="230">
        <v>406.9</v>
      </c>
      <c r="M95" s="230">
        <v>36.906179999999999</v>
      </c>
      <c r="N95" s="1"/>
      <c r="O95" s="1"/>
    </row>
    <row r="96" spans="1:15" ht="12.75" customHeight="1">
      <c r="A96" s="213">
        <v>87</v>
      </c>
      <c r="B96" s="216" t="s">
        <v>256</v>
      </c>
      <c r="C96" s="230">
        <v>3046.4</v>
      </c>
      <c r="D96" s="231">
        <v>3072.3166666666671</v>
      </c>
      <c r="E96" s="231">
        <v>3016.0833333333339</v>
      </c>
      <c r="F96" s="231">
        <v>2985.7666666666669</v>
      </c>
      <c r="G96" s="231">
        <v>2929.5333333333338</v>
      </c>
      <c r="H96" s="231">
        <v>3102.6333333333341</v>
      </c>
      <c r="I96" s="231">
        <v>3158.8666666666668</v>
      </c>
      <c r="J96" s="231">
        <v>3189.1833333333343</v>
      </c>
      <c r="K96" s="230">
        <v>3128.55</v>
      </c>
      <c r="L96" s="230">
        <v>3042</v>
      </c>
      <c r="M96" s="230">
        <v>7.4894299999999996</v>
      </c>
      <c r="N96" s="1"/>
      <c r="O96" s="1"/>
    </row>
    <row r="97" spans="1:15" ht="12.75" customHeight="1">
      <c r="A97" s="213">
        <v>88</v>
      </c>
      <c r="B97" s="216" t="s">
        <v>121</v>
      </c>
      <c r="C97" s="230">
        <v>263.39999999999998</v>
      </c>
      <c r="D97" s="231">
        <v>261.34999999999997</v>
      </c>
      <c r="E97" s="231">
        <v>257.29999999999995</v>
      </c>
      <c r="F97" s="231">
        <v>251.2</v>
      </c>
      <c r="G97" s="231">
        <v>247.14999999999998</v>
      </c>
      <c r="H97" s="231">
        <v>267.44999999999993</v>
      </c>
      <c r="I97" s="231">
        <v>271.5</v>
      </c>
      <c r="J97" s="231">
        <v>277.59999999999991</v>
      </c>
      <c r="K97" s="230">
        <v>265.39999999999998</v>
      </c>
      <c r="L97" s="230">
        <v>255.25</v>
      </c>
      <c r="M97" s="230">
        <v>40.476480000000002</v>
      </c>
      <c r="N97" s="1"/>
      <c r="O97" s="1"/>
    </row>
    <row r="98" spans="1:15" ht="12.75" customHeight="1">
      <c r="A98" s="213">
        <v>89</v>
      </c>
      <c r="B98" s="216" t="s">
        <v>122</v>
      </c>
      <c r="C98" s="230">
        <v>2628.3</v>
      </c>
      <c r="D98" s="231">
        <v>2634.3666666666668</v>
      </c>
      <c r="E98" s="231">
        <v>2618.9333333333334</v>
      </c>
      <c r="F98" s="231">
        <v>2609.5666666666666</v>
      </c>
      <c r="G98" s="231">
        <v>2594.1333333333332</v>
      </c>
      <c r="H98" s="231">
        <v>2643.7333333333336</v>
      </c>
      <c r="I98" s="231">
        <v>2659.166666666667</v>
      </c>
      <c r="J98" s="231">
        <v>2668.5333333333338</v>
      </c>
      <c r="K98" s="230">
        <v>2649.8</v>
      </c>
      <c r="L98" s="230">
        <v>2625</v>
      </c>
      <c r="M98" s="230">
        <v>7.03864</v>
      </c>
      <c r="N98" s="1"/>
      <c r="O98" s="1"/>
    </row>
    <row r="99" spans="1:15" ht="12.75" customHeight="1">
      <c r="A99" s="213">
        <v>90</v>
      </c>
      <c r="B99" s="216" t="s">
        <v>257</v>
      </c>
      <c r="C99" s="230">
        <v>307.55</v>
      </c>
      <c r="D99" s="231">
        <v>308.21666666666664</v>
      </c>
      <c r="E99" s="231">
        <v>306.43333333333328</v>
      </c>
      <c r="F99" s="231">
        <v>305.31666666666666</v>
      </c>
      <c r="G99" s="231">
        <v>303.5333333333333</v>
      </c>
      <c r="H99" s="231">
        <v>309.33333333333326</v>
      </c>
      <c r="I99" s="231">
        <v>311.11666666666667</v>
      </c>
      <c r="J99" s="231">
        <v>312.23333333333323</v>
      </c>
      <c r="K99" s="230">
        <v>310</v>
      </c>
      <c r="L99" s="230">
        <v>307.10000000000002</v>
      </c>
      <c r="M99" s="230">
        <v>5.33927</v>
      </c>
      <c r="N99" s="1"/>
      <c r="O99" s="1"/>
    </row>
    <row r="100" spans="1:15" ht="12.75" customHeight="1">
      <c r="A100" s="213">
        <v>91</v>
      </c>
      <c r="B100" s="216" t="s">
        <v>372</v>
      </c>
      <c r="C100" s="230">
        <v>39918.5</v>
      </c>
      <c r="D100" s="231">
        <v>39812.166666666664</v>
      </c>
      <c r="E100" s="231">
        <v>39624.333333333328</v>
      </c>
      <c r="F100" s="231">
        <v>39330.166666666664</v>
      </c>
      <c r="G100" s="231">
        <v>39142.333333333328</v>
      </c>
      <c r="H100" s="231">
        <v>40106.333333333328</v>
      </c>
      <c r="I100" s="231">
        <v>40294.166666666657</v>
      </c>
      <c r="J100" s="231">
        <v>40588.333333333328</v>
      </c>
      <c r="K100" s="230">
        <v>40000</v>
      </c>
      <c r="L100" s="230">
        <v>39518</v>
      </c>
      <c r="M100" s="230">
        <v>4.5839999999999999E-2</v>
      </c>
      <c r="N100" s="1"/>
      <c r="O100" s="1"/>
    </row>
    <row r="101" spans="1:15" ht="12.75" customHeight="1">
      <c r="A101" s="213">
        <v>92</v>
      </c>
      <c r="B101" s="216" t="s">
        <v>114</v>
      </c>
      <c r="C101" s="230">
        <v>2705.85</v>
      </c>
      <c r="D101" s="231">
        <v>2707.6166666666668</v>
      </c>
      <c r="E101" s="231">
        <v>2696.5833333333335</v>
      </c>
      <c r="F101" s="231">
        <v>2687.3166666666666</v>
      </c>
      <c r="G101" s="231">
        <v>2676.2833333333333</v>
      </c>
      <c r="H101" s="231">
        <v>2716.8833333333337</v>
      </c>
      <c r="I101" s="231">
        <v>2727.9166666666665</v>
      </c>
      <c r="J101" s="231">
        <v>2737.1833333333338</v>
      </c>
      <c r="K101" s="230">
        <v>2718.65</v>
      </c>
      <c r="L101" s="230">
        <v>2698.35</v>
      </c>
      <c r="M101" s="230">
        <v>44.022010000000002</v>
      </c>
      <c r="N101" s="1"/>
      <c r="O101" s="1"/>
    </row>
    <row r="102" spans="1:15" ht="12.75" customHeight="1">
      <c r="A102" s="213">
        <v>93</v>
      </c>
      <c r="B102" s="216" t="s">
        <v>124</v>
      </c>
      <c r="C102" s="230">
        <v>953.4</v>
      </c>
      <c r="D102" s="231">
        <v>952.41666666666663</v>
      </c>
      <c r="E102" s="231">
        <v>945.98333333333323</v>
      </c>
      <c r="F102" s="231">
        <v>938.56666666666661</v>
      </c>
      <c r="G102" s="231">
        <v>932.13333333333321</v>
      </c>
      <c r="H102" s="231">
        <v>959.83333333333326</v>
      </c>
      <c r="I102" s="231">
        <v>966.26666666666665</v>
      </c>
      <c r="J102" s="231">
        <v>973.68333333333328</v>
      </c>
      <c r="K102" s="230">
        <v>958.85</v>
      </c>
      <c r="L102" s="230">
        <v>945</v>
      </c>
      <c r="M102" s="230">
        <v>165.79935</v>
      </c>
      <c r="N102" s="1"/>
      <c r="O102" s="1"/>
    </row>
    <row r="103" spans="1:15" ht="12.75" customHeight="1">
      <c r="A103" s="213">
        <v>94</v>
      </c>
      <c r="B103" s="216" t="s">
        <v>125</v>
      </c>
      <c r="C103" s="230">
        <v>1084.5999999999999</v>
      </c>
      <c r="D103" s="231">
        <v>1088.8666666666666</v>
      </c>
      <c r="E103" s="231">
        <v>1077.7333333333331</v>
      </c>
      <c r="F103" s="231">
        <v>1070.8666666666666</v>
      </c>
      <c r="G103" s="231">
        <v>1059.7333333333331</v>
      </c>
      <c r="H103" s="231">
        <v>1095.7333333333331</v>
      </c>
      <c r="I103" s="231">
        <v>1106.8666666666668</v>
      </c>
      <c r="J103" s="231">
        <v>1113.7333333333331</v>
      </c>
      <c r="K103" s="230">
        <v>1100</v>
      </c>
      <c r="L103" s="230">
        <v>1082</v>
      </c>
      <c r="M103" s="230">
        <v>6.6718799999999998</v>
      </c>
      <c r="N103" s="1"/>
      <c r="O103" s="1"/>
    </row>
    <row r="104" spans="1:15" ht="12.75" customHeight="1">
      <c r="A104" s="213">
        <v>95</v>
      </c>
      <c r="B104" s="216" t="s">
        <v>126</v>
      </c>
      <c r="C104" s="230">
        <v>440.2</v>
      </c>
      <c r="D104" s="231">
        <v>440.39999999999992</v>
      </c>
      <c r="E104" s="231">
        <v>435.89999999999986</v>
      </c>
      <c r="F104" s="231">
        <v>431.59999999999997</v>
      </c>
      <c r="G104" s="231">
        <v>427.09999999999991</v>
      </c>
      <c r="H104" s="231">
        <v>444.69999999999982</v>
      </c>
      <c r="I104" s="231">
        <v>449.19999999999993</v>
      </c>
      <c r="J104" s="231">
        <v>453.49999999999977</v>
      </c>
      <c r="K104" s="230">
        <v>444.9</v>
      </c>
      <c r="L104" s="230">
        <v>436.1</v>
      </c>
      <c r="M104" s="230">
        <v>15.56493</v>
      </c>
      <c r="N104" s="1"/>
      <c r="O104" s="1"/>
    </row>
    <row r="105" spans="1:15" ht="12.75" customHeight="1">
      <c r="A105" s="213">
        <v>96</v>
      </c>
      <c r="B105" s="216" t="s">
        <v>258</v>
      </c>
      <c r="C105" s="230">
        <v>495.3</v>
      </c>
      <c r="D105" s="231">
        <v>496.2</v>
      </c>
      <c r="E105" s="231">
        <v>490.4</v>
      </c>
      <c r="F105" s="231">
        <v>485.5</v>
      </c>
      <c r="G105" s="231">
        <v>479.7</v>
      </c>
      <c r="H105" s="231">
        <v>501.09999999999997</v>
      </c>
      <c r="I105" s="231">
        <v>506.90000000000003</v>
      </c>
      <c r="J105" s="231">
        <v>511.79999999999995</v>
      </c>
      <c r="K105" s="230">
        <v>502</v>
      </c>
      <c r="L105" s="230">
        <v>491.3</v>
      </c>
      <c r="M105" s="230">
        <v>0.88560000000000005</v>
      </c>
      <c r="N105" s="1"/>
      <c r="O105" s="1"/>
    </row>
    <row r="106" spans="1:15" ht="12.75" customHeight="1">
      <c r="A106" s="213">
        <v>97</v>
      </c>
      <c r="B106" s="216" t="s">
        <v>128</v>
      </c>
      <c r="C106" s="230">
        <v>66.05</v>
      </c>
      <c r="D106" s="231">
        <v>66.233333333333334</v>
      </c>
      <c r="E106" s="231">
        <v>65.816666666666663</v>
      </c>
      <c r="F106" s="231">
        <v>65.583333333333329</v>
      </c>
      <c r="G106" s="231">
        <v>65.166666666666657</v>
      </c>
      <c r="H106" s="231">
        <v>66.466666666666669</v>
      </c>
      <c r="I106" s="231">
        <v>66.883333333333326</v>
      </c>
      <c r="J106" s="231">
        <v>67.116666666666674</v>
      </c>
      <c r="K106" s="230">
        <v>66.650000000000006</v>
      </c>
      <c r="L106" s="230">
        <v>66</v>
      </c>
      <c r="M106" s="230">
        <v>136.17230000000001</v>
      </c>
      <c r="N106" s="1"/>
      <c r="O106" s="1"/>
    </row>
    <row r="107" spans="1:15" ht="12.75" customHeight="1">
      <c r="A107" s="213">
        <v>98</v>
      </c>
      <c r="B107" s="216" t="s">
        <v>137</v>
      </c>
      <c r="C107" s="230">
        <v>429.15</v>
      </c>
      <c r="D107" s="231">
        <v>428.18333333333334</v>
      </c>
      <c r="E107" s="231">
        <v>425.16666666666669</v>
      </c>
      <c r="F107" s="231">
        <v>421.18333333333334</v>
      </c>
      <c r="G107" s="231">
        <v>418.16666666666669</v>
      </c>
      <c r="H107" s="231">
        <v>432.16666666666669</v>
      </c>
      <c r="I107" s="231">
        <v>435.18333333333334</v>
      </c>
      <c r="J107" s="231">
        <v>439.16666666666669</v>
      </c>
      <c r="K107" s="230">
        <v>431.2</v>
      </c>
      <c r="L107" s="230">
        <v>424.2</v>
      </c>
      <c r="M107" s="230">
        <v>87.326080000000005</v>
      </c>
      <c r="N107" s="1"/>
      <c r="O107" s="1"/>
    </row>
    <row r="108" spans="1:15" ht="12.75" customHeight="1">
      <c r="A108" s="213">
        <v>99</v>
      </c>
      <c r="B108" s="216" t="s">
        <v>259</v>
      </c>
      <c r="C108" s="230">
        <v>5534.9</v>
      </c>
      <c r="D108" s="231">
        <v>5548.333333333333</v>
      </c>
      <c r="E108" s="231">
        <v>5506.6666666666661</v>
      </c>
      <c r="F108" s="231">
        <v>5478.4333333333334</v>
      </c>
      <c r="G108" s="231">
        <v>5436.7666666666664</v>
      </c>
      <c r="H108" s="231">
        <v>5576.5666666666657</v>
      </c>
      <c r="I108" s="231">
        <v>5618.2333333333318</v>
      </c>
      <c r="J108" s="231">
        <v>5646.4666666666653</v>
      </c>
      <c r="K108" s="230">
        <v>5590</v>
      </c>
      <c r="L108" s="230">
        <v>5520.1</v>
      </c>
      <c r="M108" s="230">
        <v>0.47461999999999999</v>
      </c>
      <c r="N108" s="1"/>
      <c r="O108" s="1"/>
    </row>
    <row r="109" spans="1:15" ht="12.75" customHeight="1">
      <c r="A109" s="213">
        <v>100</v>
      </c>
      <c r="B109" s="216" t="s">
        <v>384</v>
      </c>
      <c r="C109" s="230">
        <v>285.75</v>
      </c>
      <c r="D109" s="231">
        <v>287.11666666666667</v>
      </c>
      <c r="E109" s="231">
        <v>283.63333333333333</v>
      </c>
      <c r="F109" s="231">
        <v>281.51666666666665</v>
      </c>
      <c r="G109" s="231">
        <v>278.0333333333333</v>
      </c>
      <c r="H109" s="231">
        <v>289.23333333333335</v>
      </c>
      <c r="I109" s="231">
        <v>292.7166666666667</v>
      </c>
      <c r="J109" s="231">
        <v>294.83333333333337</v>
      </c>
      <c r="K109" s="230">
        <v>290.60000000000002</v>
      </c>
      <c r="L109" s="230">
        <v>285</v>
      </c>
      <c r="M109" s="230">
        <v>14.19225</v>
      </c>
      <c r="N109" s="1"/>
      <c r="O109" s="1"/>
    </row>
    <row r="110" spans="1:15" ht="12.75" customHeight="1">
      <c r="A110" s="213">
        <v>101</v>
      </c>
      <c r="B110" s="216" t="s">
        <v>385</v>
      </c>
      <c r="C110" s="230">
        <v>156.65</v>
      </c>
      <c r="D110" s="231">
        <v>156.73333333333335</v>
      </c>
      <c r="E110" s="231">
        <v>155.66666666666669</v>
      </c>
      <c r="F110" s="231">
        <v>154.68333333333334</v>
      </c>
      <c r="G110" s="231">
        <v>153.61666666666667</v>
      </c>
      <c r="H110" s="231">
        <v>157.7166666666667</v>
      </c>
      <c r="I110" s="231">
        <v>158.78333333333336</v>
      </c>
      <c r="J110" s="231">
        <v>159.76666666666671</v>
      </c>
      <c r="K110" s="230">
        <v>157.80000000000001</v>
      </c>
      <c r="L110" s="230">
        <v>155.75</v>
      </c>
      <c r="M110" s="230">
        <v>30.68702</v>
      </c>
      <c r="N110" s="1"/>
      <c r="O110" s="1"/>
    </row>
    <row r="111" spans="1:15" ht="12.75" customHeight="1">
      <c r="A111" s="213">
        <v>102</v>
      </c>
      <c r="B111" s="216" t="s">
        <v>130</v>
      </c>
      <c r="C111" s="230">
        <v>371</v>
      </c>
      <c r="D111" s="231">
        <v>371.7833333333333</v>
      </c>
      <c r="E111" s="231">
        <v>367.61666666666662</v>
      </c>
      <c r="F111" s="231">
        <v>364.23333333333329</v>
      </c>
      <c r="G111" s="231">
        <v>360.06666666666661</v>
      </c>
      <c r="H111" s="231">
        <v>375.16666666666663</v>
      </c>
      <c r="I111" s="231">
        <v>379.33333333333337</v>
      </c>
      <c r="J111" s="231">
        <v>382.71666666666664</v>
      </c>
      <c r="K111" s="230">
        <v>375.95</v>
      </c>
      <c r="L111" s="230">
        <v>368.4</v>
      </c>
      <c r="M111" s="230">
        <v>30.586960000000001</v>
      </c>
      <c r="N111" s="1"/>
      <c r="O111" s="1"/>
    </row>
    <row r="112" spans="1:15" ht="12.75" customHeight="1">
      <c r="A112" s="213">
        <v>103</v>
      </c>
      <c r="B112" s="216" t="s">
        <v>135</v>
      </c>
      <c r="C112" s="230">
        <v>89</v>
      </c>
      <c r="D112" s="231">
        <v>88.55</v>
      </c>
      <c r="E112" s="231">
        <v>87.199999999999989</v>
      </c>
      <c r="F112" s="231">
        <v>85.399999999999991</v>
      </c>
      <c r="G112" s="231">
        <v>84.049999999999983</v>
      </c>
      <c r="H112" s="231">
        <v>90.35</v>
      </c>
      <c r="I112" s="231">
        <v>91.699999999999989</v>
      </c>
      <c r="J112" s="231">
        <v>93.5</v>
      </c>
      <c r="K112" s="230">
        <v>89.9</v>
      </c>
      <c r="L112" s="230">
        <v>86.75</v>
      </c>
      <c r="M112" s="230">
        <v>273.928</v>
      </c>
      <c r="N112" s="1"/>
      <c r="O112" s="1"/>
    </row>
    <row r="113" spans="1:15" ht="12.75" customHeight="1">
      <c r="A113" s="213">
        <v>104</v>
      </c>
      <c r="B113" s="216" t="s">
        <v>136</v>
      </c>
      <c r="C113" s="230">
        <v>624.35</v>
      </c>
      <c r="D113" s="231">
        <v>627.55000000000007</v>
      </c>
      <c r="E113" s="231">
        <v>618.80000000000018</v>
      </c>
      <c r="F113" s="231">
        <v>613.25000000000011</v>
      </c>
      <c r="G113" s="231">
        <v>604.50000000000023</v>
      </c>
      <c r="H113" s="231">
        <v>633.10000000000014</v>
      </c>
      <c r="I113" s="231">
        <v>641.84999999999991</v>
      </c>
      <c r="J113" s="231">
        <v>647.40000000000009</v>
      </c>
      <c r="K113" s="230">
        <v>636.29999999999995</v>
      </c>
      <c r="L113" s="230">
        <v>622</v>
      </c>
      <c r="M113" s="230">
        <v>11.99438</v>
      </c>
      <c r="N113" s="1"/>
      <c r="O113" s="1"/>
    </row>
    <row r="114" spans="1:15" ht="12.75" customHeight="1">
      <c r="A114" s="213">
        <v>105</v>
      </c>
      <c r="B114" s="216" t="s">
        <v>129</v>
      </c>
      <c r="C114" s="230">
        <v>477.9</v>
      </c>
      <c r="D114" s="231">
        <v>478.56666666666661</v>
      </c>
      <c r="E114" s="231">
        <v>474.48333333333323</v>
      </c>
      <c r="F114" s="231">
        <v>471.06666666666661</v>
      </c>
      <c r="G114" s="231">
        <v>466.98333333333323</v>
      </c>
      <c r="H114" s="231">
        <v>481.98333333333323</v>
      </c>
      <c r="I114" s="231">
        <v>486.06666666666661</v>
      </c>
      <c r="J114" s="231">
        <v>489.48333333333323</v>
      </c>
      <c r="K114" s="230">
        <v>482.65</v>
      </c>
      <c r="L114" s="230">
        <v>475.15</v>
      </c>
      <c r="M114" s="230">
        <v>14.29931</v>
      </c>
      <c r="N114" s="1"/>
      <c r="O114" s="1"/>
    </row>
    <row r="115" spans="1:15" ht="12.75" customHeight="1">
      <c r="A115" s="213">
        <v>106</v>
      </c>
      <c r="B115" s="216" t="s">
        <v>133</v>
      </c>
      <c r="C115" s="230">
        <v>145.25</v>
      </c>
      <c r="D115" s="231">
        <v>144.51666666666665</v>
      </c>
      <c r="E115" s="231">
        <v>142.33333333333331</v>
      </c>
      <c r="F115" s="231">
        <v>139.41666666666666</v>
      </c>
      <c r="G115" s="231">
        <v>137.23333333333332</v>
      </c>
      <c r="H115" s="231">
        <v>147.43333333333331</v>
      </c>
      <c r="I115" s="231">
        <v>149.61666666666665</v>
      </c>
      <c r="J115" s="231">
        <v>152.5333333333333</v>
      </c>
      <c r="K115" s="230">
        <v>146.69999999999999</v>
      </c>
      <c r="L115" s="230">
        <v>141.6</v>
      </c>
      <c r="M115" s="230">
        <v>51.360709999999997</v>
      </c>
      <c r="N115" s="1"/>
      <c r="O115" s="1"/>
    </row>
    <row r="116" spans="1:15" ht="12.75" customHeight="1">
      <c r="A116" s="213">
        <v>107</v>
      </c>
      <c r="B116" s="216" t="s">
        <v>132</v>
      </c>
      <c r="C116" s="230">
        <v>1260.2</v>
      </c>
      <c r="D116" s="231">
        <v>1257.3666666666668</v>
      </c>
      <c r="E116" s="231">
        <v>1247.8333333333335</v>
      </c>
      <c r="F116" s="231">
        <v>1235.4666666666667</v>
      </c>
      <c r="G116" s="231">
        <v>1225.9333333333334</v>
      </c>
      <c r="H116" s="231">
        <v>1269.7333333333336</v>
      </c>
      <c r="I116" s="231">
        <v>1279.2666666666669</v>
      </c>
      <c r="J116" s="231">
        <v>1291.6333333333337</v>
      </c>
      <c r="K116" s="230">
        <v>1266.9000000000001</v>
      </c>
      <c r="L116" s="230">
        <v>1245</v>
      </c>
      <c r="M116" s="230">
        <v>21.424589999999998</v>
      </c>
      <c r="N116" s="1"/>
      <c r="O116" s="1"/>
    </row>
    <row r="117" spans="1:15" ht="12.75" customHeight="1">
      <c r="A117" s="213">
        <v>108</v>
      </c>
      <c r="B117" s="216" t="s">
        <v>162</v>
      </c>
      <c r="C117" s="230">
        <v>3953.7</v>
      </c>
      <c r="D117" s="231">
        <v>3941.9833333333336</v>
      </c>
      <c r="E117" s="231">
        <v>3903.7666666666673</v>
      </c>
      <c r="F117" s="231">
        <v>3853.8333333333339</v>
      </c>
      <c r="G117" s="231">
        <v>3815.6166666666677</v>
      </c>
      <c r="H117" s="231">
        <v>3991.916666666667</v>
      </c>
      <c r="I117" s="231">
        <v>4030.1333333333332</v>
      </c>
      <c r="J117" s="231">
        <v>4080.0666666666666</v>
      </c>
      <c r="K117" s="230">
        <v>3980.2</v>
      </c>
      <c r="L117" s="230">
        <v>3892.05</v>
      </c>
      <c r="M117" s="230">
        <v>2.7212900000000002</v>
      </c>
      <c r="N117" s="1"/>
      <c r="O117" s="1"/>
    </row>
    <row r="118" spans="1:15" ht="12.75" customHeight="1">
      <c r="A118" s="213">
        <v>109</v>
      </c>
      <c r="B118" s="216" t="s">
        <v>134</v>
      </c>
      <c r="C118" s="230">
        <v>1300.05</v>
      </c>
      <c r="D118" s="231">
        <v>1303.75</v>
      </c>
      <c r="E118" s="231">
        <v>1293.3499999999999</v>
      </c>
      <c r="F118" s="231">
        <v>1286.6499999999999</v>
      </c>
      <c r="G118" s="231">
        <v>1276.2499999999998</v>
      </c>
      <c r="H118" s="231">
        <v>1310.45</v>
      </c>
      <c r="I118" s="231">
        <v>1320.8500000000001</v>
      </c>
      <c r="J118" s="231">
        <v>1327.5500000000002</v>
      </c>
      <c r="K118" s="230">
        <v>1314.15</v>
      </c>
      <c r="L118" s="230">
        <v>1297.05</v>
      </c>
      <c r="M118" s="230">
        <v>74.360309999999998</v>
      </c>
      <c r="N118" s="1"/>
      <c r="O118" s="1"/>
    </row>
    <row r="119" spans="1:15" ht="12.75" customHeight="1">
      <c r="A119" s="213">
        <v>110</v>
      </c>
      <c r="B119" s="216" t="s">
        <v>131</v>
      </c>
      <c r="C119" s="230">
        <v>2277.1999999999998</v>
      </c>
      <c r="D119" s="231">
        <v>2278.0833333333335</v>
      </c>
      <c r="E119" s="231">
        <v>2257.166666666667</v>
      </c>
      <c r="F119" s="231">
        <v>2237.1333333333337</v>
      </c>
      <c r="G119" s="231">
        <v>2216.2166666666672</v>
      </c>
      <c r="H119" s="231">
        <v>2298.1166666666668</v>
      </c>
      <c r="I119" s="231">
        <v>2319.0333333333338</v>
      </c>
      <c r="J119" s="231">
        <v>2339.0666666666666</v>
      </c>
      <c r="K119" s="230">
        <v>2299</v>
      </c>
      <c r="L119" s="230">
        <v>2258.0500000000002</v>
      </c>
      <c r="M119" s="230">
        <v>6.3592000000000004</v>
      </c>
      <c r="N119" s="1"/>
      <c r="O119" s="1"/>
    </row>
    <row r="120" spans="1:15" ht="12.75" customHeight="1">
      <c r="A120" s="213">
        <v>111</v>
      </c>
      <c r="B120" s="216" t="s">
        <v>260</v>
      </c>
      <c r="C120" s="230">
        <v>689.1</v>
      </c>
      <c r="D120" s="231">
        <v>686.61666666666679</v>
      </c>
      <c r="E120" s="231">
        <v>682.28333333333353</v>
      </c>
      <c r="F120" s="231">
        <v>675.4666666666667</v>
      </c>
      <c r="G120" s="231">
        <v>671.13333333333344</v>
      </c>
      <c r="H120" s="231">
        <v>693.43333333333362</v>
      </c>
      <c r="I120" s="231">
        <v>697.76666666666688</v>
      </c>
      <c r="J120" s="231">
        <v>704.58333333333371</v>
      </c>
      <c r="K120" s="230">
        <v>690.95</v>
      </c>
      <c r="L120" s="230">
        <v>679.8</v>
      </c>
      <c r="M120" s="230">
        <v>4.8298100000000002</v>
      </c>
      <c r="N120" s="1"/>
      <c r="O120" s="1"/>
    </row>
    <row r="121" spans="1:15" ht="12.75" customHeight="1">
      <c r="A121" s="213">
        <v>112</v>
      </c>
      <c r="B121" s="216" t="s">
        <v>261</v>
      </c>
      <c r="C121" s="230">
        <v>248.15</v>
      </c>
      <c r="D121" s="231">
        <v>249.4</v>
      </c>
      <c r="E121" s="231">
        <v>244.60000000000002</v>
      </c>
      <c r="F121" s="231">
        <v>241.05</v>
      </c>
      <c r="G121" s="231">
        <v>236.25000000000003</v>
      </c>
      <c r="H121" s="231">
        <v>252.95000000000002</v>
      </c>
      <c r="I121" s="231">
        <v>257.75</v>
      </c>
      <c r="J121" s="231">
        <v>261.3</v>
      </c>
      <c r="K121" s="230">
        <v>254.2</v>
      </c>
      <c r="L121" s="230">
        <v>245.85</v>
      </c>
      <c r="M121" s="230">
        <v>10.27848</v>
      </c>
      <c r="N121" s="1"/>
      <c r="O121" s="1"/>
    </row>
    <row r="122" spans="1:15" ht="12.75" customHeight="1">
      <c r="A122" s="213">
        <v>113</v>
      </c>
      <c r="B122" s="216" t="s">
        <v>139</v>
      </c>
      <c r="C122" s="230">
        <v>704.1</v>
      </c>
      <c r="D122" s="231">
        <v>706.16666666666663</v>
      </c>
      <c r="E122" s="231">
        <v>700.43333333333328</v>
      </c>
      <c r="F122" s="231">
        <v>696.76666666666665</v>
      </c>
      <c r="G122" s="231">
        <v>691.0333333333333</v>
      </c>
      <c r="H122" s="231">
        <v>709.83333333333326</v>
      </c>
      <c r="I122" s="231">
        <v>715.56666666666661</v>
      </c>
      <c r="J122" s="231">
        <v>719.23333333333323</v>
      </c>
      <c r="K122" s="230">
        <v>711.9</v>
      </c>
      <c r="L122" s="230">
        <v>702.5</v>
      </c>
      <c r="M122" s="230">
        <v>23.247579999999999</v>
      </c>
      <c r="N122" s="1"/>
      <c r="O122" s="1"/>
    </row>
    <row r="123" spans="1:15" ht="12.75" customHeight="1">
      <c r="A123" s="213">
        <v>114</v>
      </c>
      <c r="B123" s="216" t="s">
        <v>138</v>
      </c>
      <c r="C123" s="230">
        <v>520.85</v>
      </c>
      <c r="D123" s="231">
        <v>523.19999999999993</v>
      </c>
      <c r="E123" s="231">
        <v>517.64999999999986</v>
      </c>
      <c r="F123" s="231">
        <v>514.44999999999993</v>
      </c>
      <c r="G123" s="231">
        <v>508.89999999999986</v>
      </c>
      <c r="H123" s="231">
        <v>526.39999999999986</v>
      </c>
      <c r="I123" s="231">
        <v>531.94999999999982</v>
      </c>
      <c r="J123" s="231">
        <v>535.14999999999986</v>
      </c>
      <c r="K123" s="230">
        <v>528.75</v>
      </c>
      <c r="L123" s="230">
        <v>520</v>
      </c>
      <c r="M123" s="230">
        <v>19.551749999999998</v>
      </c>
      <c r="N123" s="1"/>
      <c r="O123" s="1"/>
    </row>
    <row r="124" spans="1:15" ht="12.75" customHeight="1">
      <c r="A124" s="213">
        <v>115</v>
      </c>
      <c r="B124" s="216" t="s">
        <v>140</v>
      </c>
      <c r="C124" s="230">
        <v>474</v>
      </c>
      <c r="D124" s="231">
        <v>474.65000000000003</v>
      </c>
      <c r="E124" s="231">
        <v>468.40000000000009</v>
      </c>
      <c r="F124" s="231">
        <v>462.80000000000007</v>
      </c>
      <c r="G124" s="231">
        <v>456.55000000000013</v>
      </c>
      <c r="H124" s="231">
        <v>480.25000000000006</v>
      </c>
      <c r="I124" s="231">
        <v>486.49999999999994</v>
      </c>
      <c r="J124" s="231">
        <v>492.1</v>
      </c>
      <c r="K124" s="230">
        <v>480.9</v>
      </c>
      <c r="L124" s="230">
        <v>469.05</v>
      </c>
      <c r="M124" s="230">
        <v>30.684270000000001</v>
      </c>
      <c r="N124" s="1"/>
      <c r="O124" s="1"/>
    </row>
    <row r="125" spans="1:15" ht="12.75" customHeight="1">
      <c r="A125" s="213">
        <v>116</v>
      </c>
      <c r="B125" s="216" t="s">
        <v>141</v>
      </c>
      <c r="C125" s="230">
        <v>1921.5</v>
      </c>
      <c r="D125" s="231">
        <v>1925.5666666666666</v>
      </c>
      <c r="E125" s="231">
        <v>1910.9333333333332</v>
      </c>
      <c r="F125" s="231">
        <v>1900.3666666666666</v>
      </c>
      <c r="G125" s="231">
        <v>1885.7333333333331</v>
      </c>
      <c r="H125" s="231">
        <v>1936.1333333333332</v>
      </c>
      <c r="I125" s="231">
        <v>1950.7666666666664</v>
      </c>
      <c r="J125" s="231">
        <v>1961.3333333333333</v>
      </c>
      <c r="K125" s="230">
        <v>1940.2</v>
      </c>
      <c r="L125" s="230">
        <v>1915</v>
      </c>
      <c r="M125" s="230">
        <v>43.355240000000002</v>
      </c>
      <c r="N125" s="1"/>
      <c r="O125" s="1"/>
    </row>
    <row r="126" spans="1:15" ht="12.75" customHeight="1">
      <c r="A126" s="213">
        <v>117</v>
      </c>
      <c r="B126" s="216" t="s">
        <v>142</v>
      </c>
      <c r="C126" s="230">
        <v>98.35</v>
      </c>
      <c r="D126" s="231">
        <v>98.716666666666654</v>
      </c>
      <c r="E126" s="231">
        <v>97.233333333333306</v>
      </c>
      <c r="F126" s="231">
        <v>96.116666666666646</v>
      </c>
      <c r="G126" s="231">
        <v>94.633333333333297</v>
      </c>
      <c r="H126" s="231">
        <v>99.833333333333314</v>
      </c>
      <c r="I126" s="231">
        <v>101.31666666666666</v>
      </c>
      <c r="J126" s="231">
        <v>102.43333333333332</v>
      </c>
      <c r="K126" s="230">
        <v>100.2</v>
      </c>
      <c r="L126" s="230">
        <v>97.6</v>
      </c>
      <c r="M126" s="230">
        <v>92.298029999999997</v>
      </c>
      <c r="N126" s="1"/>
      <c r="O126" s="1"/>
    </row>
    <row r="127" spans="1:15" ht="12.75" customHeight="1">
      <c r="A127" s="213">
        <v>118</v>
      </c>
      <c r="B127" s="216" t="s">
        <v>146</v>
      </c>
      <c r="C127" s="230">
        <v>3897.85</v>
      </c>
      <c r="D127" s="231">
        <v>3926.2999999999997</v>
      </c>
      <c r="E127" s="231">
        <v>3855.6999999999994</v>
      </c>
      <c r="F127" s="231">
        <v>3813.5499999999997</v>
      </c>
      <c r="G127" s="231">
        <v>3742.9499999999994</v>
      </c>
      <c r="H127" s="231">
        <v>3968.4499999999994</v>
      </c>
      <c r="I127" s="231">
        <v>4039.0499999999997</v>
      </c>
      <c r="J127" s="231">
        <v>4081.1999999999994</v>
      </c>
      <c r="K127" s="230">
        <v>3996.9</v>
      </c>
      <c r="L127" s="230">
        <v>3884.15</v>
      </c>
      <c r="M127" s="230">
        <v>2.3348599999999999</v>
      </c>
      <c r="N127" s="1"/>
      <c r="O127" s="1"/>
    </row>
    <row r="128" spans="1:15" ht="12.75" customHeight="1">
      <c r="A128" s="213">
        <v>119</v>
      </c>
      <c r="B128" s="216" t="s">
        <v>144</v>
      </c>
      <c r="C128" s="230">
        <v>373.05</v>
      </c>
      <c r="D128" s="231">
        <v>372.9666666666667</v>
      </c>
      <c r="E128" s="231">
        <v>370.73333333333341</v>
      </c>
      <c r="F128" s="231">
        <v>368.41666666666669</v>
      </c>
      <c r="G128" s="231">
        <v>366.18333333333339</v>
      </c>
      <c r="H128" s="231">
        <v>375.28333333333342</v>
      </c>
      <c r="I128" s="231">
        <v>377.51666666666677</v>
      </c>
      <c r="J128" s="231">
        <v>379.83333333333343</v>
      </c>
      <c r="K128" s="230">
        <v>375.2</v>
      </c>
      <c r="L128" s="230">
        <v>370.65</v>
      </c>
      <c r="M128" s="230">
        <v>9.1033000000000008</v>
      </c>
      <c r="N128" s="1"/>
      <c r="O128" s="1"/>
    </row>
    <row r="129" spans="1:15" ht="12.75" customHeight="1">
      <c r="A129" s="213">
        <v>120</v>
      </c>
      <c r="B129" s="216" t="s">
        <v>863</v>
      </c>
      <c r="C129" s="230">
        <v>4857.8500000000004</v>
      </c>
      <c r="D129" s="231">
        <v>4904.0666666666666</v>
      </c>
      <c r="E129" s="231">
        <v>4793.1333333333332</v>
      </c>
      <c r="F129" s="231">
        <v>4728.416666666667</v>
      </c>
      <c r="G129" s="231">
        <v>4617.4833333333336</v>
      </c>
      <c r="H129" s="231">
        <v>4968.7833333333328</v>
      </c>
      <c r="I129" s="231">
        <v>5079.7166666666653</v>
      </c>
      <c r="J129" s="231">
        <v>5144.4333333333325</v>
      </c>
      <c r="K129" s="230">
        <v>5015</v>
      </c>
      <c r="L129" s="230">
        <v>4839.3500000000004</v>
      </c>
      <c r="M129" s="230">
        <v>4.4704100000000002</v>
      </c>
      <c r="N129" s="1"/>
      <c r="O129" s="1"/>
    </row>
    <row r="130" spans="1:15" ht="12.75" customHeight="1">
      <c r="A130" s="213">
        <v>121</v>
      </c>
      <c r="B130" s="216" t="s">
        <v>145</v>
      </c>
      <c r="C130" s="230">
        <v>2197.65</v>
      </c>
      <c r="D130" s="231">
        <v>2206.75</v>
      </c>
      <c r="E130" s="231">
        <v>2184.9</v>
      </c>
      <c r="F130" s="231">
        <v>2172.15</v>
      </c>
      <c r="G130" s="231">
        <v>2150.3000000000002</v>
      </c>
      <c r="H130" s="231">
        <v>2219.5</v>
      </c>
      <c r="I130" s="231">
        <v>2241.3500000000004</v>
      </c>
      <c r="J130" s="231">
        <v>2254.1</v>
      </c>
      <c r="K130" s="230">
        <v>2228.6</v>
      </c>
      <c r="L130" s="230">
        <v>2194</v>
      </c>
      <c r="M130" s="230">
        <v>22.653890000000001</v>
      </c>
      <c r="N130" s="1"/>
      <c r="O130" s="1"/>
    </row>
    <row r="131" spans="1:15" ht="12.75" customHeight="1">
      <c r="A131" s="213">
        <v>122</v>
      </c>
      <c r="B131" s="216" t="s">
        <v>262</v>
      </c>
      <c r="C131" s="230">
        <v>314.45</v>
      </c>
      <c r="D131" s="231">
        <v>314.61666666666662</v>
      </c>
      <c r="E131" s="231">
        <v>311.38333333333321</v>
      </c>
      <c r="F131" s="231">
        <v>308.31666666666661</v>
      </c>
      <c r="G131" s="231">
        <v>305.0833333333332</v>
      </c>
      <c r="H131" s="231">
        <v>317.68333333333322</v>
      </c>
      <c r="I131" s="231">
        <v>320.91666666666669</v>
      </c>
      <c r="J131" s="231">
        <v>323.98333333333323</v>
      </c>
      <c r="K131" s="230">
        <v>317.85000000000002</v>
      </c>
      <c r="L131" s="230">
        <v>311.55</v>
      </c>
      <c r="M131" s="230">
        <v>14.095660000000001</v>
      </c>
      <c r="N131" s="1"/>
      <c r="O131" s="1"/>
    </row>
    <row r="132" spans="1:15" ht="12.75" customHeight="1">
      <c r="A132" s="213">
        <v>123</v>
      </c>
      <c r="B132" s="216" t="s">
        <v>843</v>
      </c>
      <c r="C132" s="230">
        <v>590.15</v>
      </c>
      <c r="D132" s="231">
        <v>588.51666666666677</v>
      </c>
      <c r="E132" s="231">
        <v>582.53333333333353</v>
      </c>
      <c r="F132" s="231">
        <v>574.91666666666674</v>
      </c>
      <c r="G132" s="231">
        <v>568.93333333333351</v>
      </c>
      <c r="H132" s="231">
        <v>596.13333333333355</v>
      </c>
      <c r="I132" s="231">
        <v>602.1166666666669</v>
      </c>
      <c r="J132" s="231">
        <v>609.73333333333358</v>
      </c>
      <c r="K132" s="230">
        <v>594.5</v>
      </c>
      <c r="L132" s="230">
        <v>580.9</v>
      </c>
      <c r="M132" s="230">
        <v>27.268260000000001</v>
      </c>
      <c r="N132" s="1"/>
      <c r="O132" s="1"/>
    </row>
    <row r="133" spans="1:15" ht="12.75" customHeight="1">
      <c r="A133" s="213">
        <v>124</v>
      </c>
      <c r="B133" s="216" t="s">
        <v>410</v>
      </c>
      <c r="C133" s="230">
        <v>3870.55</v>
      </c>
      <c r="D133" s="231">
        <v>3892.3666666666668</v>
      </c>
      <c r="E133" s="231">
        <v>3833.7333333333336</v>
      </c>
      <c r="F133" s="231">
        <v>3796.916666666667</v>
      </c>
      <c r="G133" s="231">
        <v>3738.2833333333338</v>
      </c>
      <c r="H133" s="231">
        <v>3929.1833333333334</v>
      </c>
      <c r="I133" s="231">
        <v>3987.8166666666666</v>
      </c>
      <c r="J133" s="231">
        <v>4024.6333333333332</v>
      </c>
      <c r="K133" s="230">
        <v>3951</v>
      </c>
      <c r="L133" s="230">
        <v>3855.55</v>
      </c>
      <c r="M133" s="230">
        <v>0.20829</v>
      </c>
      <c r="N133" s="1"/>
      <c r="O133" s="1"/>
    </row>
    <row r="134" spans="1:15" ht="12.75" customHeight="1">
      <c r="A134" s="213">
        <v>125</v>
      </c>
      <c r="B134" s="216" t="s">
        <v>147</v>
      </c>
      <c r="C134" s="230">
        <v>776.85</v>
      </c>
      <c r="D134" s="231">
        <v>779.19999999999993</v>
      </c>
      <c r="E134" s="231">
        <v>768.54999999999984</v>
      </c>
      <c r="F134" s="231">
        <v>760.24999999999989</v>
      </c>
      <c r="G134" s="231">
        <v>749.5999999999998</v>
      </c>
      <c r="H134" s="231">
        <v>787.49999999999989</v>
      </c>
      <c r="I134" s="231">
        <v>798.15</v>
      </c>
      <c r="J134" s="231">
        <v>806.44999999999993</v>
      </c>
      <c r="K134" s="230">
        <v>789.85</v>
      </c>
      <c r="L134" s="230">
        <v>770.9</v>
      </c>
      <c r="M134" s="230">
        <v>3.4461900000000001</v>
      </c>
      <c r="N134" s="1"/>
      <c r="O134" s="1"/>
    </row>
    <row r="135" spans="1:15" ht="12.75" customHeight="1">
      <c r="A135" s="213">
        <v>126</v>
      </c>
      <c r="B135" s="216" t="s">
        <v>158</v>
      </c>
      <c r="C135" s="230">
        <v>95487.65</v>
      </c>
      <c r="D135" s="231">
        <v>95722.25</v>
      </c>
      <c r="E135" s="231">
        <v>94990.7</v>
      </c>
      <c r="F135" s="231">
        <v>94493.75</v>
      </c>
      <c r="G135" s="231">
        <v>93762.2</v>
      </c>
      <c r="H135" s="231">
        <v>96219.199999999997</v>
      </c>
      <c r="I135" s="231">
        <v>96950.749999999985</v>
      </c>
      <c r="J135" s="231">
        <v>97447.7</v>
      </c>
      <c r="K135" s="230">
        <v>96453.8</v>
      </c>
      <c r="L135" s="230">
        <v>95225.3</v>
      </c>
      <c r="M135" s="230">
        <v>9.0190000000000006E-2</v>
      </c>
      <c r="N135" s="1"/>
      <c r="O135" s="1"/>
    </row>
    <row r="136" spans="1:15" ht="12.75" customHeight="1">
      <c r="A136" s="213">
        <v>127</v>
      </c>
      <c r="B136" s="216" t="s">
        <v>149</v>
      </c>
      <c r="C136" s="230">
        <v>285.64999999999998</v>
      </c>
      <c r="D136" s="231">
        <v>284.88333333333333</v>
      </c>
      <c r="E136" s="231">
        <v>281.76666666666665</v>
      </c>
      <c r="F136" s="231">
        <v>277.88333333333333</v>
      </c>
      <c r="G136" s="231">
        <v>274.76666666666665</v>
      </c>
      <c r="H136" s="231">
        <v>288.76666666666665</v>
      </c>
      <c r="I136" s="231">
        <v>291.88333333333333</v>
      </c>
      <c r="J136" s="231">
        <v>295.76666666666665</v>
      </c>
      <c r="K136" s="230">
        <v>288</v>
      </c>
      <c r="L136" s="230">
        <v>281</v>
      </c>
      <c r="M136" s="230">
        <v>29.217030000000001</v>
      </c>
      <c r="N136" s="1"/>
      <c r="O136" s="1"/>
    </row>
    <row r="137" spans="1:15" ht="12.75" customHeight="1">
      <c r="A137" s="213">
        <v>128</v>
      </c>
      <c r="B137" s="216" t="s">
        <v>148</v>
      </c>
      <c r="C137" s="230">
        <v>1268.55</v>
      </c>
      <c r="D137" s="231">
        <v>1265.2833333333335</v>
      </c>
      <c r="E137" s="231">
        <v>1259.8166666666671</v>
      </c>
      <c r="F137" s="231">
        <v>1251.0833333333335</v>
      </c>
      <c r="G137" s="231">
        <v>1245.616666666667</v>
      </c>
      <c r="H137" s="231">
        <v>1274.0166666666671</v>
      </c>
      <c r="I137" s="231">
        <v>1279.4833333333338</v>
      </c>
      <c r="J137" s="231">
        <v>1288.2166666666672</v>
      </c>
      <c r="K137" s="230">
        <v>1270.75</v>
      </c>
      <c r="L137" s="230">
        <v>1256.55</v>
      </c>
      <c r="M137" s="230">
        <v>18.039549999999998</v>
      </c>
      <c r="N137" s="1"/>
      <c r="O137" s="1"/>
    </row>
    <row r="138" spans="1:15" ht="12.75" customHeight="1">
      <c r="A138" s="213">
        <v>129</v>
      </c>
      <c r="B138" s="216" t="s">
        <v>151</v>
      </c>
      <c r="C138" s="230">
        <v>526.95000000000005</v>
      </c>
      <c r="D138" s="231">
        <v>528.5333333333333</v>
      </c>
      <c r="E138" s="231">
        <v>523.56666666666661</v>
      </c>
      <c r="F138" s="231">
        <v>520.18333333333328</v>
      </c>
      <c r="G138" s="231">
        <v>515.21666666666658</v>
      </c>
      <c r="H138" s="231">
        <v>531.91666666666663</v>
      </c>
      <c r="I138" s="231">
        <v>536.88333333333333</v>
      </c>
      <c r="J138" s="231">
        <v>540.26666666666665</v>
      </c>
      <c r="K138" s="230">
        <v>533.5</v>
      </c>
      <c r="L138" s="230">
        <v>525.15</v>
      </c>
      <c r="M138" s="230">
        <v>5.8338099999999997</v>
      </c>
      <c r="N138" s="1"/>
      <c r="O138" s="1"/>
    </row>
    <row r="139" spans="1:15" ht="12.75" customHeight="1">
      <c r="A139" s="213">
        <v>130</v>
      </c>
      <c r="B139" s="216" t="s">
        <v>152</v>
      </c>
      <c r="C139" s="230">
        <v>9200.7000000000007</v>
      </c>
      <c r="D139" s="231">
        <v>9197.4833333333336</v>
      </c>
      <c r="E139" s="231">
        <v>9159.9666666666672</v>
      </c>
      <c r="F139" s="231">
        <v>9119.2333333333336</v>
      </c>
      <c r="G139" s="231">
        <v>9081.7166666666672</v>
      </c>
      <c r="H139" s="231">
        <v>9238.2166666666672</v>
      </c>
      <c r="I139" s="231">
        <v>9275.7333333333336</v>
      </c>
      <c r="J139" s="231">
        <v>9316.4666666666672</v>
      </c>
      <c r="K139" s="230">
        <v>9235</v>
      </c>
      <c r="L139" s="230">
        <v>9156.75</v>
      </c>
      <c r="M139" s="230">
        <v>2.69008</v>
      </c>
      <c r="N139" s="1"/>
      <c r="O139" s="1"/>
    </row>
    <row r="140" spans="1:15" ht="12.75" customHeight="1">
      <c r="A140" s="213">
        <v>131</v>
      </c>
      <c r="B140" s="216" t="s">
        <v>155</v>
      </c>
      <c r="C140" s="230">
        <v>676.3</v>
      </c>
      <c r="D140" s="231">
        <v>676.6</v>
      </c>
      <c r="E140" s="231">
        <v>670.2</v>
      </c>
      <c r="F140" s="231">
        <v>664.1</v>
      </c>
      <c r="G140" s="231">
        <v>657.7</v>
      </c>
      <c r="H140" s="231">
        <v>682.7</v>
      </c>
      <c r="I140" s="231">
        <v>689.09999999999991</v>
      </c>
      <c r="J140" s="231">
        <v>695.2</v>
      </c>
      <c r="K140" s="230">
        <v>683</v>
      </c>
      <c r="L140" s="230">
        <v>670.5</v>
      </c>
      <c r="M140" s="230">
        <v>4.5153499999999998</v>
      </c>
      <c r="N140" s="1"/>
      <c r="O140" s="1"/>
    </row>
    <row r="141" spans="1:15" ht="12.75" customHeight="1">
      <c r="A141" s="213">
        <v>132</v>
      </c>
      <c r="B141" s="216" t="s">
        <v>418</v>
      </c>
      <c r="C141" s="230">
        <v>553.75</v>
      </c>
      <c r="D141" s="231">
        <v>554.98333333333335</v>
      </c>
      <c r="E141" s="231">
        <v>545.2166666666667</v>
      </c>
      <c r="F141" s="231">
        <v>536.68333333333339</v>
      </c>
      <c r="G141" s="231">
        <v>526.91666666666674</v>
      </c>
      <c r="H141" s="231">
        <v>563.51666666666665</v>
      </c>
      <c r="I141" s="231">
        <v>573.2833333333333</v>
      </c>
      <c r="J141" s="231">
        <v>581.81666666666661</v>
      </c>
      <c r="K141" s="230">
        <v>564.75</v>
      </c>
      <c r="L141" s="230">
        <v>546.45000000000005</v>
      </c>
      <c r="M141" s="230">
        <v>96.988309999999998</v>
      </c>
      <c r="N141" s="1"/>
      <c r="O141" s="1"/>
    </row>
    <row r="142" spans="1:15" ht="12.75" customHeight="1">
      <c r="A142" s="213">
        <v>133</v>
      </c>
      <c r="B142" s="216" t="s">
        <v>844</v>
      </c>
      <c r="C142" s="230">
        <v>56.15</v>
      </c>
      <c r="D142" s="231">
        <v>56.083333333333336</v>
      </c>
      <c r="E142" s="231">
        <v>55.266666666666673</v>
      </c>
      <c r="F142" s="231">
        <v>54.38333333333334</v>
      </c>
      <c r="G142" s="231">
        <v>53.566666666666677</v>
      </c>
      <c r="H142" s="231">
        <v>56.966666666666669</v>
      </c>
      <c r="I142" s="231">
        <v>57.783333333333331</v>
      </c>
      <c r="J142" s="231">
        <v>58.666666666666664</v>
      </c>
      <c r="K142" s="230">
        <v>56.9</v>
      </c>
      <c r="L142" s="230">
        <v>55.2</v>
      </c>
      <c r="M142" s="230">
        <v>328.48205000000002</v>
      </c>
      <c r="N142" s="1"/>
      <c r="O142" s="1"/>
    </row>
    <row r="143" spans="1:15" ht="12.75" customHeight="1">
      <c r="A143" s="213">
        <v>134</v>
      </c>
      <c r="B143" s="216" t="s">
        <v>157</v>
      </c>
      <c r="C143" s="230">
        <v>1944.25</v>
      </c>
      <c r="D143" s="231">
        <v>1958.0833333333333</v>
      </c>
      <c r="E143" s="231">
        <v>1921.1666666666665</v>
      </c>
      <c r="F143" s="231">
        <v>1898.0833333333333</v>
      </c>
      <c r="G143" s="231">
        <v>1861.1666666666665</v>
      </c>
      <c r="H143" s="231">
        <v>1981.1666666666665</v>
      </c>
      <c r="I143" s="231">
        <v>2018.083333333333</v>
      </c>
      <c r="J143" s="231">
        <v>2041.1666666666665</v>
      </c>
      <c r="K143" s="230">
        <v>1995</v>
      </c>
      <c r="L143" s="230">
        <v>1935</v>
      </c>
      <c r="M143" s="230">
        <v>4.3651400000000002</v>
      </c>
      <c r="N143" s="1"/>
      <c r="O143" s="1"/>
    </row>
    <row r="144" spans="1:15" ht="12.75" customHeight="1">
      <c r="A144" s="213">
        <v>135</v>
      </c>
      <c r="B144" s="216" t="s">
        <v>159</v>
      </c>
      <c r="C144" s="230">
        <v>1128.2</v>
      </c>
      <c r="D144" s="231">
        <v>1130.2833333333335</v>
      </c>
      <c r="E144" s="231">
        <v>1116.866666666667</v>
      </c>
      <c r="F144" s="231">
        <v>1105.5333333333335</v>
      </c>
      <c r="G144" s="231">
        <v>1092.116666666667</v>
      </c>
      <c r="H144" s="231">
        <v>1141.616666666667</v>
      </c>
      <c r="I144" s="231">
        <v>1155.0333333333335</v>
      </c>
      <c r="J144" s="231">
        <v>1166.366666666667</v>
      </c>
      <c r="K144" s="230">
        <v>1143.7</v>
      </c>
      <c r="L144" s="230">
        <v>1118.95</v>
      </c>
      <c r="M144" s="230">
        <v>11.377800000000001</v>
      </c>
      <c r="N144" s="1"/>
      <c r="O144" s="1"/>
    </row>
    <row r="145" spans="1:15" ht="12.75" customHeight="1">
      <c r="A145" s="213">
        <v>136</v>
      </c>
      <c r="B145" s="216" t="s">
        <v>167</v>
      </c>
      <c r="C145" s="230">
        <v>174.15</v>
      </c>
      <c r="D145" s="231">
        <v>174.20000000000002</v>
      </c>
      <c r="E145" s="231">
        <v>172.75000000000003</v>
      </c>
      <c r="F145" s="231">
        <v>171.35000000000002</v>
      </c>
      <c r="G145" s="231">
        <v>169.90000000000003</v>
      </c>
      <c r="H145" s="231">
        <v>175.60000000000002</v>
      </c>
      <c r="I145" s="231">
        <v>177.05</v>
      </c>
      <c r="J145" s="231">
        <v>178.45000000000002</v>
      </c>
      <c r="K145" s="230">
        <v>175.65</v>
      </c>
      <c r="L145" s="230">
        <v>172.8</v>
      </c>
      <c r="M145" s="230">
        <v>83.593890000000002</v>
      </c>
      <c r="N145" s="1"/>
      <c r="O145" s="1"/>
    </row>
    <row r="146" spans="1:15" ht="12.75" customHeight="1">
      <c r="A146" s="213">
        <v>137</v>
      </c>
      <c r="B146" s="216" t="s">
        <v>161</v>
      </c>
      <c r="C146" s="230">
        <v>81.5</v>
      </c>
      <c r="D146" s="231">
        <v>81.583333333333329</v>
      </c>
      <c r="E146" s="231">
        <v>81.11666666666666</v>
      </c>
      <c r="F146" s="231">
        <v>80.733333333333334</v>
      </c>
      <c r="G146" s="231">
        <v>80.266666666666666</v>
      </c>
      <c r="H146" s="231">
        <v>81.966666666666654</v>
      </c>
      <c r="I146" s="231">
        <v>82.433333333333323</v>
      </c>
      <c r="J146" s="231">
        <v>82.816666666666649</v>
      </c>
      <c r="K146" s="230">
        <v>82.05</v>
      </c>
      <c r="L146" s="230">
        <v>81.2</v>
      </c>
      <c r="M146" s="230">
        <v>26.556570000000001</v>
      </c>
      <c r="N146" s="1"/>
      <c r="O146" s="1"/>
    </row>
    <row r="147" spans="1:15" ht="12.75" customHeight="1">
      <c r="A147" s="213">
        <v>138</v>
      </c>
      <c r="B147" s="216" t="s">
        <v>163</v>
      </c>
      <c r="C147" s="230">
        <v>4559.3500000000004</v>
      </c>
      <c r="D147" s="231">
        <v>4569.7833333333328</v>
      </c>
      <c r="E147" s="231">
        <v>4529.6166666666659</v>
      </c>
      <c r="F147" s="231">
        <v>4499.8833333333332</v>
      </c>
      <c r="G147" s="231">
        <v>4459.7166666666662</v>
      </c>
      <c r="H147" s="231">
        <v>4599.5166666666655</v>
      </c>
      <c r="I147" s="231">
        <v>4639.6833333333334</v>
      </c>
      <c r="J147" s="231">
        <v>4669.4166666666652</v>
      </c>
      <c r="K147" s="230">
        <v>4609.95</v>
      </c>
      <c r="L147" s="230">
        <v>4540.05</v>
      </c>
      <c r="M147" s="230">
        <v>0.95077</v>
      </c>
      <c r="N147" s="1"/>
      <c r="O147" s="1"/>
    </row>
    <row r="148" spans="1:15" ht="12.75" customHeight="1">
      <c r="A148" s="213">
        <v>139</v>
      </c>
      <c r="B148" s="216" t="s">
        <v>164</v>
      </c>
      <c r="C148" s="230">
        <v>21403.7</v>
      </c>
      <c r="D148" s="231">
        <v>21458.6</v>
      </c>
      <c r="E148" s="231">
        <v>21307.199999999997</v>
      </c>
      <c r="F148" s="231">
        <v>21210.699999999997</v>
      </c>
      <c r="G148" s="231">
        <v>21059.299999999996</v>
      </c>
      <c r="H148" s="231">
        <v>21555.1</v>
      </c>
      <c r="I148" s="231">
        <v>21706.5</v>
      </c>
      <c r="J148" s="231">
        <v>21803</v>
      </c>
      <c r="K148" s="230">
        <v>21610</v>
      </c>
      <c r="L148" s="230">
        <v>21362.1</v>
      </c>
      <c r="M148" s="230">
        <v>0.55459000000000003</v>
      </c>
      <c r="N148" s="1"/>
      <c r="O148" s="1"/>
    </row>
    <row r="149" spans="1:15" ht="12.75" customHeight="1">
      <c r="A149" s="213">
        <v>140</v>
      </c>
      <c r="B149" s="216" t="s">
        <v>160</v>
      </c>
      <c r="C149" s="230">
        <v>235.3</v>
      </c>
      <c r="D149" s="231">
        <v>235.70000000000002</v>
      </c>
      <c r="E149" s="231">
        <v>233.60000000000002</v>
      </c>
      <c r="F149" s="231">
        <v>231.9</v>
      </c>
      <c r="G149" s="231">
        <v>229.8</v>
      </c>
      <c r="H149" s="231">
        <v>237.40000000000003</v>
      </c>
      <c r="I149" s="231">
        <v>239.5</v>
      </c>
      <c r="J149" s="231">
        <v>241.20000000000005</v>
      </c>
      <c r="K149" s="230">
        <v>237.8</v>
      </c>
      <c r="L149" s="230">
        <v>234</v>
      </c>
      <c r="M149" s="230">
        <v>2.57897</v>
      </c>
      <c r="N149" s="1"/>
      <c r="O149" s="1"/>
    </row>
    <row r="150" spans="1:15" ht="12.75" customHeight="1">
      <c r="A150" s="213">
        <v>141</v>
      </c>
      <c r="B150" s="216" t="s">
        <v>264</v>
      </c>
      <c r="C150" s="230">
        <v>925.65</v>
      </c>
      <c r="D150" s="231">
        <v>926.1</v>
      </c>
      <c r="E150" s="231">
        <v>917.80000000000007</v>
      </c>
      <c r="F150" s="231">
        <v>909.95</v>
      </c>
      <c r="G150" s="231">
        <v>901.65000000000009</v>
      </c>
      <c r="H150" s="231">
        <v>933.95</v>
      </c>
      <c r="I150" s="231">
        <v>942.25</v>
      </c>
      <c r="J150" s="231">
        <v>950.1</v>
      </c>
      <c r="K150" s="230">
        <v>934.4</v>
      </c>
      <c r="L150" s="230">
        <v>918.25</v>
      </c>
      <c r="M150" s="230">
        <v>2.9579800000000001</v>
      </c>
      <c r="N150" s="1"/>
      <c r="O150" s="1"/>
    </row>
    <row r="151" spans="1:15" ht="12.75" customHeight="1">
      <c r="A151" s="213">
        <v>142</v>
      </c>
      <c r="B151" s="216" t="s">
        <v>168</v>
      </c>
      <c r="C151" s="230">
        <v>165</v>
      </c>
      <c r="D151" s="231">
        <v>165.5</v>
      </c>
      <c r="E151" s="231">
        <v>163.95</v>
      </c>
      <c r="F151" s="231">
        <v>162.89999999999998</v>
      </c>
      <c r="G151" s="231">
        <v>161.34999999999997</v>
      </c>
      <c r="H151" s="231">
        <v>166.55</v>
      </c>
      <c r="I151" s="231">
        <v>168.10000000000002</v>
      </c>
      <c r="J151" s="231">
        <v>169.15000000000003</v>
      </c>
      <c r="K151" s="230">
        <v>167.05</v>
      </c>
      <c r="L151" s="230">
        <v>164.45</v>
      </c>
      <c r="M151" s="230">
        <v>101.19253999999999</v>
      </c>
      <c r="N151" s="1"/>
      <c r="O151" s="1"/>
    </row>
    <row r="152" spans="1:15" ht="12.75" customHeight="1">
      <c r="A152" s="213">
        <v>143</v>
      </c>
      <c r="B152" s="216" t="s">
        <v>265</v>
      </c>
      <c r="C152" s="230">
        <v>269.45</v>
      </c>
      <c r="D152" s="231">
        <v>267.35000000000002</v>
      </c>
      <c r="E152" s="231">
        <v>264.20000000000005</v>
      </c>
      <c r="F152" s="231">
        <v>258.95000000000005</v>
      </c>
      <c r="G152" s="231">
        <v>255.80000000000007</v>
      </c>
      <c r="H152" s="231">
        <v>272.60000000000002</v>
      </c>
      <c r="I152" s="231">
        <v>275.75</v>
      </c>
      <c r="J152" s="231">
        <v>281</v>
      </c>
      <c r="K152" s="230">
        <v>270.5</v>
      </c>
      <c r="L152" s="230">
        <v>262.10000000000002</v>
      </c>
      <c r="M152" s="230">
        <v>8.4476999999999993</v>
      </c>
      <c r="N152" s="1"/>
      <c r="O152" s="1"/>
    </row>
    <row r="153" spans="1:15" ht="12.75" customHeight="1">
      <c r="A153" s="213">
        <v>144</v>
      </c>
      <c r="B153" s="216" t="s">
        <v>803</v>
      </c>
      <c r="C153" s="230">
        <v>720</v>
      </c>
      <c r="D153" s="231">
        <v>716.0333333333333</v>
      </c>
      <c r="E153" s="231">
        <v>709.06666666666661</v>
      </c>
      <c r="F153" s="231">
        <v>698.13333333333333</v>
      </c>
      <c r="G153" s="231">
        <v>691.16666666666663</v>
      </c>
      <c r="H153" s="231">
        <v>726.96666666666658</v>
      </c>
      <c r="I153" s="231">
        <v>733.93333333333328</v>
      </c>
      <c r="J153" s="231">
        <v>744.86666666666656</v>
      </c>
      <c r="K153" s="230">
        <v>723</v>
      </c>
      <c r="L153" s="230">
        <v>705.1</v>
      </c>
      <c r="M153" s="230">
        <v>24.68027</v>
      </c>
      <c r="N153" s="1"/>
      <c r="O153" s="1"/>
    </row>
    <row r="154" spans="1:15" ht="12.75" customHeight="1">
      <c r="A154" s="213">
        <v>145</v>
      </c>
      <c r="B154" s="216" t="s">
        <v>430</v>
      </c>
      <c r="C154" s="230">
        <v>3564.75</v>
      </c>
      <c r="D154" s="231">
        <v>3573.5333333333333</v>
      </c>
      <c r="E154" s="231">
        <v>3532.2166666666667</v>
      </c>
      <c r="F154" s="231">
        <v>3499.6833333333334</v>
      </c>
      <c r="G154" s="231">
        <v>3458.3666666666668</v>
      </c>
      <c r="H154" s="231">
        <v>3606.0666666666666</v>
      </c>
      <c r="I154" s="231">
        <v>3647.3833333333332</v>
      </c>
      <c r="J154" s="231">
        <v>3679.9166666666665</v>
      </c>
      <c r="K154" s="230">
        <v>3614.85</v>
      </c>
      <c r="L154" s="230">
        <v>3541</v>
      </c>
      <c r="M154" s="230">
        <v>1.08752</v>
      </c>
      <c r="N154" s="1"/>
      <c r="O154" s="1"/>
    </row>
    <row r="155" spans="1:15" ht="12.75" customHeight="1">
      <c r="A155" s="213">
        <v>146</v>
      </c>
      <c r="B155" s="216" t="s">
        <v>804</v>
      </c>
      <c r="C155" s="230">
        <v>619.54999999999995</v>
      </c>
      <c r="D155" s="231">
        <v>628.51666666666665</v>
      </c>
      <c r="E155" s="231">
        <v>602.0333333333333</v>
      </c>
      <c r="F155" s="231">
        <v>584.51666666666665</v>
      </c>
      <c r="G155" s="231">
        <v>558.0333333333333</v>
      </c>
      <c r="H155" s="231">
        <v>646.0333333333333</v>
      </c>
      <c r="I155" s="231">
        <v>672.51666666666665</v>
      </c>
      <c r="J155" s="231">
        <v>690.0333333333333</v>
      </c>
      <c r="K155" s="230">
        <v>655</v>
      </c>
      <c r="L155" s="230">
        <v>611</v>
      </c>
      <c r="M155" s="230">
        <v>60.767749999999999</v>
      </c>
      <c r="N155" s="1"/>
      <c r="O155" s="1"/>
    </row>
    <row r="156" spans="1:15" ht="12.75" customHeight="1">
      <c r="A156" s="213">
        <v>147</v>
      </c>
      <c r="B156" s="216" t="s">
        <v>175</v>
      </c>
      <c r="C156" s="230">
        <v>3375.25</v>
      </c>
      <c r="D156" s="231">
        <v>3361.7333333333336</v>
      </c>
      <c r="E156" s="231">
        <v>3318.4666666666672</v>
      </c>
      <c r="F156" s="231">
        <v>3261.6833333333334</v>
      </c>
      <c r="G156" s="231">
        <v>3218.416666666667</v>
      </c>
      <c r="H156" s="231">
        <v>3418.5166666666673</v>
      </c>
      <c r="I156" s="231">
        <v>3461.7833333333338</v>
      </c>
      <c r="J156" s="231">
        <v>3518.5666666666675</v>
      </c>
      <c r="K156" s="230">
        <v>3405</v>
      </c>
      <c r="L156" s="230">
        <v>3304.95</v>
      </c>
      <c r="M156" s="230">
        <v>3.0599400000000001</v>
      </c>
      <c r="N156" s="1"/>
      <c r="O156" s="1"/>
    </row>
    <row r="157" spans="1:15" ht="12.75" customHeight="1">
      <c r="A157" s="213">
        <v>148</v>
      </c>
      <c r="B157" s="216" t="s">
        <v>169</v>
      </c>
      <c r="C157" s="230">
        <v>41793</v>
      </c>
      <c r="D157" s="231">
        <v>41684.35</v>
      </c>
      <c r="E157" s="231">
        <v>41461.299999999996</v>
      </c>
      <c r="F157" s="231">
        <v>41129.599999999999</v>
      </c>
      <c r="G157" s="231">
        <v>40906.549999999996</v>
      </c>
      <c r="H157" s="231">
        <v>42016.049999999996</v>
      </c>
      <c r="I157" s="231">
        <v>42239.1</v>
      </c>
      <c r="J157" s="231">
        <v>42570.799999999996</v>
      </c>
      <c r="K157" s="230">
        <v>41907.4</v>
      </c>
      <c r="L157" s="230">
        <v>41352.65</v>
      </c>
      <c r="M157" s="230">
        <v>0.11028</v>
      </c>
      <c r="N157" s="1"/>
      <c r="O157" s="1"/>
    </row>
    <row r="158" spans="1:15" ht="12.75" customHeight="1">
      <c r="A158" s="213">
        <v>149</v>
      </c>
      <c r="B158" s="216" t="s">
        <v>845</v>
      </c>
      <c r="C158" s="230">
        <v>993.95</v>
      </c>
      <c r="D158" s="231">
        <v>975.11666666666667</v>
      </c>
      <c r="E158" s="231">
        <v>955.33333333333337</v>
      </c>
      <c r="F158" s="231">
        <v>916.7166666666667</v>
      </c>
      <c r="G158" s="231">
        <v>896.93333333333339</v>
      </c>
      <c r="H158" s="231">
        <v>1013.7333333333333</v>
      </c>
      <c r="I158" s="231">
        <v>1033.5166666666667</v>
      </c>
      <c r="J158" s="231">
        <v>1072.1333333333332</v>
      </c>
      <c r="K158" s="230">
        <v>994.9</v>
      </c>
      <c r="L158" s="230">
        <v>936.5</v>
      </c>
      <c r="M158" s="230">
        <v>4.02691</v>
      </c>
      <c r="N158" s="1"/>
      <c r="O158" s="1"/>
    </row>
    <row r="159" spans="1:15" ht="12.75" customHeight="1">
      <c r="A159" s="213">
        <v>150</v>
      </c>
      <c r="B159" s="216" t="s">
        <v>435</v>
      </c>
      <c r="C159" s="230">
        <v>4950.05</v>
      </c>
      <c r="D159" s="231">
        <v>4995.3499999999995</v>
      </c>
      <c r="E159" s="231">
        <v>4894.6999999999989</v>
      </c>
      <c r="F159" s="231">
        <v>4839.3499999999995</v>
      </c>
      <c r="G159" s="231">
        <v>4738.6999999999989</v>
      </c>
      <c r="H159" s="231">
        <v>5050.6999999999989</v>
      </c>
      <c r="I159" s="231">
        <v>5151.3499999999985</v>
      </c>
      <c r="J159" s="231">
        <v>5206.6999999999989</v>
      </c>
      <c r="K159" s="230">
        <v>5096</v>
      </c>
      <c r="L159" s="230">
        <v>4940</v>
      </c>
      <c r="M159" s="230">
        <v>3.3902199999999998</v>
      </c>
      <c r="N159" s="1"/>
      <c r="O159" s="1"/>
    </row>
    <row r="160" spans="1:15" ht="12.75" customHeight="1">
      <c r="A160" s="213">
        <v>151</v>
      </c>
      <c r="B160" s="216" t="s">
        <v>171</v>
      </c>
      <c r="C160" s="230">
        <v>224.9</v>
      </c>
      <c r="D160" s="231">
        <v>225.4</v>
      </c>
      <c r="E160" s="231">
        <v>223.85000000000002</v>
      </c>
      <c r="F160" s="231">
        <v>222.8</v>
      </c>
      <c r="G160" s="231">
        <v>221.25000000000003</v>
      </c>
      <c r="H160" s="231">
        <v>226.45000000000002</v>
      </c>
      <c r="I160" s="231">
        <v>228.00000000000003</v>
      </c>
      <c r="J160" s="231">
        <v>229.05</v>
      </c>
      <c r="K160" s="230">
        <v>226.95</v>
      </c>
      <c r="L160" s="230">
        <v>224.35</v>
      </c>
      <c r="M160" s="230">
        <v>11.259270000000001</v>
      </c>
      <c r="N160" s="1"/>
      <c r="O160" s="1"/>
    </row>
    <row r="161" spans="1:15" ht="12.75" customHeight="1">
      <c r="A161" s="213">
        <v>152</v>
      </c>
      <c r="B161" s="216" t="s">
        <v>174</v>
      </c>
      <c r="C161" s="230">
        <v>2533.3000000000002</v>
      </c>
      <c r="D161" s="231">
        <v>2538.9166666666665</v>
      </c>
      <c r="E161" s="231">
        <v>2522.3833333333332</v>
      </c>
      <c r="F161" s="231">
        <v>2511.4666666666667</v>
      </c>
      <c r="G161" s="231">
        <v>2494.9333333333334</v>
      </c>
      <c r="H161" s="231">
        <v>2549.833333333333</v>
      </c>
      <c r="I161" s="231">
        <v>2566.3666666666668</v>
      </c>
      <c r="J161" s="231">
        <v>2577.2833333333328</v>
      </c>
      <c r="K161" s="230">
        <v>2555.4499999999998</v>
      </c>
      <c r="L161" s="230">
        <v>2528</v>
      </c>
      <c r="M161" s="230">
        <v>1.831</v>
      </c>
      <c r="N161" s="1"/>
      <c r="O161" s="1"/>
    </row>
    <row r="162" spans="1:15" ht="12.75" customHeight="1">
      <c r="A162" s="213">
        <v>153</v>
      </c>
      <c r="B162" s="216" t="s">
        <v>266</v>
      </c>
      <c r="C162" s="230">
        <v>3374.95</v>
      </c>
      <c r="D162" s="231">
        <v>3394.5833333333335</v>
      </c>
      <c r="E162" s="231">
        <v>3345.3666666666668</v>
      </c>
      <c r="F162" s="231">
        <v>3315.7833333333333</v>
      </c>
      <c r="G162" s="231">
        <v>3266.5666666666666</v>
      </c>
      <c r="H162" s="231">
        <v>3424.166666666667</v>
      </c>
      <c r="I162" s="231">
        <v>3473.3833333333332</v>
      </c>
      <c r="J162" s="231">
        <v>3502.9666666666672</v>
      </c>
      <c r="K162" s="230">
        <v>3443.8</v>
      </c>
      <c r="L162" s="230">
        <v>3365</v>
      </c>
      <c r="M162" s="230">
        <v>2.4179400000000002</v>
      </c>
      <c r="N162" s="1"/>
      <c r="O162" s="1"/>
    </row>
    <row r="163" spans="1:15" ht="12.75" customHeight="1">
      <c r="A163" s="213">
        <v>154</v>
      </c>
      <c r="B163" s="216" t="s">
        <v>781</v>
      </c>
      <c r="C163" s="230">
        <v>346.45</v>
      </c>
      <c r="D163" s="231">
        <v>347.84999999999997</v>
      </c>
      <c r="E163" s="231">
        <v>341.59999999999991</v>
      </c>
      <c r="F163" s="231">
        <v>336.74999999999994</v>
      </c>
      <c r="G163" s="231">
        <v>330.49999999999989</v>
      </c>
      <c r="H163" s="231">
        <v>352.69999999999993</v>
      </c>
      <c r="I163" s="231">
        <v>358.95000000000005</v>
      </c>
      <c r="J163" s="231">
        <v>363.79999999999995</v>
      </c>
      <c r="K163" s="230">
        <v>354.1</v>
      </c>
      <c r="L163" s="230">
        <v>343</v>
      </c>
      <c r="M163" s="230">
        <v>37.848210000000002</v>
      </c>
      <c r="N163" s="1"/>
      <c r="O163" s="1"/>
    </row>
    <row r="164" spans="1:15" ht="12.75" customHeight="1">
      <c r="A164" s="213">
        <v>155</v>
      </c>
      <c r="B164" s="216" t="s">
        <v>172</v>
      </c>
      <c r="C164" s="230">
        <v>165.75</v>
      </c>
      <c r="D164" s="231">
        <v>166.25</v>
      </c>
      <c r="E164" s="231">
        <v>164.8</v>
      </c>
      <c r="F164" s="231">
        <v>163.85000000000002</v>
      </c>
      <c r="G164" s="231">
        <v>162.40000000000003</v>
      </c>
      <c r="H164" s="231">
        <v>167.2</v>
      </c>
      <c r="I164" s="231">
        <v>168.64999999999998</v>
      </c>
      <c r="J164" s="231">
        <v>169.59999999999997</v>
      </c>
      <c r="K164" s="230">
        <v>167.7</v>
      </c>
      <c r="L164" s="230">
        <v>165.3</v>
      </c>
      <c r="M164" s="230">
        <v>60.00329</v>
      </c>
      <c r="N164" s="1"/>
      <c r="O164" s="1"/>
    </row>
    <row r="165" spans="1:15" ht="12.75" customHeight="1">
      <c r="A165" s="213">
        <v>156</v>
      </c>
      <c r="B165" s="216" t="s">
        <v>177</v>
      </c>
      <c r="C165" s="230">
        <v>234.1</v>
      </c>
      <c r="D165" s="231">
        <v>234.66666666666666</v>
      </c>
      <c r="E165" s="231">
        <v>232.7833333333333</v>
      </c>
      <c r="F165" s="231">
        <v>231.46666666666664</v>
      </c>
      <c r="G165" s="231">
        <v>229.58333333333329</v>
      </c>
      <c r="H165" s="231">
        <v>235.98333333333332</v>
      </c>
      <c r="I165" s="231">
        <v>237.8666666666667</v>
      </c>
      <c r="J165" s="231">
        <v>239.18333333333334</v>
      </c>
      <c r="K165" s="230">
        <v>236.55</v>
      </c>
      <c r="L165" s="230">
        <v>233.35</v>
      </c>
      <c r="M165" s="230">
        <v>93.439210000000003</v>
      </c>
      <c r="N165" s="1"/>
      <c r="O165" s="1"/>
    </row>
    <row r="166" spans="1:15" ht="12.75" customHeight="1">
      <c r="A166" s="213">
        <v>157</v>
      </c>
      <c r="B166" s="216" t="s">
        <v>267</v>
      </c>
      <c r="C166" s="230">
        <v>496.15</v>
      </c>
      <c r="D166" s="231">
        <v>490.98333333333335</v>
      </c>
      <c r="E166" s="231">
        <v>480.66666666666669</v>
      </c>
      <c r="F166" s="231">
        <v>465.18333333333334</v>
      </c>
      <c r="G166" s="231">
        <v>454.86666666666667</v>
      </c>
      <c r="H166" s="231">
        <v>506.4666666666667</v>
      </c>
      <c r="I166" s="231">
        <v>516.7833333333333</v>
      </c>
      <c r="J166" s="231">
        <v>532.26666666666665</v>
      </c>
      <c r="K166" s="230">
        <v>501.3</v>
      </c>
      <c r="L166" s="230">
        <v>475.5</v>
      </c>
      <c r="M166" s="230">
        <v>7.8231400000000004</v>
      </c>
      <c r="N166" s="1"/>
      <c r="O166" s="1"/>
    </row>
    <row r="167" spans="1:15" ht="12.75" customHeight="1">
      <c r="A167" s="213">
        <v>158</v>
      </c>
      <c r="B167" s="216" t="s">
        <v>268</v>
      </c>
      <c r="C167" s="230">
        <v>13457.85</v>
      </c>
      <c r="D167" s="231">
        <v>13473.283333333333</v>
      </c>
      <c r="E167" s="231">
        <v>13346.566666666666</v>
      </c>
      <c r="F167" s="231">
        <v>13235.283333333333</v>
      </c>
      <c r="G167" s="231">
        <v>13108.566666666666</v>
      </c>
      <c r="H167" s="231">
        <v>13584.566666666666</v>
      </c>
      <c r="I167" s="231">
        <v>13711.283333333333</v>
      </c>
      <c r="J167" s="231">
        <v>13822.566666666666</v>
      </c>
      <c r="K167" s="230">
        <v>13600</v>
      </c>
      <c r="L167" s="230">
        <v>13362</v>
      </c>
      <c r="M167" s="230">
        <v>7.0959999999999995E-2</v>
      </c>
      <c r="N167" s="1"/>
      <c r="O167" s="1"/>
    </row>
    <row r="168" spans="1:15" ht="12.75" customHeight="1">
      <c r="A168" s="213">
        <v>159</v>
      </c>
      <c r="B168" s="216" t="s">
        <v>176</v>
      </c>
      <c r="C168" s="230">
        <v>50.6</v>
      </c>
      <c r="D168" s="231">
        <v>50.616666666666674</v>
      </c>
      <c r="E168" s="231">
        <v>50.283333333333346</v>
      </c>
      <c r="F168" s="231">
        <v>49.966666666666669</v>
      </c>
      <c r="G168" s="231">
        <v>49.63333333333334</v>
      </c>
      <c r="H168" s="231">
        <v>50.933333333333351</v>
      </c>
      <c r="I168" s="231">
        <v>51.26666666666668</v>
      </c>
      <c r="J168" s="231">
        <v>51.583333333333357</v>
      </c>
      <c r="K168" s="230">
        <v>50.95</v>
      </c>
      <c r="L168" s="230">
        <v>50.3</v>
      </c>
      <c r="M168" s="230">
        <v>309.05072999999999</v>
      </c>
      <c r="N168" s="1"/>
      <c r="O168" s="1"/>
    </row>
    <row r="169" spans="1:15" ht="12.75" customHeight="1">
      <c r="A169" s="213">
        <v>160</v>
      </c>
      <c r="B169" s="216" t="s">
        <v>181</v>
      </c>
      <c r="C169" s="230">
        <v>130.5</v>
      </c>
      <c r="D169" s="231">
        <v>130.11666666666667</v>
      </c>
      <c r="E169" s="231">
        <v>128.73333333333335</v>
      </c>
      <c r="F169" s="231">
        <v>126.96666666666667</v>
      </c>
      <c r="G169" s="231">
        <v>125.58333333333334</v>
      </c>
      <c r="H169" s="231">
        <v>131.88333333333335</v>
      </c>
      <c r="I169" s="231">
        <v>133.26666666666668</v>
      </c>
      <c r="J169" s="231">
        <v>135.03333333333336</v>
      </c>
      <c r="K169" s="230">
        <v>131.5</v>
      </c>
      <c r="L169" s="230">
        <v>128.35</v>
      </c>
      <c r="M169" s="230">
        <v>99.584289999999996</v>
      </c>
      <c r="N169" s="1"/>
      <c r="O169" s="1"/>
    </row>
    <row r="170" spans="1:15" ht="12.75" customHeight="1">
      <c r="A170" s="213">
        <v>161</v>
      </c>
      <c r="B170" s="216" t="s">
        <v>182</v>
      </c>
      <c r="C170" s="230">
        <v>2454.5500000000002</v>
      </c>
      <c r="D170" s="231">
        <v>2458</v>
      </c>
      <c r="E170" s="231">
        <v>2448</v>
      </c>
      <c r="F170" s="231">
        <v>2441.4499999999998</v>
      </c>
      <c r="G170" s="231">
        <v>2431.4499999999998</v>
      </c>
      <c r="H170" s="231">
        <v>2464.5500000000002</v>
      </c>
      <c r="I170" s="231">
        <v>2474.5500000000002</v>
      </c>
      <c r="J170" s="231">
        <v>2481.1000000000004</v>
      </c>
      <c r="K170" s="230">
        <v>2468</v>
      </c>
      <c r="L170" s="230">
        <v>2451.4499999999998</v>
      </c>
      <c r="M170" s="230">
        <v>28.114730000000002</v>
      </c>
      <c r="N170" s="1"/>
      <c r="O170" s="1"/>
    </row>
    <row r="171" spans="1:15" ht="12.75" customHeight="1">
      <c r="A171" s="213">
        <v>162</v>
      </c>
      <c r="B171" s="216" t="s">
        <v>269</v>
      </c>
      <c r="C171" s="230">
        <v>887.85</v>
      </c>
      <c r="D171" s="231">
        <v>890.44999999999993</v>
      </c>
      <c r="E171" s="231">
        <v>881.49999999999989</v>
      </c>
      <c r="F171" s="231">
        <v>875.15</v>
      </c>
      <c r="G171" s="231">
        <v>866.19999999999993</v>
      </c>
      <c r="H171" s="231">
        <v>896.79999999999984</v>
      </c>
      <c r="I171" s="231">
        <v>905.74999999999989</v>
      </c>
      <c r="J171" s="231">
        <v>912.0999999999998</v>
      </c>
      <c r="K171" s="230">
        <v>899.4</v>
      </c>
      <c r="L171" s="230">
        <v>884.1</v>
      </c>
      <c r="M171" s="230">
        <v>10.580769999999999</v>
      </c>
      <c r="N171" s="1"/>
      <c r="O171" s="1"/>
    </row>
    <row r="172" spans="1:15" ht="12.75" customHeight="1">
      <c r="A172" s="213">
        <v>163</v>
      </c>
      <c r="B172" s="216" t="s">
        <v>184</v>
      </c>
      <c r="C172" s="230">
        <v>1165.5999999999999</v>
      </c>
      <c r="D172" s="231">
        <v>1159.4333333333332</v>
      </c>
      <c r="E172" s="231">
        <v>1151.0166666666664</v>
      </c>
      <c r="F172" s="231">
        <v>1136.4333333333332</v>
      </c>
      <c r="G172" s="231">
        <v>1128.0166666666664</v>
      </c>
      <c r="H172" s="231">
        <v>1174.0166666666664</v>
      </c>
      <c r="I172" s="231">
        <v>1182.4333333333329</v>
      </c>
      <c r="J172" s="231">
        <v>1197.0166666666664</v>
      </c>
      <c r="K172" s="230">
        <v>1167.8499999999999</v>
      </c>
      <c r="L172" s="230">
        <v>1144.8499999999999</v>
      </c>
      <c r="M172" s="230">
        <v>11.39676</v>
      </c>
      <c r="N172" s="1"/>
      <c r="O172" s="1"/>
    </row>
    <row r="173" spans="1:15" ht="12.75" customHeight="1">
      <c r="A173" s="213">
        <v>164</v>
      </c>
      <c r="B173" s="216" t="s">
        <v>188</v>
      </c>
      <c r="C173" s="230">
        <v>2470.8000000000002</v>
      </c>
      <c r="D173" s="231">
        <v>2473.1000000000004</v>
      </c>
      <c r="E173" s="231">
        <v>2451.3000000000006</v>
      </c>
      <c r="F173" s="231">
        <v>2431.8000000000002</v>
      </c>
      <c r="G173" s="231">
        <v>2410.0000000000005</v>
      </c>
      <c r="H173" s="231">
        <v>2492.6000000000008</v>
      </c>
      <c r="I173" s="231">
        <v>2514.4</v>
      </c>
      <c r="J173" s="231">
        <v>2533.900000000001</v>
      </c>
      <c r="K173" s="230">
        <v>2494.9</v>
      </c>
      <c r="L173" s="230">
        <v>2453.6</v>
      </c>
      <c r="M173" s="230">
        <v>3.3346100000000001</v>
      </c>
      <c r="N173" s="1"/>
      <c r="O173" s="1"/>
    </row>
    <row r="174" spans="1:15" ht="12.75" customHeight="1">
      <c r="A174" s="213">
        <v>165</v>
      </c>
      <c r="B174" s="216" t="s">
        <v>800</v>
      </c>
      <c r="C174" s="230">
        <v>81.45</v>
      </c>
      <c r="D174" s="231">
        <v>81.466666666666669</v>
      </c>
      <c r="E174" s="231">
        <v>80.333333333333343</v>
      </c>
      <c r="F174" s="231">
        <v>79.216666666666669</v>
      </c>
      <c r="G174" s="231">
        <v>78.083333333333343</v>
      </c>
      <c r="H174" s="231">
        <v>82.583333333333343</v>
      </c>
      <c r="I174" s="231">
        <v>83.716666666666669</v>
      </c>
      <c r="J174" s="231">
        <v>84.833333333333343</v>
      </c>
      <c r="K174" s="230">
        <v>82.6</v>
      </c>
      <c r="L174" s="230">
        <v>80.349999999999994</v>
      </c>
      <c r="M174" s="230">
        <v>180.20144999999999</v>
      </c>
      <c r="N174" s="1"/>
      <c r="O174" s="1"/>
    </row>
    <row r="175" spans="1:15" ht="12.75" customHeight="1">
      <c r="A175" s="213">
        <v>166</v>
      </c>
      <c r="B175" s="216" t="s">
        <v>186</v>
      </c>
      <c r="C175" s="230">
        <v>24765.8</v>
      </c>
      <c r="D175" s="231">
        <v>24875.266666666666</v>
      </c>
      <c r="E175" s="231">
        <v>24300.533333333333</v>
      </c>
      <c r="F175" s="231">
        <v>23835.266666666666</v>
      </c>
      <c r="G175" s="231">
        <v>23260.533333333333</v>
      </c>
      <c r="H175" s="231">
        <v>25340.533333333333</v>
      </c>
      <c r="I175" s="231">
        <v>25915.266666666663</v>
      </c>
      <c r="J175" s="231">
        <v>26380.533333333333</v>
      </c>
      <c r="K175" s="230">
        <v>25450</v>
      </c>
      <c r="L175" s="230">
        <v>24410</v>
      </c>
      <c r="M175" s="230">
        <v>0.64597000000000004</v>
      </c>
      <c r="N175" s="1"/>
      <c r="O175" s="1"/>
    </row>
    <row r="176" spans="1:15" ht="12.75" customHeight="1">
      <c r="A176" s="213">
        <v>167</v>
      </c>
      <c r="B176" t="s">
        <v>864</v>
      </c>
      <c r="C176" s="275">
        <v>1363.3</v>
      </c>
      <c r="D176" s="276">
        <v>1354.6666666666665</v>
      </c>
      <c r="E176" s="276">
        <v>1328.9833333333331</v>
      </c>
      <c r="F176" s="276">
        <v>1294.6666666666665</v>
      </c>
      <c r="G176" s="276">
        <v>1268.9833333333331</v>
      </c>
      <c r="H176" s="276">
        <v>1388.9833333333331</v>
      </c>
      <c r="I176" s="276">
        <v>1414.6666666666665</v>
      </c>
      <c r="J176" s="276">
        <v>1448.9833333333331</v>
      </c>
      <c r="K176" s="275">
        <v>1380.35</v>
      </c>
      <c r="L176" s="275">
        <v>1320.35</v>
      </c>
      <c r="M176" s="275">
        <v>7.2436299999999996</v>
      </c>
      <c r="N176" s="1"/>
      <c r="O176" s="1"/>
    </row>
    <row r="177" spans="1:15" ht="12.75" customHeight="1">
      <c r="A177" s="213">
        <v>168</v>
      </c>
      <c r="B177" s="216" t="s">
        <v>187</v>
      </c>
      <c r="C177" s="230">
        <v>3410.6</v>
      </c>
      <c r="D177" s="231">
        <v>3403.5500000000006</v>
      </c>
      <c r="E177" s="231">
        <v>3375.1000000000013</v>
      </c>
      <c r="F177" s="231">
        <v>3339.6000000000008</v>
      </c>
      <c r="G177" s="231">
        <v>3311.1500000000015</v>
      </c>
      <c r="H177" s="231">
        <v>3439.0500000000011</v>
      </c>
      <c r="I177" s="231">
        <v>3467.5000000000009</v>
      </c>
      <c r="J177" s="231">
        <v>3503.0000000000009</v>
      </c>
      <c r="K177" s="230">
        <v>3432</v>
      </c>
      <c r="L177" s="230">
        <v>3368.05</v>
      </c>
      <c r="M177" s="230">
        <v>10.314819999999999</v>
      </c>
      <c r="N177" s="1"/>
      <c r="O177" s="1"/>
    </row>
    <row r="178" spans="1:15" ht="12.75" customHeight="1">
      <c r="A178" s="213">
        <v>169</v>
      </c>
      <c r="B178" s="216" t="s">
        <v>795</v>
      </c>
      <c r="C178" s="230">
        <v>529.85</v>
      </c>
      <c r="D178" s="231">
        <v>534.35</v>
      </c>
      <c r="E178" s="231">
        <v>524</v>
      </c>
      <c r="F178" s="231">
        <v>518.15</v>
      </c>
      <c r="G178" s="231">
        <v>507.79999999999995</v>
      </c>
      <c r="H178" s="231">
        <v>540.20000000000005</v>
      </c>
      <c r="I178" s="231">
        <v>550.55000000000018</v>
      </c>
      <c r="J178" s="231">
        <v>556.40000000000009</v>
      </c>
      <c r="K178" s="230">
        <v>544.70000000000005</v>
      </c>
      <c r="L178" s="230">
        <v>528.5</v>
      </c>
      <c r="M178" s="230">
        <v>25.014040000000001</v>
      </c>
      <c r="N178" s="1"/>
      <c r="O178" s="1"/>
    </row>
    <row r="179" spans="1:15" ht="12.75" customHeight="1">
      <c r="A179" s="213">
        <v>170</v>
      </c>
      <c r="B179" s="216" t="s">
        <v>185</v>
      </c>
      <c r="C179" s="230">
        <v>581.6</v>
      </c>
      <c r="D179" s="231">
        <v>580.70000000000005</v>
      </c>
      <c r="E179" s="231">
        <v>577.70000000000005</v>
      </c>
      <c r="F179" s="231">
        <v>573.79999999999995</v>
      </c>
      <c r="G179" s="231">
        <v>570.79999999999995</v>
      </c>
      <c r="H179" s="231">
        <v>584.60000000000014</v>
      </c>
      <c r="I179" s="231">
        <v>587.60000000000014</v>
      </c>
      <c r="J179" s="231">
        <v>591.50000000000023</v>
      </c>
      <c r="K179" s="230">
        <v>583.70000000000005</v>
      </c>
      <c r="L179" s="230">
        <v>576.79999999999995</v>
      </c>
      <c r="M179" s="230">
        <v>161.20547999999999</v>
      </c>
      <c r="N179" s="1"/>
      <c r="O179" s="1"/>
    </row>
    <row r="180" spans="1:15" ht="12.75" customHeight="1">
      <c r="A180" s="213">
        <v>171</v>
      </c>
      <c r="B180" s="216" t="s">
        <v>183</v>
      </c>
      <c r="C180" s="230">
        <v>82.6</v>
      </c>
      <c r="D180" s="231">
        <v>82.516666666666666</v>
      </c>
      <c r="E180" s="231">
        <v>81.883333333333326</v>
      </c>
      <c r="F180" s="231">
        <v>81.166666666666657</v>
      </c>
      <c r="G180" s="231">
        <v>80.533333333333317</v>
      </c>
      <c r="H180" s="231">
        <v>83.233333333333334</v>
      </c>
      <c r="I180" s="231">
        <v>83.866666666666688</v>
      </c>
      <c r="J180" s="231">
        <v>84.583333333333343</v>
      </c>
      <c r="K180" s="230">
        <v>83.15</v>
      </c>
      <c r="L180" s="230">
        <v>81.8</v>
      </c>
      <c r="M180" s="230">
        <v>93.575119999999998</v>
      </c>
      <c r="N180" s="1"/>
      <c r="O180" s="1"/>
    </row>
    <row r="181" spans="1:15" ht="12.75" customHeight="1">
      <c r="A181" s="213">
        <v>172</v>
      </c>
      <c r="B181" s="216" t="s">
        <v>189</v>
      </c>
      <c r="C181" s="230">
        <v>931.6</v>
      </c>
      <c r="D181" s="231">
        <v>938.9666666666667</v>
      </c>
      <c r="E181" s="231">
        <v>921.73333333333335</v>
      </c>
      <c r="F181" s="231">
        <v>911.86666666666667</v>
      </c>
      <c r="G181" s="231">
        <v>894.63333333333333</v>
      </c>
      <c r="H181" s="231">
        <v>948.83333333333337</v>
      </c>
      <c r="I181" s="231">
        <v>966.06666666666672</v>
      </c>
      <c r="J181" s="231">
        <v>975.93333333333339</v>
      </c>
      <c r="K181" s="230">
        <v>956.2</v>
      </c>
      <c r="L181" s="230">
        <v>929.1</v>
      </c>
      <c r="M181" s="230">
        <v>30.576840000000001</v>
      </c>
      <c r="N181" s="1"/>
      <c r="O181" s="1"/>
    </row>
    <row r="182" spans="1:15" ht="12.75" customHeight="1">
      <c r="A182" s="213">
        <v>173</v>
      </c>
      <c r="B182" s="216" t="s">
        <v>190</v>
      </c>
      <c r="C182" s="230">
        <v>446.75</v>
      </c>
      <c r="D182" s="231">
        <v>444.43333333333339</v>
      </c>
      <c r="E182" s="231">
        <v>439.6666666666668</v>
      </c>
      <c r="F182" s="231">
        <v>432.58333333333343</v>
      </c>
      <c r="G182" s="231">
        <v>427.81666666666683</v>
      </c>
      <c r="H182" s="231">
        <v>451.51666666666677</v>
      </c>
      <c r="I182" s="231">
        <v>456.28333333333342</v>
      </c>
      <c r="J182" s="231">
        <v>463.36666666666673</v>
      </c>
      <c r="K182" s="230">
        <v>449.2</v>
      </c>
      <c r="L182" s="230">
        <v>437.35</v>
      </c>
      <c r="M182" s="230">
        <v>8.6857900000000008</v>
      </c>
      <c r="N182" s="1"/>
      <c r="O182" s="1"/>
    </row>
    <row r="183" spans="1:15" ht="12.75" customHeight="1">
      <c r="A183" s="213">
        <v>174</v>
      </c>
      <c r="B183" s="216" t="s">
        <v>271</v>
      </c>
      <c r="C183" s="230">
        <v>699.25</v>
      </c>
      <c r="D183" s="231">
        <v>698.85</v>
      </c>
      <c r="E183" s="231">
        <v>694.6</v>
      </c>
      <c r="F183" s="231">
        <v>689.95</v>
      </c>
      <c r="G183" s="231">
        <v>685.7</v>
      </c>
      <c r="H183" s="231">
        <v>703.5</v>
      </c>
      <c r="I183" s="231">
        <v>707.75</v>
      </c>
      <c r="J183" s="231">
        <v>712.4</v>
      </c>
      <c r="K183" s="230">
        <v>703.1</v>
      </c>
      <c r="L183" s="230">
        <v>694.2</v>
      </c>
      <c r="M183" s="230">
        <v>4.0224900000000003</v>
      </c>
      <c r="N183" s="1"/>
      <c r="O183" s="1"/>
    </row>
    <row r="184" spans="1:15" ht="12.75" customHeight="1">
      <c r="A184" s="213">
        <v>175</v>
      </c>
      <c r="B184" s="216" t="s">
        <v>202</v>
      </c>
      <c r="C184" s="230">
        <v>1261.1500000000001</v>
      </c>
      <c r="D184" s="231">
        <v>1252.3500000000001</v>
      </c>
      <c r="E184" s="231">
        <v>1238.8000000000002</v>
      </c>
      <c r="F184" s="231">
        <v>1216.45</v>
      </c>
      <c r="G184" s="231">
        <v>1202.9000000000001</v>
      </c>
      <c r="H184" s="231">
        <v>1274.7000000000003</v>
      </c>
      <c r="I184" s="231">
        <v>1288.25</v>
      </c>
      <c r="J184" s="231">
        <v>1310.6000000000004</v>
      </c>
      <c r="K184" s="230">
        <v>1265.9000000000001</v>
      </c>
      <c r="L184" s="230">
        <v>1230</v>
      </c>
      <c r="M184" s="230">
        <v>7.9369199999999998</v>
      </c>
      <c r="N184" s="1"/>
      <c r="O184" s="1"/>
    </row>
    <row r="185" spans="1:15" ht="12.75" customHeight="1">
      <c r="A185" s="213">
        <v>176</v>
      </c>
      <c r="B185" s="216" t="s">
        <v>191</v>
      </c>
      <c r="C185" s="230">
        <v>981.9</v>
      </c>
      <c r="D185" s="231">
        <v>985.30000000000007</v>
      </c>
      <c r="E185" s="231">
        <v>976.60000000000014</v>
      </c>
      <c r="F185" s="231">
        <v>971.30000000000007</v>
      </c>
      <c r="G185" s="231">
        <v>962.60000000000014</v>
      </c>
      <c r="H185" s="231">
        <v>990.60000000000014</v>
      </c>
      <c r="I185" s="231">
        <v>999.30000000000018</v>
      </c>
      <c r="J185" s="231">
        <v>1004.6000000000001</v>
      </c>
      <c r="K185" s="230">
        <v>994</v>
      </c>
      <c r="L185" s="230">
        <v>980</v>
      </c>
      <c r="M185" s="230">
        <v>6.2706499999999998</v>
      </c>
      <c r="N185" s="1"/>
      <c r="O185" s="1"/>
    </row>
    <row r="186" spans="1:15" ht="12.75" customHeight="1">
      <c r="A186" s="213">
        <v>177</v>
      </c>
      <c r="B186" s="216" t="s">
        <v>484</v>
      </c>
      <c r="C186" s="230">
        <v>1242.25</v>
      </c>
      <c r="D186" s="231">
        <v>1236.2833333333333</v>
      </c>
      <c r="E186" s="231">
        <v>1227.9666666666667</v>
      </c>
      <c r="F186" s="231">
        <v>1213.6833333333334</v>
      </c>
      <c r="G186" s="231">
        <v>1205.3666666666668</v>
      </c>
      <c r="H186" s="231">
        <v>1250.5666666666666</v>
      </c>
      <c r="I186" s="231">
        <v>1258.8833333333332</v>
      </c>
      <c r="J186" s="231">
        <v>1273.1666666666665</v>
      </c>
      <c r="K186" s="230">
        <v>1244.5999999999999</v>
      </c>
      <c r="L186" s="230">
        <v>1222</v>
      </c>
      <c r="M186" s="230">
        <v>3.7479900000000002</v>
      </c>
      <c r="N186" s="1"/>
      <c r="O186" s="1"/>
    </row>
    <row r="187" spans="1:15" ht="12.75" customHeight="1">
      <c r="A187" s="213">
        <v>178</v>
      </c>
      <c r="B187" s="216" t="s">
        <v>196</v>
      </c>
      <c r="C187" s="230">
        <v>3297.05</v>
      </c>
      <c r="D187" s="231">
        <v>3305.0333333333333</v>
      </c>
      <c r="E187" s="231">
        <v>3282.1166666666668</v>
      </c>
      <c r="F187" s="231">
        <v>3267.1833333333334</v>
      </c>
      <c r="G187" s="231">
        <v>3244.2666666666669</v>
      </c>
      <c r="H187" s="231">
        <v>3319.9666666666667</v>
      </c>
      <c r="I187" s="231">
        <v>3342.8833333333337</v>
      </c>
      <c r="J187" s="231">
        <v>3357.8166666666666</v>
      </c>
      <c r="K187" s="230">
        <v>3327.95</v>
      </c>
      <c r="L187" s="230">
        <v>3290.1</v>
      </c>
      <c r="M187" s="230">
        <v>16.874179999999999</v>
      </c>
      <c r="N187" s="1"/>
      <c r="O187" s="1"/>
    </row>
    <row r="188" spans="1:15" ht="12.75" customHeight="1">
      <c r="A188" s="213">
        <v>179</v>
      </c>
      <c r="B188" s="216" t="s">
        <v>192</v>
      </c>
      <c r="C188" s="230">
        <v>770.05</v>
      </c>
      <c r="D188" s="231">
        <v>767.88333333333321</v>
      </c>
      <c r="E188" s="231">
        <v>764.21666666666647</v>
      </c>
      <c r="F188" s="231">
        <v>758.38333333333321</v>
      </c>
      <c r="G188" s="231">
        <v>754.71666666666647</v>
      </c>
      <c r="H188" s="231">
        <v>773.71666666666647</v>
      </c>
      <c r="I188" s="231">
        <v>777.38333333333321</v>
      </c>
      <c r="J188" s="231">
        <v>783.21666666666647</v>
      </c>
      <c r="K188" s="230">
        <v>771.55</v>
      </c>
      <c r="L188" s="230">
        <v>762.05</v>
      </c>
      <c r="M188" s="230">
        <v>8.2647600000000008</v>
      </c>
      <c r="N188" s="1"/>
      <c r="O188" s="1"/>
    </row>
    <row r="189" spans="1:15" ht="12.75" customHeight="1">
      <c r="A189" s="213">
        <v>180</v>
      </c>
      <c r="B189" s="216" t="s">
        <v>272</v>
      </c>
      <c r="C189" s="230">
        <v>7023.05</v>
      </c>
      <c r="D189" s="231">
        <v>6988.416666666667</v>
      </c>
      <c r="E189" s="231">
        <v>6936.8333333333339</v>
      </c>
      <c r="F189" s="231">
        <v>6850.6166666666668</v>
      </c>
      <c r="G189" s="231">
        <v>6799.0333333333338</v>
      </c>
      <c r="H189" s="231">
        <v>7074.6333333333341</v>
      </c>
      <c r="I189" s="231">
        <v>7126.2166666666681</v>
      </c>
      <c r="J189" s="231">
        <v>7212.4333333333343</v>
      </c>
      <c r="K189" s="230">
        <v>7040</v>
      </c>
      <c r="L189" s="230">
        <v>6902.2</v>
      </c>
      <c r="M189" s="230">
        <v>1.4052</v>
      </c>
      <c r="N189" s="1"/>
      <c r="O189" s="1"/>
    </row>
    <row r="190" spans="1:15" ht="12.75" customHeight="1">
      <c r="A190" s="213">
        <v>181</v>
      </c>
      <c r="B190" s="216" t="s">
        <v>193</v>
      </c>
      <c r="C190" s="230">
        <v>528.5</v>
      </c>
      <c r="D190" s="231">
        <v>526.88333333333333</v>
      </c>
      <c r="E190" s="231">
        <v>522.76666666666665</v>
      </c>
      <c r="F190" s="231">
        <v>517.0333333333333</v>
      </c>
      <c r="G190" s="231">
        <v>512.91666666666663</v>
      </c>
      <c r="H190" s="231">
        <v>532.61666666666667</v>
      </c>
      <c r="I190" s="231">
        <v>536.73333333333323</v>
      </c>
      <c r="J190" s="231">
        <v>542.4666666666667</v>
      </c>
      <c r="K190" s="230">
        <v>531</v>
      </c>
      <c r="L190" s="230">
        <v>521.15</v>
      </c>
      <c r="M190" s="230">
        <v>122.56901999999999</v>
      </c>
      <c r="N190" s="1"/>
      <c r="O190" s="1"/>
    </row>
    <row r="191" spans="1:15" ht="12.75" customHeight="1">
      <c r="A191" s="213">
        <v>182</v>
      </c>
      <c r="B191" s="216" t="s">
        <v>194</v>
      </c>
      <c r="C191" s="230">
        <v>206.9</v>
      </c>
      <c r="D191" s="231">
        <v>206.61666666666667</v>
      </c>
      <c r="E191" s="231">
        <v>205.78333333333336</v>
      </c>
      <c r="F191" s="231">
        <v>204.66666666666669</v>
      </c>
      <c r="G191" s="231">
        <v>203.83333333333337</v>
      </c>
      <c r="H191" s="231">
        <v>207.73333333333335</v>
      </c>
      <c r="I191" s="231">
        <v>208.56666666666666</v>
      </c>
      <c r="J191" s="231">
        <v>209.68333333333334</v>
      </c>
      <c r="K191" s="230">
        <v>207.45</v>
      </c>
      <c r="L191" s="230">
        <v>205.5</v>
      </c>
      <c r="M191" s="230">
        <v>50.176519999999996</v>
      </c>
      <c r="N191" s="1"/>
      <c r="O191" s="1"/>
    </row>
    <row r="192" spans="1:15" ht="12.75" customHeight="1">
      <c r="A192" s="213">
        <v>183</v>
      </c>
      <c r="B192" s="216" t="s">
        <v>195</v>
      </c>
      <c r="C192" s="230">
        <v>105.6</v>
      </c>
      <c r="D192" s="231">
        <v>105.55</v>
      </c>
      <c r="E192" s="231">
        <v>105.05</v>
      </c>
      <c r="F192" s="231">
        <v>104.5</v>
      </c>
      <c r="G192" s="231">
        <v>104</v>
      </c>
      <c r="H192" s="231">
        <v>106.1</v>
      </c>
      <c r="I192" s="231">
        <v>106.6</v>
      </c>
      <c r="J192" s="231">
        <v>107.14999999999999</v>
      </c>
      <c r="K192" s="230">
        <v>106.05</v>
      </c>
      <c r="L192" s="230">
        <v>105</v>
      </c>
      <c r="M192" s="230">
        <v>213.04033999999999</v>
      </c>
      <c r="N192" s="1"/>
      <c r="O192" s="1"/>
    </row>
    <row r="193" spans="1:15" ht="12.75" customHeight="1">
      <c r="A193" s="213">
        <v>184</v>
      </c>
      <c r="B193" s="216" t="s">
        <v>784</v>
      </c>
      <c r="C193" s="230">
        <v>61.45</v>
      </c>
      <c r="D193" s="231">
        <v>62.083333333333336</v>
      </c>
      <c r="E193" s="231">
        <v>60.366666666666674</v>
      </c>
      <c r="F193" s="231">
        <v>59.283333333333339</v>
      </c>
      <c r="G193" s="231">
        <v>57.566666666666677</v>
      </c>
      <c r="H193" s="231">
        <v>63.166666666666671</v>
      </c>
      <c r="I193" s="231">
        <v>64.883333333333326</v>
      </c>
      <c r="J193" s="231">
        <v>65.966666666666669</v>
      </c>
      <c r="K193" s="230">
        <v>63.8</v>
      </c>
      <c r="L193" s="230">
        <v>61</v>
      </c>
      <c r="M193" s="230">
        <v>30.62358</v>
      </c>
      <c r="N193" s="1"/>
      <c r="O193" s="1"/>
    </row>
    <row r="194" spans="1:15" ht="12.75" customHeight="1">
      <c r="A194" s="213">
        <v>185</v>
      </c>
      <c r="B194" s="216" t="s">
        <v>197</v>
      </c>
      <c r="C194" s="230">
        <v>1090.5</v>
      </c>
      <c r="D194" s="231">
        <v>1098.7</v>
      </c>
      <c r="E194" s="231">
        <v>1078.2</v>
      </c>
      <c r="F194" s="231">
        <v>1065.9000000000001</v>
      </c>
      <c r="G194" s="231">
        <v>1045.4000000000001</v>
      </c>
      <c r="H194" s="231">
        <v>1111</v>
      </c>
      <c r="I194" s="231">
        <v>1131.5</v>
      </c>
      <c r="J194" s="231">
        <v>1143.8</v>
      </c>
      <c r="K194" s="230">
        <v>1119.2</v>
      </c>
      <c r="L194" s="230">
        <v>1086.4000000000001</v>
      </c>
      <c r="M194" s="230">
        <v>14.14119</v>
      </c>
      <c r="N194" s="1"/>
      <c r="O194" s="1"/>
    </row>
    <row r="195" spans="1:15" ht="12.75" customHeight="1">
      <c r="A195" s="213">
        <v>186</v>
      </c>
      <c r="B195" s="216" t="s">
        <v>179</v>
      </c>
      <c r="C195" s="230">
        <v>884.4</v>
      </c>
      <c r="D195" s="231">
        <v>882.4666666666667</v>
      </c>
      <c r="E195" s="231">
        <v>873.83333333333337</v>
      </c>
      <c r="F195" s="231">
        <v>863.26666666666665</v>
      </c>
      <c r="G195" s="231">
        <v>854.63333333333333</v>
      </c>
      <c r="H195" s="231">
        <v>893.03333333333342</v>
      </c>
      <c r="I195" s="231">
        <v>901.66666666666663</v>
      </c>
      <c r="J195" s="231">
        <v>912.23333333333346</v>
      </c>
      <c r="K195" s="230">
        <v>891.1</v>
      </c>
      <c r="L195" s="230">
        <v>871.9</v>
      </c>
      <c r="M195" s="230">
        <v>8.0519200000000009</v>
      </c>
      <c r="N195" s="1"/>
      <c r="O195" s="1"/>
    </row>
    <row r="196" spans="1:15" ht="12.75" customHeight="1">
      <c r="A196" s="213">
        <v>187</v>
      </c>
      <c r="B196" s="216" t="s">
        <v>198</v>
      </c>
      <c r="C196" s="230">
        <v>2683.45</v>
      </c>
      <c r="D196" s="231">
        <v>2695.7166666666667</v>
      </c>
      <c r="E196" s="231">
        <v>2665.0333333333333</v>
      </c>
      <c r="F196" s="231">
        <v>2646.6166666666668</v>
      </c>
      <c r="G196" s="231">
        <v>2615.9333333333334</v>
      </c>
      <c r="H196" s="231">
        <v>2714.1333333333332</v>
      </c>
      <c r="I196" s="231">
        <v>2744.8166666666666</v>
      </c>
      <c r="J196" s="231">
        <v>2763.2333333333331</v>
      </c>
      <c r="K196" s="230">
        <v>2726.4</v>
      </c>
      <c r="L196" s="230">
        <v>2677.3</v>
      </c>
      <c r="M196" s="230">
        <v>7.1374899999999997</v>
      </c>
      <c r="N196" s="1"/>
      <c r="O196" s="1"/>
    </row>
    <row r="197" spans="1:15" ht="12.75" customHeight="1">
      <c r="A197" s="213">
        <v>188</v>
      </c>
      <c r="B197" s="216" t="s">
        <v>199</v>
      </c>
      <c r="C197" s="230">
        <v>1691.1</v>
      </c>
      <c r="D197" s="231">
        <v>1687.7</v>
      </c>
      <c r="E197" s="231">
        <v>1675.4</v>
      </c>
      <c r="F197" s="231">
        <v>1659.7</v>
      </c>
      <c r="G197" s="231">
        <v>1647.4</v>
      </c>
      <c r="H197" s="231">
        <v>1703.4</v>
      </c>
      <c r="I197" s="231">
        <v>1715.6999999999998</v>
      </c>
      <c r="J197" s="231">
        <v>1731.4</v>
      </c>
      <c r="K197" s="230">
        <v>1700</v>
      </c>
      <c r="L197" s="230">
        <v>1672</v>
      </c>
      <c r="M197" s="230">
        <v>4.0274599999999996</v>
      </c>
      <c r="N197" s="1"/>
      <c r="O197" s="1"/>
    </row>
    <row r="198" spans="1:15" ht="12.75" customHeight="1">
      <c r="A198" s="213">
        <v>189</v>
      </c>
      <c r="B198" s="216" t="s">
        <v>200</v>
      </c>
      <c r="C198" s="230">
        <v>535.35</v>
      </c>
      <c r="D198" s="231">
        <v>531.58333333333337</v>
      </c>
      <c r="E198" s="231">
        <v>525.26666666666677</v>
      </c>
      <c r="F198" s="231">
        <v>515.18333333333339</v>
      </c>
      <c r="G198" s="231">
        <v>508.86666666666679</v>
      </c>
      <c r="H198" s="231">
        <v>541.66666666666674</v>
      </c>
      <c r="I198" s="231">
        <v>547.98333333333335</v>
      </c>
      <c r="J198" s="231">
        <v>558.06666666666672</v>
      </c>
      <c r="K198" s="230">
        <v>537.9</v>
      </c>
      <c r="L198" s="230">
        <v>521.5</v>
      </c>
      <c r="M198" s="230">
        <v>1.6263300000000001</v>
      </c>
      <c r="N198" s="1"/>
      <c r="O198" s="1"/>
    </row>
    <row r="199" spans="1:15" ht="12.75" customHeight="1">
      <c r="A199" s="213">
        <v>190</v>
      </c>
      <c r="B199" s="216" t="s">
        <v>201</v>
      </c>
      <c r="C199" s="230">
        <v>1503.65</v>
      </c>
      <c r="D199" s="231">
        <v>1502.9166666666667</v>
      </c>
      <c r="E199" s="231">
        <v>1493.8833333333334</v>
      </c>
      <c r="F199" s="231">
        <v>1484.1166666666668</v>
      </c>
      <c r="G199" s="231">
        <v>1475.0833333333335</v>
      </c>
      <c r="H199" s="231">
        <v>1512.6833333333334</v>
      </c>
      <c r="I199" s="231">
        <v>1521.7166666666667</v>
      </c>
      <c r="J199" s="231">
        <v>1531.4833333333333</v>
      </c>
      <c r="K199" s="230">
        <v>1511.95</v>
      </c>
      <c r="L199" s="230">
        <v>1493.15</v>
      </c>
      <c r="M199" s="230">
        <v>3.6897099999999998</v>
      </c>
      <c r="N199" s="1"/>
      <c r="O199" s="1"/>
    </row>
    <row r="200" spans="1:15" ht="12.75" customHeight="1">
      <c r="A200" s="213">
        <v>191</v>
      </c>
      <c r="B200" s="216" t="s">
        <v>491</v>
      </c>
      <c r="C200" s="230">
        <v>34.65</v>
      </c>
      <c r="D200" s="231">
        <v>34.766666666666673</v>
      </c>
      <c r="E200" s="231">
        <v>34.283333333333346</v>
      </c>
      <c r="F200" s="231">
        <v>33.916666666666671</v>
      </c>
      <c r="G200" s="231">
        <v>33.433333333333344</v>
      </c>
      <c r="H200" s="231">
        <v>35.133333333333347</v>
      </c>
      <c r="I200" s="231">
        <v>35.616666666666681</v>
      </c>
      <c r="J200" s="231">
        <v>35.983333333333348</v>
      </c>
      <c r="K200" s="230">
        <v>35.25</v>
      </c>
      <c r="L200" s="230">
        <v>34.4</v>
      </c>
      <c r="M200" s="230">
        <v>118.48654000000001</v>
      </c>
      <c r="N200" s="1"/>
      <c r="O200" s="1"/>
    </row>
    <row r="201" spans="1:15" ht="12.75" customHeight="1">
      <c r="A201" s="213">
        <v>192</v>
      </c>
      <c r="B201" s="216" t="s">
        <v>493</v>
      </c>
      <c r="C201" s="230">
        <v>2695.5</v>
      </c>
      <c r="D201" s="231">
        <v>2699.3333333333335</v>
      </c>
      <c r="E201" s="231">
        <v>2672.166666666667</v>
      </c>
      <c r="F201" s="231">
        <v>2648.8333333333335</v>
      </c>
      <c r="G201" s="231">
        <v>2621.666666666667</v>
      </c>
      <c r="H201" s="231">
        <v>2722.666666666667</v>
      </c>
      <c r="I201" s="231">
        <v>2749.8333333333339</v>
      </c>
      <c r="J201" s="231">
        <v>2773.166666666667</v>
      </c>
      <c r="K201" s="230">
        <v>2726.5</v>
      </c>
      <c r="L201" s="230">
        <v>2676</v>
      </c>
      <c r="M201" s="230">
        <v>0.92449000000000003</v>
      </c>
      <c r="N201" s="1"/>
      <c r="O201" s="1"/>
    </row>
    <row r="202" spans="1:15" ht="12.75" customHeight="1">
      <c r="A202" s="213">
        <v>193</v>
      </c>
      <c r="B202" s="216" t="s">
        <v>205</v>
      </c>
      <c r="C202" s="230">
        <v>680.65</v>
      </c>
      <c r="D202" s="231">
        <v>677.61666666666667</v>
      </c>
      <c r="E202" s="231">
        <v>673.48333333333335</v>
      </c>
      <c r="F202" s="231">
        <v>666.31666666666672</v>
      </c>
      <c r="G202" s="231">
        <v>662.18333333333339</v>
      </c>
      <c r="H202" s="231">
        <v>684.7833333333333</v>
      </c>
      <c r="I202" s="231">
        <v>688.91666666666674</v>
      </c>
      <c r="J202" s="231">
        <v>696.08333333333326</v>
      </c>
      <c r="K202" s="230">
        <v>681.75</v>
      </c>
      <c r="L202" s="230">
        <v>670.45</v>
      </c>
      <c r="M202" s="230">
        <v>20.87867</v>
      </c>
      <c r="N202" s="1"/>
      <c r="O202" s="1"/>
    </row>
    <row r="203" spans="1:15" ht="12.75" customHeight="1">
      <c r="A203" s="213">
        <v>194</v>
      </c>
      <c r="B203" s="216" t="s">
        <v>204</v>
      </c>
      <c r="C203" s="230">
        <v>7654.25</v>
      </c>
      <c r="D203" s="231">
        <v>7677.3166666666666</v>
      </c>
      <c r="E203" s="231">
        <v>7602.2333333333336</v>
      </c>
      <c r="F203" s="231">
        <v>7550.2166666666672</v>
      </c>
      <c r="G203" s="231">
        <v>7475.1333333333341</v>
      </c>
      <c r="H203" s="231">
        <v>7729.333333333333</v>
      </c>
      <c r="I203" s="231">
        <v>7804.416666666667</v>
      </c>
      <c r="J203" s="231">
        <v>7856.4333333333325</v>
      </c>
      <c r="K203" s="230">
        <v>7752.4</v>
      </c>
      <c r="L203" s="230">
        <v>7625.3</v>
      </c>
      <c r="M203" s="230">
        <v>1.49291</v>
      </c>
      <c r="N203" s="1"/>
      <c r="O203" s="1"/>
    </row>
    <row r="204" spans="1:15" ht="12.75" customHeight="1">
      <c r="A204" s="213">
        <v>195</v>
      </c>
      <c r="B204" s="216" t="s">
        <v>273</v>
      </c>
      <c r="C204" s="230">
        <v>69.7</v>
      </c>
      <c r="D204" s="231">
        <v>69.900000000000006</v>
      </c>
      <c r="E204" s="231">
        <v>69.200000000000017</v>
      </c>
      <c r="F204" s="231">
        <v>68.700000000000017</v>
      </c>
      <c r="G204" s="231">
        <v>68.000000000000028</v>
      </c>
      <c r="H204" s="231">
        <v>70.400000000000006</v>
      </c>
      <c r="I204" s="231">
        <v>71.099999999999994</v>
      </c>
      <c r="J204" s="231">
        <v>71.599999999999994</v>
      </c>
      <c r="K204" s="230">
        <v>70.599999999999994</v>
      </c>
      <c r="L204" s="230">
        <v>69.400000000000006</v>
      </c>
      <c r="M204" s="230">
        <v>63.688029999999998</v>
      </c>
      <c r="N204" s="1"/>
      <c r="O204" s="1"/>
    </row>
    <row r="205" spans="1:15" ht="12.75" customHeight="1">
      <c r="A205" s="213">
        <v>196</v>
      </c>
      <c r="B205" s="216" t="s">
        <v>203</v>
      </c>
      <c r="C205" s="230">
        <v>1410.65</v>
      </c>
      <c r="D205" s="231">
        <v>1409.2833333333335</v>
      </c>
      <c r="E205" s="231">
        <v>1396.5666666666671</v>
      </c>
      <c r="F205" s="231">
        <v>1382.4833333333336</v>
      </c>
      <c r="G205" s="231">
        <v>1369.7666666666671</v>
      </c>
      <c r="H205" s="231">
        <v>1423.366666666667</v>
      </c>
      <c r="I205" s="231">
        <v>1436.0833333333337</v>
      </c>
      <c r="J205" s="231">
        <v>1450.166666666667</v>
      </c>
      <c r="K205" s="230">
        <v>1422</v>
      </c>
      <c r="L205" s="230">
        <v>1395.2</v>
      </c>
      <c r="M205" s="230">
        <v>2.70817</v>
      </c>
      <c r="N205" s="1"/>
      <c r="O205" s="1"/>
    </row>
    <row r="206" spans="1:15" ht="12.75" customHeight="1">
      <c r="A206" s="213">
        <v>197</v>
      </c>
      <c r="B206" s="216" t="s">
        <v>153</v>
      </c>
      <c r="C206" s="230">
        <v>821.95</v>
      </c>
      <c r="D206" s="231">
        <v>822.58333333333337</v>
      </c>
      <c r="E206" s="231">
        <v>818.76666666666677</v>
      </c>
      <c r="F206" s="231">
        <v>815.58333333333337</v>
      </c>
      <c r="G206" s="231">
        <v>811.76666666666677</v>
      </c>
      <c r="H206" s="231">
        <v>825.76666666666677</v>
      </c>
      <c r="I206" s="231">
        <v>829.58333333333337</v>
      </c>
      <c r="J206" s="231">
        <v>832.76666666666677</v>
      </c>
      <c r="K206" s="230">
        <v>826.4</v>
      </c>
      <c r="L206" s="230">
        <v>819.4</v>
      </c>
      <c r="M206" s="230">
        <v>10.73977</v>
      </c>
      <c r="N206" s="1"/>
      <c r="O206" s="1"/>
    </row>
    <row r="207" spans="1:15" ht="12.75" customHeight="1">
      <c r="A207" s="213">
        <v>198</v>
      </c>
      <c r="B207" s="216" t="s">
        <v>275</v>
      </c>
      <c r="C207" s="230">
        <v>1555.85</v>
      </c>
      <c r="D207" s="231">
        <v>1563.0166666666667</v>
      </c>
      <c r="E207" s="231">
        <v>1533.8333333333333</v>
      </c>
      <c r="F207" s="231">
        <v>1511.8166666666666</v>
      </c>
      <c r="G207" s="231">
        <v>1482.6333333333332</v>
      </c>
      <c r="H207" s="231">
        <v>1585.0333333333333</v>
      </c>
      <c r="I207" s="231">
        <v>1614.2166666666667</v>
      </c>
      <c r="J207" s="231">
        <v>1636.2333333333333</v>
      </c>
      <c r="K207" s="230">
        <v>1592.2</v>
      </c>
      <c r="L207" s="230">
        <v>1541</v>
      </c>
      <c r="M207" s="230">
        <v>6.8855199999999996</v>
      </c>
      <c r="N207" s="1"/>
      <c r="O207" s="1"/>
    </row>
    <row r="208" spans="1:15" ht="12.75" customHeight="1">
      <c r="A208" s="213">
        <v>199</v>
      </c>
      <c r="B208" s="216" t="s">
        <v>206</v>
      </c>
      <c r="C208" s="230">
        <v>288.35000000000002</v>
      </c>
      <c r="D208" s="231">
        <v>289.78333333333336</v>
      </c>
      <c r="E208" s="231">
        <v>286.56666666666672</v>
      </c>
      <c r="F208" s="231">
        <v>284.78333333333336</v>
      </c>
      <c r="G208" s="231">
        <v>281.56666666666672</v>
      </c>
      <c r="H208" s="231">
        <v>291.56666666666672</v>
      </c>
      <c r="I208" s="231">
        <v>294.7833333333333</v>
      </c>
      <c r="J208" s="231">
        <v>296.56666666666672</v>
      </c>
      <c r="K208" s="230">
        <v>293</v>
      </c>
      <c r="L208" s="230">
        <v>288</v>
      </c>
      <c r="M208" s="230">
        <v>198.14976999999999</v>
      </c>
      <c r="N208" s="1"/>
      <c r="O208" s="1"/>
    </row>
    <row r="209" spans="1:15" ht="12.75" customHeight="1">
      <c r="A209" s="213">
        <v>200</v>
      </c>
      <c r="B209" s="216" t="s">
        <v>127</v>
      </c>
      <c r="C209" s="230">
        <v>6.95</v>
      </c>
      <c r="D209" s="231">
        <v>6.9833333333333334</v>
      </c>
      <c r="E209" s="231">
        <v>6.916666666666667</v>
      </c>
      <c r="F209" s="231">
        <v>6.8833333333333337</v>
      </c>
      <c r="G209" s="231">
        <v>6.8166666666666673</v>
      </c>
      <c r="H209" s="231">
        <v>7.0166666666666666</v>
      </c>
      <c r="I209" s="231">
        <v>7.083333333333333</v>
      </c>
      <c r="J209" s="231">
        <v>7.1166666666666663</v>
      </c>
      <c r="K209" s="230">
        <v>7.05</v>
      </c>
      <c r="L209" s="230">
        <v>6.95</v>
      </c>
      <c r="M209" s="230">
        <v>338.36036000000001</v>
      </c>
      <c r="N209" s="1"/>
      <c r="O209" s="1"/>
    </row>
    <row r="210" spans="1:15" ht="12.75" customHeight="1">
      <c r="A210" s="213">
        <v>201</v>
      </c>
      <c r="B210" s="216" t="s">
        <v>207</v>
      </c>
      <c r="C210" s="230">
        <v>805.8</v>
      </c>
      <c r="D210" s="231">
        <v>807.6</v>
      </c>
      <c r="E210" s="231">
        <v>802.2</v>
      </c>
      <c r="F210" s="231">
        <v>798.6</v>
      </c>
      <c r="G210" s="231">
        <v>793.2</v>
      </c>
      <c r="H210" s="231">
        <v>811.2</v>
      </c>
      <c r="I210" s="231">
        <v>816.59999999999991</v>
      </c>
      <c r="J210" s="231">
        <v>820.2</v>
      </c>
      <c r="K210" s="230">
        <v>813</v>
      </c>
      <c r="L210" s="230">
        <v>804</v>
      </c>
      <c r="M210" s="230">
        <v>4.0116300000000003</v>
      </c>
      <c r="N210" s="1"/>
      <c r="O210" s="1"/>
    </row>
    <row r="211" spans="1:15" ht="12.75" customHeight="1">
      <c r="A211" s="213">
        <v>202</v>
      </c>
      <c r="B211" s="216" t="s">
        <v>276</v>
      </c>
      <c r="C211" s="230">
        <v>1390.65</v>
      </c>
      <c r="D211" s="231">
        <v>1385.2333333333336</v>
      </c>
      <c r="E211" s="231">
        <v>1372.5166666666671</v>
      </c>
      <c r="F211" s="231">
        <v>1354.3833333333334</v>
      </c>
      <c r="G211" s="231">
        <v>1341.666666666667</v>
      </c>
      <c r="H211" s="231">
        <v>1403.3666666666672</v>
      </c>
      <c r="I211" s="231">
        <v>1416.0833333333335</v>
      </c>
      <c r="J211" s="231">
        <v>1434.2166666666674</v>
      </c>
      <c r="K211" s="230">
        <v>1397.95</v>
      </c>
      <c r="L211" s="230">
        <v>1367.1</v>
      </c>
      <c r="M211" s="230">
        <v>1.1509799999999999</v>
      </c>
      <c r="N211" s="1"/>
      <c r="O211" s="1"/>
    </row>
    <row r="212" spans="1:15" ht="12.75" customHeight="1">
      <c r="A212" s="213">
        <v>203</v>
      </c>
      <c r="B212" s="216" t="s">
        <v>208</v>
      </c>
      <c r="C212" s="230">
        <v>397.65</v>
      </c>
      <c r="D212" s="231">
        <v>398.59999999999997</v>
      </c>
      <c r="E212" s="231">
        <v>395.09999999999991</v>
      </c>
      <c r="F212" s="231">
        <v>392.54999999999995</v>
      </c>
      <c r="G212" s="231">
        <v>389.0499999999999</v>
      </c>
      <c r="H212" s="231">
        <v>401.14999999999992</v>
      </c>
      <c r="I212" s="231">
        <v>404.65000000000003</v>
      </c>
      <c r="J212" s="231">
        <v>407.19999999999993</v>
      </c>
      <c r="K212" s="230">
        <v>402.1</v>
      </c>
      <c r="L212" s="230">
        <v>396.05</v>
      </c>
      <c r="M212" s="230">
        <v>63.628169999999997</v>
      </c>
      <c r="N212" s="1"/>
      <c r="O212" s="1"/>
    </row>
    <row r="213" spans="1:15" ht="12.75" customHeight="1">
      <c r="A213" s="213">
        <v>204</v>
      </c>
      <c r="B213" s="216" t="s">
        <v>277</v>
      </c>
      <c r="C213" s="230">
        <v>15.55</v>
      </c>
      <c r="D213" s="231">
        <v>15.6</v>
      </c>
      <c r="E213" s="231">
        <v>15.45</v>
      </c>
      <c r="F213" s="231">
        <v>15.35</v>
      </c>
      <c r="G213" s="231">
        <v>15.2</v>
      </c>
      <c r="H213" s="231">
        <v>15.7</v>
      </c>
      <c r="I213" s="231">
        <v>15.850000000000001</v>
      </c>
      <c r="J213" s="231">
        <v>15.95</v>
      </c>
      <c r="K213" s="230">
        <v>15.75</v>
      </c>
      <c r="L213" s="230">
        <v>15.5</v>
      </c>
      <c r="M213" s="230">
        <v>493.58138000000002</v>
      </c>
      <c r="N213" s="1"/>
      <c r="O213" s="1"/>
    </row>
    <row r="214" spans="1:15" ht="12.75" customHeight="1">
      <c r="A214" s="213">
        <v>205</v>
      </c>
      <c r="B214" s="216" t="s">
        <v>209</v>
      </c>
      <c r="C214" s="230">
        <v>183.5</v>
      </c>
      <c r="D214" s="231">
        <v>184.23333333333335</v>
      </c>
      <c r="E214" s="231">
        <v>182.4666666666667</v>
      </c>
      <c r="F214" s="231">
        <v>181.43333333333334</v>
      </c>
      <c r="G214" s="231">
        <v>179.66666666666669</v>
      </c>
      <c r="H214" s="231">
        <v>185.26666666666671</v>
      </c>
      <c r="I214" s="231">
        <v>187.03333333333336</v>
      </c>
      <c r="J214" s="231">
        <v>188.06666666666672</v>
      </c>
      <c r="K214" s="230">
        <v>186</v>
      </c>
      <c r="L214" s="230">
        <v>183.2</v>
      </c>
      <c r="M214" s="230">
        <v>45.368589999999998</v>
      </c>
      <c r="N214" s="1"/>
      <c r="O214" s="1"/>
    </row>
    <row r="215" spans="1:15" ht="12.75" customHeight="1">
      <c r="A215" s="213">
        <v>206</v>
      </c>
      <c r="B215" s="216" t="s">
        <v>805</v>
      </c>
      <c r="C215" s="230">
        <v>63.2</v>
      </c>
      <c r="D215" s="231">
        <v>63.25</v>
      </c>
      <c r="E215" s="231">
        <v>62.5</v>
      </c>
      <c r="F215" s="231">
        <v>61.8</v>
      </c>
      <c r="G215" s="231">
        <v>61.05</v>
      </c>
      <c r="H215" s="231">
        <v>63.95</v>
      </c>
      <c r="I215" s="231">
        <v>64.7</v>
      </c>
      <c r="J215" s="231">
        <v>65.400000000000006</v>
      </c>
      <c r="K215" s="230">
        <v>64</v>
      </c>
      <c r="L215" s="230">
        <v>62.55</v>
      </c>
      <c r="M215" s="230">
        <v>507.97759000000002</v>
      </c>
      <c r="N215" s="1"/>
      <c r="O215" s="1"/>
    </row>
    <row r="216" spans="1:15" ht="12.75" customHeight="1">
      <c r="A216" s="213">
        <v>207</v>
      </c>
      <c r="B216" s="216" t="s">
        <v>796</v>
      </c>
      <c r="C216" s="230">
        <v>507.45</v>
      </c>
      <c r="D216" s="231">
        <v>508.95</v>
      </c>
      <c r="E216" s="231">
        <v>504.6</v>
      </c>
      <c r="F216" s="231">
        <v>501.75000000000006</v>
      </c>
      <c r="G216" s="231">
        <v>497.40000000000009</v>
      </c>
      <c r="H216" s="231">
        <v>511.79999999999995</v>
      </c>
      <c r="I216" s="231">
        <v>516.15</v>
      </c>
      <c r="J216" s="231">
        <v>518.99999999999989</v>
      </c>
      <c r="K216" s="230">
        <v>513.29999999999995</v>
      </c>
      <c r="L216" s="230">
        <v>506.1</v>
      </c>
      <c r="M216" s="230">
        <v>9.4362600000000008</v>
      </c>
      <c r="N216" s="1"/>
      <c r="O216" s="1"/>
    </row>
    <row r="217" spans="1:15" ht="12.75" customHeight="1">
      <c r="A217" s="259"/>
      <c r="B217" s="260"/>
      <c r="C217" s="261"/>
      <c r="D217" s="261"/>
      <c r="E217" s="261"/>
      <c r="F217" s="261"/>
      <c r="G217" s="261"/>
      <c r="H217" s="261"/>
      <c r="I217" s="261"/>
      <c r="J217" s="261"/>
      <c r="K217" s="261"/>
      <c r="L217" s="261"/>
      <c r="M217" s="261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278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279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280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210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211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212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213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214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215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216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217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218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219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220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221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222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223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224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:M5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6"/>
      <c r="B1" s="397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8" t="s">
        <v>281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45070</v>
      </c>
      <c r="L6" s="1"/>
      <c r="M6" s="1"/>
      <c r="N6" s="1"/>
      <c r="O6" s="1"/>
    </row>
    <row r="7" spans="1:15" ht="12.75" customHeight="1">
      <c r="B7" s="1"/>
      <c r="C7" s="1" t="s">
        <v>282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9" t="s">
        <v>16</v>
      </c>
      <c r="B9" s="391" t="s">
        <v>18</v>
      </c>
      <c r="C9" s="395" t="s">
        <v>20</v>
      </c>
      <c r="D9" s="395" t="s">
        <v>21</v>
      </c>
      <c r="E9" s="386" t="s">
        <v>22</v>
      </c>
      <c r="F9" s="387"/>
      <c r="G9" s="388"/>
      <c r="H9" s="386" t="s">
        <v>23</v>
      </c>
      <c r="I9" s="387"/>
      <c r="J9" s="388"/>
      <c r="K9" s="23"/>
      <c r="L9" s="24"/>
      <c r="M9" s="50"/>
      <c r="N9" s="1"/>
      <c r="O9" s="1"/>
    </row>
    <row r="10" spans="1:15" ht="42.75" customHeight="1">
      <c r="A10" s="393"/>
      <c r="B10" s="394"/>
      <c r="C10" s="394"/>
      <c r="D10" s="39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225</v>
      </c>
      <c r="N10" s="1"/>
      <c r="O10" s="1"/>
    </row>
    <row r="11" spans="1:15" ht="12" customHeight="1">
      <c r="A11" s="30">
        <v>1</v>
      </c>
      <c r="B11" s="234" t="s">
        <v>866</v>
      </c>
      <c r="C11" s="230">
        <v>415.45</v>
      </c>
      <c r="D11" s="231">
        <v>412.16666666666669</v>
      </c>
      <c r="E11" s="231">
        <v>407.33333333333337</v>
      </c>
      <c r="F11" s="231">
        <v>399.2166666666667</v>
      </c>
      <c r="G11" s="231">
        <v>394.38333333333338</v>
      </c>
      <c r="H11" s="231">
        <v>420.28333333333336</v>
      </c>
      <c r="I11" s="231">
        <v>425.11666666666673</v>
      </c>
      <c r="J11" s="231">
        <v>433.23333333333335</v>
      </c>
      <c r="K11" s="230">
        <v>417</v>
      </c>
      <c r="L11" s="230">
        <v>404.05</v>
      </c>
      <c r="M11" s="230">
        <v>6.3066800000000001</v>
      </c>
      <c r="N11" s="1"/>
      <c r="O11" s="1"/>
    </row>
    <row r="12" spans="1:15" ht="12" customHeight="1">
      <c r="A12" s="30">
        <v>2</v>
      </c>
      <c r="B12" s="216" t="s">
        <v>283</v>
      </c>
      <c r="C12" s="230">
        <v>24062.55</v>
      </c>
      <c r="D12" s="231">
        <v>24088.866666666669</v>
      </c>
      <c r="E12" s="231">
        <v>23877.783333333336</v>
      </c>
      <c r="F12" s="231">
        <v>23693.016666666666</v>
      </c>
      <c r="G12" s="231">
        <v>23481.933333333334</v>
      </c>
      <c r="H12" s="231">
        <v>24273.633333333339</v>
      </c>
      <c r="I12" s="231">
        <v>24484.716666666667</v>
      </c>
      <c r="J12" s="231">
        <v>24669.483333333341</v>
      </c>
      <c r="K12" s="230">
        <v>24299.95</v>
      </c>
      <c r="L12" s="230">
        <v>23904.1</v>
      </c>
      <c r="M12" s="230">
        <v>1.77E-2</v>
      </c>
      <c r="N12" s="1"/>
      <c r="O12" s="1"/>
    </row>
    <row r="13" spans="1:15" ht="12" customHeight="1">
      <c r="A13" s="30">
        <v>3</v>
      </c>
      <c r="B13" s="216" t="s">
        <v>284</v>
      </c>
      <c r="C13" s="230">
        <v>3912.75</v>
      </c>
      <c r="D13" s="231">
        <v>3917.6666666666665</v>
      </c>
      <c r="E13" s="231">
        <v>3867.3833333333332</v>
      </c>
      <c r="F13" s="231">
        <v>3822.0166666666669</v>
      </c>
      <c r="G13" s="231">
        <v>3771.7333333333336</v>
      </c>
      <c r="H13" s="231">
        <v>3963.0333333333328</v>
      </c>
      <c r="I13" s="231">
        <v>4013.3166666666666</v>
      </c>
      <c r="J13" s="231">
        <v>4058.6833333333325</v>
      </c>
      <c r="K13" s="230">
        <v>3967.95</v>
      </c>
      <c r="L13" s="230">
        <v>3872.3</v>
      </c>
      <c r="M13" s="230">
        <v>2.7981799999999999</v>
      </c>
      <c r="N13" s="1"/>
      <c r="O13" s="1"/>
    </row>
    <row r="14" spans="1:15" ht="12" customHeight="1">
      <c r="A14" s="30">
        <v>4</v>
      </c>
      <c r="B14" s="216" t="s">
        <v>43</v>
      </c>
      <c r="C14" s="230">
        <v>1819.45</v>
      </c>
      <c r="D14" s="231">
        <v>1832.1499999999999</v>
      </c>
      <c r="E14" s="231">
        <v>1797.2999999999997</v>
      </c>
      <c r="F14" s="231">
        <v>1775.1499999999999</v>
      </c>
      <c r="G14" s="231">
        <v>1740.2999999999997</v>
      </c>
      <c r="H14" s="231">
        <v>1854.2999999999997</v>
      </c>
      <c r="I14" s="231">
        <v>1889.1499999999996</v>
      </c>
      <c r="J14" s="231">
        <v>1911.2999999999997</v>
      </c>
      <c r="K14" s="230">
        <v>1867</v>
      </c>
      <c r="L14" s="230">
        <v>1810</v>
      </c>
      <c r="M14" s="230">
        <v>16.681920000000002</v>
      </c>
      <c r="N14" s="1"/>
      <c r="O14" s="1"/>
    </row>
    <row r="15" spans="1:15" ht="12" customHeight="1">
      <c r="A15" s="30">
        <v>5</v>
      </c>
      <c r="B15" s="216" t="s">
        <v>286</v>
      </c>
      <c r="C15" s="230">
        <v>2925.3</v>
      </c>
      <c r="D15" s="231">
        <v>2910.7666666666664</v>
      </c>
      <c r="E15" s="231">
        <v>2887.5333333333328</v>
      </c>
      <c r="F15" s="231">
        <v>2849.7666666666664</v>
      </c>
      <c r="G15" s="231">
        <v>2826.5333333333328</v>
      </c>
      <c r="H15" s="231">
        <v>2948.5333333333328</v>
      </c>
      <c r="I15" s="231">
        <v>2971.7666666666664</v>
      </c>
      <c r="J15" s="231">
        <v>3009.5333333333328</v>
      </c>
      <c r="K15" s="230">
        <v>2934</v>
      </c>
      <c r="L15" s="230">
        <v>2873</v>
      </c>
      <c r="M15" s="230">
        <v>0.66264999999999996</v>
      </c>
      <c r="N15" s="1"/>
      <c r="O15" s="1"/>
    </row>
    <row r="16" spans="1:15" ht="12" customHeight="1">
      <c r="A16" s="30">
        <v>6</v>
      </c>
      <c r="B16" s="216" t="s">
        <v>287</v>
      </c>
      <c r="C16" s="230">
        <v>1153.3499999999999</v>
      </c>
      <c r="D16" s="231">
        <v>1140.1166666666666</v>
      </c>
      <c r="E16" s="231">
        <v>1123.2333333333331</v>
      </c>
      <c r="F16" s="231">
        <v>1093.1166666666666</v>
      </c>
      <c r="G16" s="231">
        <v>1076.2333333333331</v>
      </c>
      <c r="H16" s="231">
        <v>1170.2333333333331</v>
      </c>
      <c r="I16" s="231">
        <v>1187.1166666666668</v>
      </c>
      <c r="J16" s="231">
        <v>1217.2333333333331</v>
      </c>
      <c r="K16" s="230">
        <v>1157</v>
      </c>
      <c r="L16" s="230">
        <v>1110</v>
      </c>
      <c r="M16" s="230">
        <v>8.9540400000000009</v>
      </c>
      <c r="N16" s="1"/>
      <c r="O16" s="1"/>
    </row>
    <row r="17" spans="1:15" ht="12" customHeight="1">
      <c r="A17" s="30">
        <v>7</v>
      </c>
      <c r="B17" s="216" t="s">
        <v>59</v>
      </c>
      <c r="C17" s="230">
        <v>762.7</v>
      </c>
      <c r="D17" s="231">
        <v>764.51666666666677</v>
      </c>
      <c r="E17" s="231">
        <v>754.48333333333358</v>
      </c>
      <c r="F17" s="231">
        <v>746.26666666666677</v>
      </c>
      <c r="G17" s="231">
        <v>736.23333333333358</v>
      </c>
      <c r="H17" s="231">
        <v>772.73333333333358</v>
      </c>
      <c r="I17" s="231">
        <v>782.76666666666665</v>
      </c>
      <c r="J17" s="231">
        <v>790.98333333333358</v>
      </c>
      <c r="K17" s="230">
        <v>774.55</v>
      </c>
      <c r="L17" s="230">
        <v>756.3</v>
      </c>
      <c r="M17" s="230">
        <v>16.69877</v>
      </c>
      <c r="N17" s="1"/>
      <c r="O17" s="1"/>
    </row>
    <row r="18" spans="1:15" ht="12" customHeight="1">
      <c r="A18" s="30">
        <v>8</v>
      </c>
      <c r="B18" s="216" t="s">
        <v>288</v>
      </c>
      <c r="C18" s="230">
        <v>452.5</v>
      </c>
      <c r="D18" s="231">
        <v>456.75</v>
      </c>
      <c r="E18" s="231">
        <v>445.75</v>
      </c>
      <c r="F18" s="231">
        <v>439</v>
      </c>
      <c r="G18" s="231">
        <v>428</v>
      </c>
      <c r="H18" s="231">
        <v>463.5</v>
      </c>
      <c r="I18" s="231">
        <v>474.5</v>
      </c>
      <c r="J18" s="231">
        <v>481.25</v>
      </c>
      <c r="K18" s="230">
        <v>467.75</v>
      </c>
      <c r="L18" s="230">
        <v>450</v>
      </c>
      <c r="M18" s="230">
        <v>1.2593000000000001</v>
      </c>
      <c r="N18" s="1"/>
      <c r="O18" s="1"/>
    </row>
    <row r="19" spans="1:15" ht="12" customHeight="1">
      <c r="A19" s="30">
        <v>9</v>
      </c>
      <c r="B19" s="216" t="s">
        <v>289</v>
      </c>
      <c r="C19" s="230">
        <v>1385.85</v>
      </c>
      <c r="D19" s="231">
        <v>1387.8833333333332</v>
      </c>
      <c r="E19" s="231">
        <v>1378.0666666666664</v>
      </c>
      <c r="F19" s="231">
        <v>1370.2833333333331</v>
      </c>
      <c r="G19" s="231">
        <v>1360.4666666666662</v>
      </c>
      <c r="H19" s="231">
        <v>1395.6666666666665</v>
      </c>
      <c r="I19" s="231">
        <v>1405.4833333333331</v>
      </c>
      <c r="J19" s="231">
        <v>1413.2666666666667</v>
      </c>
      <c r="K19" s="230">
        <v>1397.7</v>
      </c>
      <c r="L19" s="230">
        <v>1380.1</v>
      </c>
      <c r="M19" s="230">
        <v>1.0524100000000001</v>
      </c>
      <c r="N19" s="1"/>
      <c r="O19" s="1"/>
    </row>
    <row r="20" spans="1:15" ht="12" customHeight="1">
      <c r="A20" s="30">
        <v>10</v>
      </c>
      <c r="B20" s="216" t="s">
        <v>233</v>
      </c>
      <c r="C20" s="230">
        <v>21508.1</v>
      </c>
      <c r="D20" s="231">
        <v>21504.033333333329</v>
      </c>
      <c r="E20" s="231">
        <v>21419.266666666659</v>
      </c>
      <c r="F20" s="231">
        <v>21330.433333333331</v>
      </c>
      <c r="G20" s="231">
        <v>21245.666666666661</v>
      </c>
      <c r="H20" s="231">
        <v>21592.866666666658</v>
      </c>
      <c r="I20" s="231">
        <v>21677.633333333328</v>
      </c>
      <c r="J20" s="231">
        <v>21766.466666666656</v>
      </c>
      <c r="K20" s="230">
        <v>21588.799999999999</v>
      </c>
      <c r="L20" s="230">
        <v>21415.200000000001</v>
      </c>
      <c r="M20" s="230">
        <v>8.5690000000000002E-2</v>
      </c>
      <c r="N20" s="1"/>
      <c r="O20" s="1"/>
    </row>
    <row r="21" spans="1:15" ht="12" customHeight="1">
      <c r="A21" s="30">
        <v>11</v>
      </c>
      <c r="B21" s="216" t="s">
        <v>45</v>
      </c>
      <c r="C21" s="230">
        <v>2633.7</v>
      </c>
      <c r="D21" s="231">
        <v>2597.7166666666667</v>
      </c>
      <c r="E21" s="231">
        <v>2435.9833333333336</v>
      </c>
      <c r="F21" s="231">
        <v>2238.2666666666669</v>
      </c>
      <c r="G21" s="231">
        <v>2076.5333333333338</v>
      </c>
      <c r="H21" s="231">
        <v>2795.4333333333334</v>
      </c>
      <c r="I21" s="231">
        <v>2957.1666666666661</v>
      </c>
      <c r="J21" s="231">
        <v>3154.8833333333332</v>
      </c>
      <c r="K21" s="230">
        <v>2759.45</v>
      </c>
      <c r="L21" s="230">
        <v>2400</v>
      </c>
      <c r="M21" s="230">
        <v>284.32888000000003</v>
      </c>
      <c r="N21" s="1"/>
      <c r="O21" s="1"/>
    </row>
    <row r="22" spans="1:15" ht="12" customHeight="1">
      <c r="A22" s="30">
        <v>12</v>
      </c>
      <c r="B22" s="216" t="s">
        <v>234</v>
      </c>
      <c r="C22" s="230">
        <v>988.8</v>
      </c>
      <c r="D22" s="231">
        <v>988.79999999999984</v>
      </c>
      <c r="E22" s="231">
        <v>988.79999999999973</v>
      </c>
      <c r="F22" s="231">
        <v>988.79999999999984</v>
      </c>
      <c r="G22" s="231">
        <v>988.79999999999973</v>
      </c>
      <c r="H22" s="231">
        <v>988.79999999999973</v>
      </c>
      <c r="I22" s="231">
        <v>988.8</v>
      </c>
      <c r="J22" s="231">
        <v>988.79999999999973</v>
      </c>
      <c r="K22" s="230">
        <v>988.8</v>
      </c>
      <c r="L22" s="230">
        <v>988.8</v>
      </c>
      <c r="M22" s="230">
        <v>2.2853500000000002</v>
      </c>
      <c r="N22" s="1"/>
      <c r="O22" s="1"/>
    </row>
    <row r="23" spans="1:15" ht="12.75" customHeight="1">
      <c r="A23" s="30">
        <v>13</v>
      </c>
      <c r="B23" s="216" t="s">
        <v>46</v>
      </c>
      <c r="C23" s="230">
        <v>734.05</v>
      </c>
      <c r="D23" s="231">
        <v>749.9</v>
      </c>
      <c r="E23" s="231">
        <v>714.15</v>
      </c>
      <c r="F23" s="231">
        <v>694.25</v>
      </c>
      <c r="G23" s="231">
        <v>658.5</v>
      </c>
      <c r="H23" s="231">
        <v>769.8</v>
      </c>
      <c r="I23" s="231">
        <v>805.55</v>
      </c>
      <c r="J23" s="231">
        <v>825.44999999999993</v>
      </c>
      <c r="K23" s="230">
        <v>785.65</v>
      </c>
      <c r="L23" s="230">
        <v>730</v>
      </c>
      <c r="M23" s="230">
        <v>394.97528</v>
      </c>
      <c r="N23" s="1"/>
      <c r="O23" s="1"/>
    </row>
    <row r="24" spans="1:15" ht="12.75" customHeight="1">
      <c r="A24" s="30">
        <v>14</v>
      </c>
      <c r="B24" s="216" t="s">
        <v>235</v>
      </c>
      <c r="C24" s="230">
        <v>758.6</v>
      </c>
      <c r="D24" s="231">
        <v>758.6</v>
      </c>
      <c r="E24" s="231">
        <v>758.6</v>
      </c>
      <c r="F24" s="231">
        <v>758.6</v>
      </c>
      <c r="G24" s="231">
        <v>758.6</v>
      </c>
      <c r="H24" s="231">
        <v>758.6</v>
      </c>
      <c r="I24" s="231">
        <v>758.6</v>
      </c>
      <c r="J24" s="231">
        <v>758.6</v>
      </c>
      <c r="K24" s="230">
        <v>758.6</v>
      </c>
      <c r="L24" s="230">
        <v>758.6</v>
      </c>
      <c r="M24" s="230">
        <v>2.28579</v>
      </c>
      <c r="N24" s="1"/>
      <c r="O24" s="1"/>
    </row>
    <row r="25" spans="1:15" ht="12.75" customHeight="1">
      <c r="A25" s="30">
        <v>15</v>
      </c>
      <c r="B25" s="216" t="s">
        <v>236</v>
      </c>
      <c r="C25" s="230">
        <v>868</v>
      </c>
      <c r="D25" s="231">
        <v>868</v>
      </c>
      <c r="E25" s="231">
        <v>868</v>
      </c>
      <c r="F25" s="231">
        <v>868</v>
      </c>
      <c r="G25" s="231">
        <v>868</v>
      </c>
      <c r="H25" s="231">
        <v>868</v>
      </c>
      <c r="I25" s="231">
        <v>868</v>
      </c>
      <c r="J25" s="231">
        <v>868</v>
      </c>
      <c r="K25" s="230">
        <v>868</v>
      </c>
      <c r="L25" s="230">
        <v>868</v>
      </c>
      <c r="M25" s="230">
        <v>1.8061700000000001</v>
      </c>
      <c r="N25" s="1"/>
      <c r="O25" s="1"/>
    </row>
    <row r="26" spans="1:15" ht="12.75" customHeight="1">
      <c r="A26" s="30">
        <v>16</v>
      </c>
      <c r="B26" s="216" t="s">
        <v>841</v>
      </c>
      <c r="C26" s="230">
        <v>488.7</v>
      </c>
      <c r="D26" s="231">
        <v>481.90000000000003</v>
      </c>
      <c r="E26" s="231">
        <v>475.10000000000008</v>
      </c>
      <c r="F26" s="231">
        <v>461.50000000000006</v>
      </c>
      <c r="G26" s="231">
        <v>454.7000000000001</v>
      </c>
      <c r="H26" s="231">
        <v>495.50000000000006</v>
      </c>
      <c r="I26" s="231">
        <v>502.3</v>
      </c>
      <c r="J26" s="231">
        <v>515.90000000000009</v>
      </c>
      <c r="K26" s="230">
        <v>488.7</v>
      </c>
      <c r="L26" s="230">
        <v>468.3</v>
      </c>
      <c r="M26" s="230">
        <v>131.03654</v>
      </c>
      <c r="N26" s="1"/>
      <c r="O26" s="1"/>
    </row>
    <row r="27" spans="1:15" ht="12.75" customHeight="1">
      <c r="A27" s="30">
        <v>17</v>
      </c>
      <c r="B27" s="216" t="s">
        <v>237</v>
      </c>
      <c r="C27" s="230">
        <v>166.75</v>
      </c>
      <c r="D27" s="231">
        <v>166.5</v>
      </c>
      <c r="E27" s="231">
        <v>165.7</v>
      </c>
      <c r="F27" s="231">
        <v>164.64999999999998</v>
      </c>
      <c r="G27" s="231">
        <v>163.84999999999997</v>
      </c>
      <c r="H27" s="231">
        <v>167.55</v>
      </c>
      <c r="I27" s="231">
        <v>168.35000000000002</v>
      </c>
      <c r="J27" s="231">
        <v>169.40000000000003</v>
      </c>
      <c r="K27" s="230">
        <v>167.3</v>
      </c>
      <c r="L27" s="230">
        <v>165.45</v>
      </c>
      <c r="M27" s="230">
        <v>28.393350000000002</v>
      </c>
      <c r="N27" s="1"/>
      <c r="O27" s="1"/>
    </row>
    <row r="28" spans="1:15" ht="12.75" customHeight="1">
      <c r="A28" s="30">
        <v>18</v>
      </c>
      <c r="B28" s="216" t="s">
        <v>41</v>
      </c>
      <c r="C28" s="230">
        <v>194.5</v>
      </c>
      <c r="D28" s="231">
        <v>192.68333333333331</v>
      </c>
      <c r="E28" s="231">
        <v>186.21666666666661</v>
      </c>
      <c r="F28" s="231">
        <v>177.93333333333331</v>
      </c>
      <c r="G28" s="231">
        <v>171.46666666666661</v>
      </c>
      <c r="H28" s="231">
        <v>200.96666666666661</v>
      </c>
      <c r="I28" s="231">
        <v>207.43333333333331</v>
      </c>
      <c r="J28" s="231">
        <v>215.71666666666661</v>
      </c>
      <c r="K28" s="230">
        <v>199.15</v>
      </c>
      <c r="L28" s="230">
        <v>184.4</v>
      </c>
      <c r="M28" s="230">
        <v>163.69914</v>
      </c>
      <c r="N28" s="1"/>
      <c r="O28" s="1"/>
    </row>
    <row r="29" spans="1:15" ht="12.75" customHeight="1">
      <c r="A29" s="30">
        <v>19</v>
      </c>
      <c r="B29" s="216" t="s">
        <v>806</v>
      </c>
      <c r="C29" s="230">
        <v>343.05</v>
      </c>
      <c r="D29" s="231">
        <v>345.63333333333338</v>
      </c>
      <c r="E29" s="231">
        <v>340.06666666666678</v>
      </c>
      <c r="F29" s="231">
        <v>337.08333333333337</v>
      </c>
      <c r="G29" s="231">
        <v>331.51666666666677</v>
      </c>
      <c r="H29" s="231">
        <v>348.61666666666679</v>
      </c>
      <c r="I29" s="231">
        <v>354.18333333333339</v>
      </c>
      <c r="J29" s="231">
        <v>357.1666666666668</v>
      </c>
      <c r="K29" s="230">
        <v>351.2</v>
      </c>
      <c r="L29" s="230">
        <v>342.65</v>
      </c>
      <c r="M29" s="230">
        <v>0.44851000000000002</v>
      </c>
      <c r="N29" s="1"/>
      <c r="O29" s="1"/>
    </row>
    <row r="30" spans="1:15" ht="12.75" customHeight="1">
      <c r="A30" s="30">
        <v>20</v>
      </c>
      <c r="B30" s="216" t="s">
        <v>290</v>
      </c>
      <c r="C30" s="230">
        <v>368.85</v>
      </c>
      <c r="D30" s="231">
        <v>368.38333333333338</v>
      </c>
      <c r="E30" s="231">
        <v>365.96666666666675</v>
      </c>
      <c r="F30" s="231">
        <v>363.08333333333337</v>
      </c>
      <c r="G30" s="231">
        <v>360.66666666666674</v>
      </c>
      <c r="H30" s="231">
        <v>371.26666666666677</v>
      </c>
      <c r="I30" s="231">
        <v>373.68333333333339</v>
      </c>
      <c r="J30" s="231">
        <v>376.56666666666678</v>
      </c>
      <c r="K30" s="230">
        <v>370.8</v>
      </c>
      <c r="L30" s="230">
        <v>365.5</v>
      </c>
      <c r="M30" s="230">
        <v>1.0218700000000001</v>
      </c>
      <c r="N30" s="1"/>
      <c r="O30" s="1"/>
    </row>
    <row r="31" spans="1:15" ht="12.75" customHeight="1">
      <c r="A31" s="30">
        <v>21</v>
      </c>
      <c r="B31" s="216" t="s">
        <v>846</v>
      </c>
      <c r="C31" s="230">
        <v>903</v>
      </c>
      <c r="D31" s="231">
        <v>905.9666666666667</v>
      </c>
      <c r="E31" s="231">
        <v>897.03333333333342</v>
      </c>
      <c r="F31" s="231">
        <v>891.06666666666672</v>
      </c>
      <c r="G31" s="231">
        <v>882.13333333333344</v>
      </c>
      <c r="H31" s="231">
        <v>911.93333333333339</v>
      </c>
      <c r="I31" s="231">
        <v>920.86666666666679</v>
      </c>
      <c r="J31" s="231">
        <v>926.83333333333337</v>
      </c>
      <c r="K31" s="230">
        <v>914.9</v>
      </c>
      <c r="L31" s="230">
        <v>900</v>
      </c>
      <c r="M31" s="230">
        <v>0.37280000000000002</v>
      </c>
      <c r="N31" s="1"/>
      <c r="O31" s="1"/>
    </row>
    <row r="32" spans="1:15" ht="12.75" customHeight="1">
      <c r="A32" s="30">
        <v>22</v>
      </c>
      <c r="B32" s="216" t="s">
        <v>291</v>
      </c>
      <c r="C32" s="230">
        <v>908.45</v>
      </c>
      <c r="D32" s="231">
        <v>908.9</v>
      </c>
      <c r="E32" s="231">
        <v>905.55</v>
      </c>
      <c r="F32" s="231">
        <v>902.65</v>
      </c>
      <c r="G32" s="231">
        <v>899.3</v>
      </c>
      <c r="H32" s="231">
        <v>911.8</v>
      </c>
      <c r="I32" s="231">
        <v>915.15000000000009</v>
      </c>
      <c r="J32" s="231">
        <v>918.05</v>
      </c>
      <c r="K32" s="230">
        <v>912.25</v>
      </c>
      <c r="L32" s="230">
        <v>906</v>
      </c>
      <c r="M32" s="230">
        <v>1.5773200000000001</v>
      </c>
      <c r="N32" s="1"/>
      <c r="O32" s="1"/>
    </row>
    <row r="33" spans="1:15" ht="12.75" customHeight="1">
      <c r="A33" s="30">
        <v>23</v>
      </c>
      <c r="B33" s="216" t="s">
        <v>238</v>
      </c>
      <c r="C33" s="230">
        <v>1294.05</v>
      </c>
      <c r="D33" s="231">
        <v>1300.8333333333333</v>
      </c>
      <c r="E33" s="231">
        <v>1283.2166666666665</v>
      </c>
      <c r="F33" s="231">
        <v>1272.3833333333332</v>
      </c>
      <c r="G33" s="231">
        <v>1254.7666666666664</v>
      </c>
      <c r="H33" s="231">
        <v>1311.6666666666665</v>
      </c>
      <c r="I33" s="231">
        <v>1329.2833333333333</v>
      </c>
      <c r="J33" s="231">
        <v>1340.1166666666666</v>
      </c>
      <c r="K33" s="230">
        <v>1318.45</v>
      </c>
      <c r="L33" s="230">
        <v>1290</v>
      </c>
      <c r="M33" s="230">
        <v>0.33160000000000001</v>
      </c>
      <c r="N33" s="1"/>
      <c r="O33" s="1"/>
    </row>
    <row r="34" spans="1:15" ht="12.75" customHeight="1">
      <c r="A34" s="30">
        <v>24</v>
      </c>
      <c r="B34" s="216" t="s">
        <v>52</v>
      </c>
      <c r="C34" s="230">
        <v>551.6</v>
      </c>
      <c r="D34" s="231">
        <v>552.7166666666667</v>
      </c>
      <c r="E34" s="231">
        <v>544.98333333333335</v>
      </c>
      <c r="F34" s="231">
        <v>538.36666666666667</v>
      </c>
      <c r="G34" s="231">
        <v>530.63333333333333</v>
      </c>
      <c r="H34" s="231">
        <v>559.33333333333337</v>
      </c>
      <c r="I34" s="231">
        <v>567.06666666666672</v>
      </c>
      <c r="J34" s="231">
        <v>573.68333333333339</v>
      </c>
      <c r="K34" s="230">
        <v>560.45000000000005</v>
      </c>
      <c r="L34" s="230">
        <v>546.1</v>
      </c>
      <c r="M34" s="230">
        <v>1.50464</v>
      </c>
      <c r="N34" s="1"/>
      <c r="O34" s="1"/>
    </row>
    <row r="35" spans="1:15" ht="12.75" customHeight="1">
      <c r="A35" s="30">
        <v>25</v>
      </c>
      <c r="B35" s="216" t="s">
        <v>48</v>
      </c>
      <c r="C35" s="230">
        <v>3257.9</v>
      </c>
      <c r="D35" s="231">
        <v>3264.7000000000003</v>
      </c>
      <c r="E35" s="231">
        <v>3179.5000000000005</v>
      </c>
      <c r="F35" s="231">
        <v>3101.1000000000004</v>
      </c>
      <c r="G35" s="231">
        <v>3015.9000000000005</v>
      </c>
      <c r="H35" s="231">
        <v>3343.1000000000004</v>
      </c>
      <c r="I35" s="231">
        <v>3428.3</v>
      </c>
      <c r="J35" s="231">
        <v>3506.7000000000003</v>
      </c>
      <c r="K35" s="230">
        <v>3349.9</v>
      </c>
      <c r="L35" s="230">
        <v>3186.3</v>
      </c>
      <c r="M35" s="230">
        <v>3.7355900000000002</v>
      </c>
      <c r="N35" s="1"/>
      <c r="O35" s="1"/>
    </row>
    <row r="36" spans="1:15" ht="12.75" customHeight="1">
      <c r="A36" s="30">
        <v>26</v>
      </c>
      <c r="B36" s="216" t="s">
        <v>292</v>
      </c>
      <c r="C36" s="230">
        <v>2504.75</v>
      </c>
      <c r="D36" s="231">
        <v>2500.4166666666665</v>
      </c>
      <c r="E36" s="231">
        <v>2485.6333333333332</v>
      </c>
      <c r="F36" s="231">
        <v>2466.5166666666669</v>
      </c>
      <c r="G36" s="231">
        <v>2451.7333333333336</v>
      </c>
      <c r="H36" s="231">
        <v>2519.5333333333328</v>
      </c>
      <c r="I36" s="231">
        <v>2534.3166666666666</v>
      </c>
      <c r="J36" s="231">
        <v>2553.4333333333325</v>
      </c>
      <c r="K36" s="230">
        <v>2515.1999999999998</v>
      </c>
      <c r="L36" s="230">
        <v>2481.3000000000002</v>
      </c>
      <c r="M36" s="230">
        <v>0.17738999999999999</v>
      </c>
      <c r="N36" s="1"/>
      <c r="O36" s="1"/>
    </row>
    <row r="37" spans="1:15" ht="12.75" customHeight="1">
      <c r="A37" s="30">
        <v>27</v>
      </c>
      <c r="B37" s="216" t="s">
        <v>833</v>
      </c>
      <c r="C37" s="230">
        <v>12.95</v>
      </c>
      <c r="D37" s="231">
        <v>13</v>
      </c>
      <c r="E37" s="231">
        <v>12.85</v>
      </c>
      <c r="F37" s="231">
        <v>12.75</v>
      </c>
      <c r="G37" s="231">
        <v>12.6</v>
      </c>
      <c r="H37" s="231">
        <v>13.1</v>
      </c>
      <c r="I37" s="231">
        <v>13.249999999999998</v>
      </c>
      <c r="J37" s="231">
        <v>13.35</v>
      </c>
      <c r="K37" s="230">
        <v>13.15</v>
      </c>
      <c r="L37" s="230">
        <v>12.9</v>
      </c>
      <c r="M37" s="230">
        <v>49.313310000000001</v>
      </c>
      <c r="N37" s="1"/>
      <c r="O37" s="1"/>
    </row>
    <row r="38" spans="1:15" ht="12.75" customHeight="1">
      <c r="A38" s="30">
        <v>28</v>
      </c>
      <c r="B38" s="216" t="s">
        <v>50</v>
      </c>
      <c r="C38" s="230">
        <v>634.5</v>
      </c>
      <c r="D38" s="231">
        <v>636.06666666666672</v>
      </c>
      <c r="E38" s="231">
        <v>630.93333333333339</v>
      </c>
      <c r="F38" s="231">
        <v>627.36666666666667</v>
      </c>
      <c r="G38" s="231">
        <v>622.23333333333335</v>
      </c>
      <c r="H38" s="231">
        <v>639.63333333333344</v>
      </c>
      <c r="I38" s="231">
        <v>644.76666666666688</v>
      </c>
      <c r="J38" s="231">
        <v>648.33333333333348</v>
      </c>
      <c r="K38" s="230">
        <v>641.20000000000005</v>
      </c>
      <c r="L38" s="230">
        <v>632.5</v>
      </c>
      <c r="M38" s="230">
        <v>3.28444</v>
      </c>
      <c r="N38" s="1"/>
      <c r="O38" s="1"/>
    </row>
    <row r="39" spans="1:15" ht="12.75" customHeight="1">
      <c r="A39" s="30">
        <v>29</v>
      </c>
      <c r="B39" s="216" t="s">
        <v>293</v>
      </c>
      <c r="C39" s="230">
        <v>2035.4</v>
      </c>
      <c r="D39" s="231">
        <v>2050.1333333333332</v>
      </c>
      <c r="E39" s="231">
        <v>2006.2666666666664</v>
      </c>
      <c r="F39" s="231">
        <v>1977.1333333333332</v>
      </c>
      <c r="G39" s="231">
        <v>1933.2666666666664</v>
      </c>
      <c r="H39" s="231">
        <v>2079.2666666666664</v>
      </c>
      <c r="I39" s="231">
        <v>2123.1333333333332</v>
      </c>
      <c r="J39" s="231">
        <v>2152.2666666666664</v>
      </c>
      <c r="K39" s="230">
        <v>2094</v>
      </c>
      <c r="L39" s="230">
        <v>2021</v>
      </c>
      <c r="M39" s="230">
        <v>1.07962</v>
      </c>
      <c r="N39" s="1"/>
      <c r="O39" s="1"/>
    </row>
    <row r="40" spans="1:15" ht="12.75" customHeight="1">
      <c r="A40" s="30">
        <v>30</v>
      </c>
      <c r="B40" s="216" t="s">
        <v>51</v>
      </c>
      <c r="C40" s="230">
        <v>427.3</v>
      </c>
      <c r="D40" s="231">
        <v>430.90000000000003</v>
      </c>
      <c r="E40" s="231">
        <v>420.85000000000008</v>
      </c>
      <c r="F40" s="231">
        <v>414.40000000000003</v>
      </c>
      <c r="G40" s="231">
        <v>404.35000000000008</v>
      </c>
      <c r="H40" s="231">
        <v>437.35000000000008</v>
      </c>
      <c r="I40" s="231">
        <v>447.40000000000003</v>
      </c>
      <c r="J40" s="231">
        <v>453.85000000000008</v>
      </c>
      <c r="K40" s="230">
        <v>440.95</v>
      </c>
      <c r="L40" s="230">
        <v>424.45</v>
      </c>
      <c r="M40" s="230">
        <v>186.54250999999999</v>
      </c>
      <c r="N40" s="1"/>
      <c r="O40" s="1"/>
    </row>
    <row r="41" spans="1:15" ht="12.75" customHeight="1">
      <c r="A41" s="30">
        <v>31</v>
      </c>
      <c r="B41" s="216" t="s">
        <v>786</v>
      </c>
      <c r="C41" s="230">
        <v>1206.75</v>
      </c>
      <c r="D41" s="231">
        <v>1225.25</v>
      </c>
      <c r="E41" s="231">
        <v>1181.5</v>
      </c>
      <c r="F41" s="231">
        <v>1156.25</v>
      </c>
      <c r="G41" s="231">
        <v>1112.5</v>
      </c>
      <c r="H41" s="231">
        <v>1250.5</v>
      </c>
      <c r="I41" s="231">
        <v>1294.25</v>
      </c>
      <c r="J41" s="231">
        <v>1319.5</v>
      </c>
      <c r="K41" s="230">
        <v>1269</v>
      </c>
      <c r="L41" s="230">
        <v>1200</v>
      </c>
      <c r="M41" s="230">
        <v>5.3107800000000003</v>
      </c>
      <c r="N41" s="1"/>
      <c r="O41" s="1"/>
    </row>
    <row r="42" spans="1:15" ht="12.75" customHeight="1">
      <c r="A42" s="30">
        <v>32</v>
      </c>
      <c r="B42" s="216" t="s">
        <v>755</v>
      </c>
      <c r="C42" s="230">
        <v>1210.8499999999999</v>
      </c>
      <c r="D42" s="231">
        <v>1200.6166666666668</v>
      </c>
      <c r="E42" s="231">
        <v>1180.2833333333335</v>
      </c>
      <c r="F42" s="231">
        <v>1149.7166666666667</v>
      </c>
      <c r="G42" s="231">
        <v>1129.3833333333334</v>
      </c>
      <c r="H42" s="231">
        <v>1231.1833333333336</v>
      </c>
      <c r="I42" s="231">
        <v>1251.5166666666667</v>
      </c>
      <c r="J42" s="231">
        <v>1282.0833333333337</v>
      </c>
      <c r="K42" s="230">
        <v>1220.95</v>
      </c>
      <c r="L42" s="230">
        <v>1170.05</v>
      </c>
      <c r="M42" s="230">
        <v>3.4528599999999998</v>
      </c>
      <c r="N42" s="1"/>
      <c r="O42" s="1"/>
    </row>
    <row r="43" spans="1:15" ht="12.75" customHeight="1">
      <c r="A43" s="30">
        <v>33</v>
      </c>
      <c r="B43" s="216" t="s">
        <v>53</v>
      </c>
      <c r="C43" s="230">
        <v>4550.3999999999996</v>
      </c>
      <c r="D43" s="231">
        <v>4566.8166666666666</v>
      </c>
      <c r="E43" s="231">
        <v>4516.583333333333</v>
      </c>
      <c r="F43" s="231">
        <v>4482.7666666666664</v>
      </c>
      <c r="G43" s="231">
        <v>4432.5333333333328</v>
      </c>
      <c r="H43" s="231">
        <v>4600.6333333333332</v>
      </c>
      <c r="I43" s="231">
        <v>4650.8666666666668</v>
      </c>
      <c r="J43" s="231">
        <v>4684.6833333333334</v>
      </c>
      <c r="K43" s="230">
        <v>4617.05</v>
      </c>
      <c r="L43" s="230">
        <v>4533</v>
      </c>
      <c r="M43" s="230">
        <v>4.33331</v>
      </c>
      <c r="N43" s="1"/>
      <c r="O43" s="1"/>
    </row>
    <row r="44" spans="1:15" ht="12.75" customHeight="1">
      <c r="A44" s="30">
        <v>34</v>
      </c>
      <c r="B44" s="216" t="s">
        <v>54</v>
      </c>
      <c r="C44" s="230">
        <v>379.1</v>
      </c>
      <c r="D44" s="231">
        <v>375.93333333333334</v>
      </c>
      <c r="E44" s="231">
        <v>371.2166666666667</v>
      </c>
      <c r="F44" s="231">
        <v>363.33333333333337</v>
      </c>
      <c r="G44" s="231">
        <v>358.61666666666673</v>
      </c>
      <c r="H44" s="231">
        <v>383.81666666666666</v>
      </c>
      <c r="I44" s="231">
        <v>388.53333333333325</v>
      </c>
      <c r="J44" s="231">
        <v>396.41666666666663</v>
      </c>
      <c r="K44" s="230">
        <v>380.65</v>
      </c>
      <c r="L44" s="230">
        <v>368.05</v>
      </c>
      <c r="M44" s="230">
        <v>41.188070000000003</v>
      </c>
      <c r="N44" s="1"/>
      <c r="O44" s="1"/>
    </row>
    <row r="45" spans="1:15" ht="12.75" customHeight="1">
      <c r="A45" s="30">
        <v>35</v>
      </c>
      <c r="B45" s="216" t="s">
        <v>807</v>
      </c>
      <c r="C45" s="230">
        <v>264</v>
      </c>
      <c r="D45" s="231">
        <v>264.7</v>
      </c>
      <c r="E45" s="231">
        <v>262.29999999999995</v>
      </c>
      <c r="F45" s="231">
        <v>260.59999999999997</v>
      </c>
      <c r="G45" s="231">
        <v>258.19999999999993</v>
      </c>
      <c r="H45" s="231">
        <v>266.39999999999998</v>
      </c>
      <c r="I45" s="231">
        <v>268.79999999999995</v>
      </c>
      <c r="J45" s="231">
        <v>270.5</v>
      </c>
      <c r="K45" s="230">
        <v>267.10000000000002</v>
      </c>
      <c r="L45" s="230">
        <v>263</v>
      </c>
      <c r="M45" s="230">
        <v>1.2292400000000001</v>
      </c>
      <c r="N45" s="1"/>
      <c r="O45" s="1"/>
    </row>
    <row r="46" spans="1:15" ht="12.75" customHeight="1">
      <c r="A46" s="30">
        <v>36</v>
      </c>
      <c r="B46" s="216" t="s">
        <v>294</v>
      </c>
      <c r="C46" s="230">
        <v>452.6</v>
      </c>
      <c r="D46" s="231">
        <v>451.75</v>
      </c>
      <c r="E46" s="231">
        <v>448.8</v>
      </c>
      <c r="F46" s="231">
        <v>445</v>
      </c>
      <c r="G46" s="231">
        <v>442.05</v>
      </c>
      <c r="H46" s="231">
        <v>455.55</v>
      </c>
      <c r="I46" s="231">
        <v>458.50000000000006</v>
      </c>
      <c r="J46" s="231">
        <v>462.3</v>
      </c>
      <c r="K46" s="230">
        <v>454.7</v>
      </c>
      <c r="L46" s="230">
        <v>447.95</v>
      </c>
      <c r="M46" s="230">
        <v>0.72414000000000001</v>
      </c>
      <c r="N46" s="1"/>
      <c r="O46" s="1"/>
    </row>
    <row r="47" spans="1:15" ht="12.75" customHeight="1">
      <c r="A47" s="30">
        <v>37</v>
      </c>
      <c r="B47" s="216" t="s">
        <v>55</v>
      </c>
      <c r="C47" s="230">
        <v>152.19999999999999</v>
      </c>
      <c r="D47" s="231">
        <v>152.88333333333333</v>
      </c>
      <c r="E47" s="231">
        <v>151.01666666666665</v>
      </c>
      <c r="F47" s="231">
        <v>149.83333333333331</v>
      </c>
      <c r="G47" s="231">
        <v>147.96666666666664</v>
      </c>
      <c r="H47" s="231">
        <v>154.06666666666666</v>
      </c>
      <c r="I47" s="231">
        <v>155.93333333333334</v>
      </c>
      <c r="J47" s="231">
        <v>157.11666666666667</v>
      </c>
      <c r="K47" s="230">
        <v>154.75</v>
      </c>
      <c r="L47" s="230">
        <v>151.69999999999999</v>
      </c>
      <c r="M47" s="230">
        <v>102.31757</v>
      </c>
      <c r="N47" s="1"/>
      <c r="O47" s="1"/>
    </row>
    <row r="48" spans="1:15" ht="12.75" customHeight="1">
      <c r="A48" s="30">
        <v>38</v>
      </c>
      <c r="B48" s="216" t="s">
        <v>57</v>
      </c>
      <c r="C48" s="230">
        <v>3120.6</v>
      </c>
      <c r="D48" s="231">
        <v>3111.1833333333329</v>
      </c>
      <c r="E48" s="231">
        <v>3094.4166666666661</v>
      </c>
      <c r="F48" s="231">
        <v>3068.2333333333331</v>
      </c>
      <c r="G48" s="231">
        <v>3051.4666666666662</v>
      </c>
      <c r="H48" s="231">
        <v>3137.3666666666659</v>
      </c>
      <c r="I48" s="231">
        <v>3154.1333333333332</v>
      </c>
      <c r="J48" s="231">
        <v>3180.3166666666657</v>
      </c>
      <c r="K48" s="230">
        <v>3127.95</v>
      </c>
      <c r="L48" s="230">
        <v>3085</v>
      </c>
      <c r="M48" s="230">
        <v>5.8120399999999997</v>
      </c>
      <c r="N48" s="1"/>
      <c r="O48" s="1"/>
    </row>
    <row r="49" spans="1:15" ht="12.75" customHeight="1">
      <c r="A49" s="30">
        <v>39</v>
      </c>
      <c r="B49" s="216" t="s">
        <v>295</v>
      </c>
      <c r="C49" s="230">
        <v>260.39999999999998</v>
      </c>
      <c r="D49" s="231">
        <v>259.31666666666666</v>
      </c>
      <c r="E49" s="231">
        <v>257.2833333333333</v>
      </c>
      <c r="F49" s="231">
        <v>254.16666666666663</v>
      </c>
      <c r="G49" s="231">
        <v>252.13333333333327</v>
      </c>
      <c r="H49" s="231">
        <v>262.43333333333334</v>
      </c>
      <c r="I49" s="231">
        <v>264.46666666666675</v>
      </c>
      <c r="J49" s="231">
        <v>267.58333333333337</v>
      </c>
      <c r="K49" s="230">
        <v>261.35000000000002</v>
      </c>
      <c r="L49" s="230">
        <v>256.2</v>
      </c>
      <c r="M49" s="230">
        <v>0.93530999999999997</v>
      </c>
      <c r="N49" s="1"/>
      <c r="O49" s="1"/>
    </row>
    <row r="50" spans="1:15" ht="12.75" customHeight="1">
      <c r="A50" s="30">
        <v>40</v>
      </c>
      <c r="B50" s="216" t="s">
        <v>296</v>
      </c>
      <c r="C50" s="230">
        <v>3198.25</v>
      </c>
      <c r="D50" s="231">
        <v>3189.2666666666664</v>
      </c>
      <c r="E50" s="231">
        <v>3158.9333333333329</v>
      </c>
      <c r="F50" s="231">
        <v>3119.6166666666663</v>
      </c>
      <c r="G50" s="231">
        <v>3089.2833333333328</v>
      </c>
      <c r="H50" s="231">
        <v>3228.583333333333</v>
      </c>
      <c r="I50" s="231">
        <v>3258.916666666667</v>
      </c>
      <c r="J50" s="231">
        <v>3298.2333333333331</v>
      </c>
      <c r="K50" s="230">
        <v>3219.6</v>
      </c>
      <c r="L50" s="230">
        <v>3149.95</v>
      </c>
      <c r="M50" s="230">
        <v>5.808E-2</v>
      </c>
      <c r="N50" s="1"/>
      <c r="O50" s="1"/>
    </row>
    <row r="51" spans="1:15" ht="12.75" customHeight="1">
      <c r="A51" s="30">
        <v>41</v>
      </c>
      <c r="B51" s="216" t="s">
        <v>297</v>
      </c>
      <c r="C51" s="230">
        <v>1713.2</v>
      </c>
      <c r="D51" s="231">
        <v>1704.4166666666667</v>
      </c>
      <c r="E51" s="231">
        <v>1686.8333333333335</v>
      </c>
      <c r="F51" s="231">
        <v>1660.4666666666667</v>
      </c>
      <c r="G51" s="231">
        <v>1642.8833333333334</v>
      </c>
      <c r="H51" s="231">
        <v>1730.7833333333335</v>
      </c>
      <c r="I51" s="231">
        <v>1748.366666666667</v>
      </c>
      <c r="J51" s="231">
        <v>1774.7333333333336</v>
      </c>
      <c r="K51" s="230">
        <v>1722</v>
      </c>
      <c r="L51" s="230">
        <v>1678.05</v>
      </c>
      <c r="M51" s="230">
        <v>6.8566399999999996</v>
      </c>
      <c r="N51" s="1"/>
      <c r="O51" s="1"/>
    </row>
    <row r="52" spans="1:15" ht="12.75" customHeight="1">
      <c r="A52" s="30">
        <v>42</v>
      </c>
      <c r="B52" s="216" t="s">
        <v>298</v>
      </c>
      <c r="C52" s="230">
        <v>6648.6</v>
      </c>
      <c r="D52" s="231">
        <v>6652.8833333333341</v>
      </c>
      <c r="E52" s="231">
        <v>6595.8166666666684</v>
      </c>
      <c r="F52" s="231">
        <v>6543.0333333333347</v>
      </c>
      <c r="G52" s="231">
        <v>6485.966666666669</v>
      </c>
      <c r="H52" s="231">
        <v>6705.6666666666679</v>
      </c>
      <c r="I52" s="231">
        <v>6762.7333333333336</v>
      </c>
      <c r="J52" s="231">
        <v>6815.5166666666673</v>
      </c>
      <c r="K52" s="230">
        <v>6709.95</v>
      </c>
      <c r="L52" s="230">
        <v>6600.1</v>
      </c>
      <c r="M52" s="230">
        <v>0.16417999999999999</v>
      </c>
      <c r="N52" s="1"/>
      <c r="O52" s="1"/>
    </row>
    <row r="53" spans="1:15" ht="12.75" customHeight="1">
      <c r="A53" s="30">
        <v>43</v>
      </c>
      <c r="B53" s="216" t="s">
        <v>60</v>
      </c>
      <c r="C53" s="230">
        <v>603.5</v>
      </c>
      <c r="D53" s="231">
        <v>606.6</v>
      </c>
      <c r="E53" s="231">
        <v>598.70000000000005</v>
      </c>
      <c r="F53" s="231">
        <v>593.9</v>
      </c>
      <c r="G53" s="231">
        <v>586</v>
      </c>
      <c r="H53" s="231">
        <v>611.40000000000009</v>
      </c>
      <c r="I53" s="231">
        <v>619.29999999999995</v>
      </c>
      <c r="J53" s="231">
        <v>624.10000000000014</v>
      </c>
      <c r="K53" s="230">
        <v>614.5</v>
      </c>
      <c r="L53" s="230">
        <v>601.79999999999995</v>
      </c>
      <c r="M53" s="230">
        <v>12.34348</v>
      </c>
      <c r="N53" s="1"/>
      <c r="O53" s="1"/>
    </row>
    <row r="54" spans="1:15" ht="12.75" customHeight="1">
      <c r="A54" s="30">
        <v>44</v>
      </c>
      <c r="B54" s="216" t="s">
        <v>299</v>
      </c>
      <c r="C54" s="230">
        <v>364.4</v>
      </c>
      <c r="D54" s="231">
        <v>365.04999999999995</v>
      </c>
      <c r="E54" s="231">
        <v>361.39999999999992</v>
      </c>
      <c r="F54" s="231">
        <v>358.4</v>
      </c>
      <c r="G54" s="231">
        <v>354.74999999999994</v>
      </c>
      <c r="H54" s="231">
        <v>368.0499999999999</v>
      </c>
      <c r="I54" s="231">
        <v>371.7</v>
      </c>
      <c r="J54" s="231">
        <v>374.69999999999987</v>
      </c>
      <c r="K54" s="230">
        <v>368.7</v>
      </c>
      <c r="L54" s="230">
        <v>362.05</v>
      </c>
      <c r="M54" s="230">
        <v>0.99097000000000002</v>
      </c>
      <c r="N54" s="1"/>
      <c r="O54" s="1"/>
    </row>
    <row r="55" spans="1:15" ht="12.75" customHeight="1">
      <c r="A55" s="30">
        <v>45</v>
      </c>
      <c r="B55" s="216" t="s">
        <v>239</v>
      </c>
      <c r="C55" s="230">
        <v>3432.95</v>
      </c>
      <c r="D55" s="231">
        <v>3432.85</v>
      </c>
      <c r="E55" s="231">
        <v>3420.7</v>
      </c>
      <c r="F55" s="231">
        <v>3408.45</v>
      </c>
      <c r="G55" s="231">
        <v>3396.2999999999997</v>
      </c>
      <c r="H55" s="231">
        <v>3445.1</v>
      </c>
      <c r="I55" s="231">
        <v>3457.2500000000005</v>
      </c>
      <c r="J55" s="231">
        <v>3469.5</v>
      </c>
      <c r="K55" s="230">
        <v>3445</v>
      </c>
      <c r="L55" s="230">
        <v>3420.6</v>
      </c>
      <c r="M55" s="230">
        <v>1.6858500000000001</v>
      </c>
      <c r="N55" s="1"/>
      <c r="O55" s="1"/>
    </row>
    <row r="56" spans="1:15" ht="12.75" customHeight="1">
      <c r="A56" s="30">
        <v>46</v>
      </c>
      <c r="B56" s="216" t="s">
        <v>61</v>
      </c>
      <c r="C56" s="230">
        <v>916.15</v>
      </c>
      <c r="D56" s="231">
        <v>917.01666666666677</v>
      </c>
      <c r="E56" s="231">
        <v>911.53333333333353</v>
      </c>
      <c r="F56" s="231">
        <v>906.91666666666674</v>
      </c>
      <c r="G56" s="231">
        <v>901.43333333333351</v>
      </c>
      <c r="H56" s="231">
        <v>921.63333333333355</v>
      </c>
      <c r="I56" s="231">
        <v>927.1166666666669</v>
      </c>
      <c r="J56" s="231">
        <v>931.73333333333358</v>
      </c>
      <c r="K56" s="230">
        <v>922.5</v>
      </c>
      <c r="L56" s="230">
        <v>912.4</v>
      </c>
      <c r="M56" s="230">
        <v>82.734449999999995</v>
      </c>
      <c r="N56" s="1"/>
      <c r="O56" s="1"/>
    </row>
    <row r="57" spans="1:15" ht="12" customHeight="1">
      <c r="A57" s="30">
        <v>47</v>
      </c>
      <c r="B57" s="216" t="s">
        <v>300</v>
      </c>
      <c r="C57" s="230">
        <v>2461.6999999999998</v>
      </c>
      <c r="D57" s="231">
        <v>2454.3000000000002</v>
      </c>
      <c r="E57" s="231">
        <v>2439.4500000000003</v>
      </c>
      <c r="F57" s="231">
        <v>2417.2000000000003</v>
      </c>
      <c r="G57" s="231">
        <v>2402.3500000000004</v>
      </c>
      <c r="H57" s="231">
        <v>2476.5500000000002</v>
      </c>
      <c r="I57" s="231">
        <v>2491.4000000000005</v>
      </c>
      <c r="J57" s="231">
        <v>2513.65</v>
      </c>
      <c r="K57" s="230">
        <v>2469.15</v>
      </c>
      <c r="L57" s="230">
        <v>2432.0500000000002</v>
      </c>
      <c r="M57" s="230">
        <v>7.2020000000000001E-2</v>
      </c>
      <c r="N57" s="1"/>
      <c r="O57" s="1"/>
    </row>
    <row r="58" spans="1:15" ht="12.75" customHeight="1">
      <c r="A58" s="30">
        <v>48</v>
      </c>
      <c r="B58" s="216" t="s">
        <v>869</v>
      </c>
      <c r="C58" s="230">
        <v>1419.55</v>
      </c>
      <c r="D58" s="231">
        <v>1426.3666666666668</v>
      </c>
      <c r="E58" s="231">
        <v>1408.8333333333335</v>
      </c>
      <c r="F58" s="231">
        <v>1398.1166666666668</v>
      </c>
      <c r="G58" s="231">
        <v>1380.5833333333335</v>
      </c>
      <c r="H58" s="231">
        <v>1437.0833333333335</v>
      </c>
      <c r="I58" s="231">
        <v>1454.6166666666668</v>
      </c>
      <c r="J58" s="231">
        <v>1465.3333333333335</v>
      </c>
      <c r="K58" s="230">
        <v>1443.9</v>
      </c>
      <c r="L58" s="230">
        <v>1415.65</v>
      </c>
      <c r="M58" s="230">
        <v>0.55771000000000004</v>
      </c>
      <c r="N58" s="1"/>
      <c r="O58" s="1"/>
    </row>
    <row r="59" spans="1:15" ht="12.75" customHeight="1">
      <c r="A59" s="30">
        <v>49</v>
      </c>
      <c r="B59" s="216" t="s">
        <v>301</v>
      </c>
      <c r="C59" s="230">
        <v>533.29999999999995</v>
      </c>
      <c r="D59" s="231">
        <v>534.5</v>
      </c>
      <c r="E59" s="231">
        <v>526.79999999999995</v>
      </c>
      <c r="F59" s="231">
        <v>520.29999999999995</v>
      </c>
      <c r="G59" s="231">
        <v>512.59999999999991</v>
      </c>
      <c r="H59" s="231">
        <v>541</v>
      </c>
      <c r="I59" s="231">
        <v>548.70000000000005</v>
      </c>
      <c r="J59" s="231">
        <v>555.20000000000005</v>
      </c>
      <c r="K59" s="230">
        <v>542.20000000000005</v>
      </c>
      <c r="L59" s="230">
        <v>528</v>
      </c>
      <c r="M59" s="230">
        <v>5.9080899999999996</v>
      </c>
      <c r="N59" s="1"/>
      <c r="O59" s="1"/>
    </row>
    <row r="60" spans="1:15" ht="12.75" customHeight="1">
      <c r="A60" s="30">
        <v>50</v>
      </c>
      <c r="B60" s="216" t="s">
        <v>62</v>
      </c>
      <c r="C60" s="230">
        <v>4498.1000000000004</v>
      </c>
      <c r="D60" s="231">
        <v>4514.2</v>
      </c>
      <c r="E60" s="231">
        <v>4475</v>
      </c>
      <c r="F60" s="231">
        <v>4451.9000000000005</v>
      </c>
      <c r="G60" s="231">
        <v>4412.7000000000007</v>
      </c>
      <c r="H60" s="231">
        <v>4537.2999999999993</v>
      </c>
      <c r="I60" s="231">
        <v>4576.4999999999982</v>
      </c>
      <c r="J60" s="231">
        <v>4599.5999999999985</v>
      </c>
      <c r="K60" s="230">
        <v>4553.3999999999996</v>
      </c>
      <c r="L60" s="230">
        <v>4491.1000000000004</v>
      </c>
      <c r="M60" s="230">
        <v>2.3919600000000001</v>
      </c>
      <c r="N60" s="1"/>
      <c r="O60" s="1"/>
    </row>
    <row r="61" spans="1:15" ht="12.75" customHeight="1">
      <c r="A61" s="30">
        <v>51</v>
      </c>
      <c r="B61" s="216" t="s">
        <v>302</v>
      </c>
      <c r="C61" s="230">
        <v>1212.5999999999999</v>
      </c>
      <c r="D61" s="231">
        <v>1222.3</v>
      </c>
      <c r="E61" s="231">
        <v>1185.3</v>
      </c>
      <c r="F61" s="231">
        <v>1158</v>
      </c>
      <c r="G61" s="231">
        <v>1121</v>
      </c>
      <c r="H61" s="231">
        <v>1249.5999999999999</v>
      </c>
      <c r="I61" s="231">
        <v>1286.5999999999999</v>
      </c>
      <c r="J61" s="231">
        <v>1313.8999999999999</v>
      </c>
      <c r="K61" s="230">
        <v>1259.3</v>
      </c>
      <c r="L61" s="230">
        <v>1195</v>
      </c>
      <c r="M61" s="230">
        <v>6.8812800000000003</v>
      </c>
      <c r="N61" s="1"/>
      <c r="O61" s="1"/>
    </row>
    <row r="62" spans="1:15" ht="12.75" customHeight="1">
      <c r="A62" s="30">
        <v>52</v>
      </c>
      <c r="B62" s="216" t="s">
        <v>65</v>
      </c>
      <c r="C62" s="230">
        <v>6780.55</v>
      </c>
      <c r="D62" s="231">
        <v>6803.8666666666659</v>
      </c>
      <c r="E62" s="231">
        <v>6733.7833333333319</v>
      </c>
      <c r="F62" s="231">
        <v>6687.0166666666664</v>
      </c>
      <c r="G62" s="231">
        <v>6616.9333333333325</v>
      </c>
      <c r="H62" s="231">
        <v>6850.6333333333314</v>
      </c>
      <c r="I62" s="231">
        <v>6920.7166666666653</v>
      </c>
      <c r="J62" s="231">
        <v>6967.4833333333308</v>
      </c>
      <c r="K62" s="230">
        <v>6873.95</v>
      </c>
      <c r="L62" s="230">
        <v>6757.1</v>
      </c>
      <c r="M62" s="230">
        <v>7.9019599999999999</v>
      </c>
      <c r="N62" s="1"/>
      <c r="O62" s="1"/>
    </row>
    <row r="63" spans="1:15" ht="12.75" customHeight="1">
      <c r="A63" s="30">
        <v>53</v>
      </c>
      <c r="B63" s="216" t="s">
        <v>64</v>
      </c>
      <c r="C63" s="230">
        <v>1437.25</v>
      </c>
      <c r="D63" s="231">
        <v>1433.5166666666667</v>
      </c>
      <c r="E63" s="231">
        <v>1419.2333333333333</v>
      </c>
      <c r="F63" s="231">
        <v>1401.2166666666667</v>
      </c>
      <c r="G63" s="231">
        <v>1386.9333333333334</v>
      </c>
      <c r="H63" s="231">
        <v>1451.5333333333333</v>
      </c>
      <c r="I63" s="231">
        <v>1465.8166666666666</v>
      </c>
      <c r="J63" s="231">
        <v>1483.8333333333333</v>
      </c>
      <c r="K63" s="230">
        <v>1447.8</v>
      </c>
      <c r="L63" s="230">
        <v>1415.5</v>
      </c>
      <c r="M63" s="230">
        <v>19.915559999999999</v>
      </c>
      <c r="N63" s="1"/>
      <c r="O63" s="1"/>
    </row>
    <row r="64" spans="1:15" ht="12.75" customHeight="1">
      <c r="A64" s="30">
        <v>54</v>
      </c>
      <c r="B64" s="216" t="s">
        <v>240</v>
      </c>
      <c r="C64" s="230">
        <v>6641.4</v>
      </c>
      <c r="D64" s="231">
        <v>6597.1333333333341</v>
      </c>
      <c r="E64" s="231">
        <v>6514.2666666666682</v>
      </c>
      <c r="F64" s="231">
        <v>6387.1333333333341</v>
      </c>
      <c r="G64" s="231">
        <v>6304.2666666666682</v>
      </c>
      <c r="H64" s="231">
        <v>6724.2666666666682</v>
      </c>
      <c r="I64" s="231">
        <v>6807.133333333335</v>
      </c>
      <c r="J64" s="231">
        <v>6934.2666666666682</v>
      </c>
      <c r="K64" s="230">
        <v>6680</v>
      </c>
      <c r="L64" s="230">
        <v>6470</v>
      </c>
      <c r="M64" s="230">
        <v>0.39457999999999999</v>
      </c>
      <c r="N64" s="1"/>
      <c r="O64" s="1"/>
    </row>
    <row r="65" spans="1:15" ht="12.75" customHeight="1">
      <c r="A65" s="30">
        <v>55</v>
      </c>
      <c r="B65" s="216" t="s">
        <v>303</v>
      </c>
      <c r="C65" s="230">
        <v>2211.1</v>
      </c>
      <c r="D65" s="231">
        <v>2225.8666666666668</v>
      </c>
      <c r="E65" s="231">
        <v>2169.7333333333336</v>
      </c>
      <c r="F65" s="231">
        <v>2128.3666666666668</v>
      </c>
      <c r="G65" s="231">
        <v>2072.2333333333336</v>
      </c>
      <c r="H65" s="231">
        <v>2267.2333333333336</v>
      </c>
      <c r="I65" s="231">
        <v>2323.3666666666668</v>
      </c>
      <c r="J65" s="231">
        <v>2364.7333333333336</v>
      </c>
      <c r="K65" s="230">
        <v>2282</v>
      </c>
      <c r="L65" s="230">
        <v>2184.5</v>
      </c>
      <c r="M65" s="230">
        <v>3.4792399999999999</v>
      </c>
      <c r="N65" s="1"/>
      <c r="O65" s="1"/>
    </row>
    <row r="66" spans="1:15" ht="12.75" customHeight="1">
      <c r="A66" s="30">
        <v>56</v>
      </c>
      <c r="B66" s="216" t="s">
        <v>66</v>
      </c>
      <c r="C66" s="230">
        <v>2408.9499999999998</v>
      </c>
      <c r="D66" s="231">
        <v>2370.9333333333329</v>
      </c>
      <c r="E66" s="231">
        <v>2319.8666666666659</v>
      </c>
      <c r="F66" s="231">
        <v>2230.7833333333328</v>
      </c>
      <c r="G66" s="231">
        <v>2179.7166666666658</v>
      </c>
      <c r="H66" s="231">
        <v>2460.016666666666</v>
      </c>
      <c r="I66" s="231">
        <v>2511.0833333333326</v>
      </c>
      <c r="J66" s="231">
        <v>2600.1666666666661</v>
      </c>
      <c r="K66" s="230">
        <v>2422</v>
      </c>
      <c r="L66" s="230">
        <v>2281.85</v>
      </c>
      <c r="M66" s="230">
        <v>12.4651</v>
      </c>
      <c r="N66" s="1"/>
      <c r="O66" s="1"/>
    </row>
    <row r="67" spans="1:15" ht="12.75" customHeight="1">
      <c r="A67" s="30">
        <v>57</v>
      </c>
      <c r="B67" s="216" t="s">
        <v>304</v>
      </c>
      <c r="C67" s="230">
        <v>387</v>
      </c>
      <c r="D67" s="231">
        <v>389.15000000000003</v>
      </c>
      <c r="E67" s="231">
        <v>383.85000000000008</v>
      </c>
      <c r="F67" s="231">
        <v>380.70000000000005</v>
      </c>
      <c r="G67" s="231">
        <v>375.40000000000009</v>
      </c>
      <c r="H67" s="231">
        <v>392.30000000000007</v>
      </c>
      <c r="I67" s="231">
        <v>397.6</v>
      </c>
      <c r="J67" s="231">
        <v>400.75000000000006</v>
      </c>
      <c r="K67" s="230">
        <v>394.45</v>
      </c>
      <c r="L67" s="230">
        <v>386</v>
      </c>
      <c r="M67" s="230">
        <v>7.4477200000000003</v>
      </c>
      <c r="N67" s="1"/>
      <c r="O67" s="1"/>
    </row>
    <row r="68" spans="1:15" ht="12.75" customHeight="1">
      <c r="A68" s="30">
        <v>58</v>
      </c>
      <c r="B68" s="216" t="s">
        <v>67</v>
      </c>
      <c r="C68" s="230">
        <v>253.8</v>
      </c>
      <c r="D68" s="231">
        <v>250.30000000000004</v>
      </c>
      <c r="E68" s="231">
        <v>245.05000000000007</v>
      </c>
      <c r="F68" s="231">
        <v>236.30000000000004</v>
      </c>
      <c r="G68" s="231">
        <v>231.05000000000007</v>
      </c>
      <c r="H68" s="231">
        <v>259.05000000000007</v>
      </c>
      <c r="I68" s="231">
        <v>264.3</v>
      </c>
      <c r="J68" s="231">
        <v>273.05000000000007</v>
      </c>
      <c r="K68" s="230">
        <v>255.55</v>
      </c>
      <c r="L68" s="230">
        <v>241.55</v>
      </c>
      <c r="M68" s="230">
        <v>161.02003999999999</v>
      </c>
      <c r="N68" s="1"/>
      <c r="O68" s="1"/>
    </row>
    <row r="69" spans="1:15" ht="12.75" customHeight="1">
      <c r="A69" s="30">
        <v>59</v>
      </c>
      <c r="B69" s="216" t="s">
        <v>68</v>
      </c>
      <c r="C69" s="230">
        <v>183.3</v>
      </c>
      <c r="D69" s="231">
        <v>183</v>
      </c>
      <c r="E69" s="231">
        <v>181.35</v>
      </c>
      <c r="F69" s="231">
        <v>179.4</v>
      </c>
      <c r="G69" s="231">
        <v>177.75</v>
      </c>
      <c r="H69" s="231">
        <v>184.95</v>
      </c>
      <c r="I69" s="231">
        <v>186.59999999999997</v>
      </c>
      <c r="J69" s="231">
        <v>188.54999999999998</v>
      </c>
      <c r="K69" s="230">
        <v>184.65</v>
      </c>
      <c r="L69" s="230">
        <v>181.05</v>
      </c>
      <c r="M69" s="230">
        <v>142.67334</v>
      </c>
      <c r="N69" s="1"/>
      <c r="O69" s="1"/>
    </row>
    <row r="70" spans="1:15" ht="12.75" customHeight="1">
      <c r="A70" s="30">
        <v>60</v>
      </c>
      <c r="B70" s="216" t="s">
        <v>241</v>
      </c>
      <c r="C70" s="230">
        <v>74.7</v>
      </c>
      <c r="D70" s="231">
        <v>74.966666666666683</v>
      </c>
      <c r="E70" s="231">
        <v>74.03333333333336</v>
      </c>
      <c r="F70" s="231">
        <v>73.366666666666674</v>
      </c>
      <c r="G70" s="231">
        <v>72.433333333333351</v>
      </c>
      <c r="H70" s="231">
        <v>75.633333333333368</v>
      </c>
      <c r="I70" s="231">
        <v>76.566666666666677</v>
      </c>
      <c r="J70" s="231">
        <v>77.233333333333377</v>
      </c>
      <c r="K70" s="230">
        <v>75.900000000000006</v>
      </c>
      <c r="L70" s="230">
        <v>74.3</v>
      </c>
      <c r="M70" s="230">
        <v>47.563330000000001</v>
      </c>
      <c r="N70" s="1"/>
      <c r="O70" s="1"/>
    </row>
    <row r="71" spans="1:15" ht="12.75" customHeight="1">
      <c r="A71" s="30">
        <v>61</v>
      </c>
      <c r="B71" s="216" t="s">
        <v>305</v>
      </c>
      <c r="C71" s="230">
        <v>30.1</v>
      </c>
      <c r="D71" s="231">
        <v>30.283333333333331</v>
      </c>
      <c r="E71" s="231">
        <v>29.816666666666663</v>
      </c>
      <c r="F71" s="231">
        <v>29.533333333333331</v>
      </c>
      <c r="G71" s="231">
        <v>29.066666666666663</v>
      </c>
      <c r="H71" s="231">
        <v>30.566666666666663</v>
      </c>
      <c r="I71" s="231">
        <v>31.033333333333331</v>
      </c>
      <c r="J71" s="231">
        <v>31.316666666666663</v>
      </c>
      <c r="K71" s="230">
        <v>30.75</v>
      </c>
      <c r="L71" s="230">
        <v>30</v>
      </c>
      <c r="M71" s="230">
        <v>106.68707000000001</v>
      </c>
      <c r="N71" s="1"/>
      <c r="O71" s="1"/>
    </row>
    <row r="72" spans="1:15" ht="12.75" customHeight="1">
      <c r="A72" s="30">
        <v>62</v>
      </c>
      <c r="B72" s="216" t="s">
        <v>69</v>
      </c>
      <c r="C72" s="230">
        <v>1527.35</v>
      </c>
      <c r="D72" s="231">
        <v>1524.2666666666664</v>
      </c>
      <c r="E72" s="231">
        <v>1514.2333333333329</v>
      </c>
      <c r="F72" s="231">
        <v>1501.1166666666666</v>
      </c>
      <c r="G72" s="231">
        <v>1491.083333333333</v>
      </c>
      <c r="H72" s="231">
        <v>1537.3833333333328</v>
      </c>
      <c r="I72" s="231">
        <v>1547.4166666666665</v>
      </c>
      <c r="J72" s="231">
        <v>1560.5333333333326</v>
      </c>
      <c r="K72" s="230">
        <v>1534.3</v>
      </c>
      <c r="L72" s="230">
        <v>1511.15</v>
      </c>
      <c r="M72" s="230">
        <v>2.3205499999999999</v>
      </c>
      <c r="N72" s="1"/>
      <c r="O72" s="1"/>
    </row>
    <row r="73" spans="1:15" ht="12.75" customHeight="1">
      <c r="A73" s="30">
        <v>63</v>
      </c>
      <c r="B73" s="216" t="s">
        <v>306</v>
      </c>
      <c r="C73" s="230">
        <v>4116.3500000000004</v>
      </c>
      <c r="D73" s="231">
        <v>4119.5666666666666</v>
      </c>
      <c r="E73" s="231">
        <v>4086.7833333333328</v>
      </c>
      <c r="F73" s="231">
        <v>4057.2166666666662</v>
      </c>
      <c r="G73" s="231">
        <v>4024.4333333333325</v>
      </c>
      <c r="H73" s="231">
        <v>4149.1333333333332</v>
      </c>
      <c r="I73" s="231">
        <v>4181.9166666666679</v>
      </c>
      <c r="J73" s="231">
        <v>4211.4833333333336</v>
      </c>
      <c r="K73" s="230">
        <v>4152.3500000000004</v>
      </c>
      <c r="L73" s="230">
        <v>4090</v>
      </c>
      <c r="M73" s="230">
        <v>8.4239999999999995E-2</v>
      </c>
      <c r="N73" s="1"/>
      <c r="O73" s="1"/>
    </row>
    <row r="74" spans="1:15" ht="12.75" customHeight="1">
      <c r="A74" s="30">
        <v>64</v>
      </c>
      <c r="B74" s="216" t="s">
        <v>72</v>
      </c>
      <c r="C74" s="230">
        <v>630.20000000000005</v>
      </c>
      <c r="D74" s="231">
        <v>629.23333333333323</v>
      </c>
      <c r="E74" s="231">
        <v>625.06666666666649</v>
      </c>
      <c r="F74" s="231">
        <v>619.93333333333328</v>
      </c>
      <c r="G74" s="231">
        <v>615.76666666666654</v>
      </c>
      <c r="H74" s="231">
        <v>634.36666666666645</v>
      </c>
      <c r="I74" s="231">
        <v>638.53333333333319</v>
      </c>
      <c r="J74" s="231">
        <v>643.6666666666664</v>
      </c>
      <c r="K74" s="230">
        <v>633.4</v>
      </c>
      <c r="L74" s="230">
        <v>624.1</v>
      </c>
      <c r="M74" s="230">
        <v>6.8893399999999998</v>
      </c>
      <c r="N74" s="1"/>
      <c r="O74" s="1"/>
    </row>
    <row r="75" spans="1:15" ht="12.75" customHeight="1">
      <c r="A75" s="30">
        <v>65</v>
      </c>
      <c r="B75" s="216" t="s">
        <v>307</v>
      </c>
      <c r="C75" s="230">
        <v>1076.45</v>
      </c>
      <c r="D75" s="231">
        <v>1075.4166666666667</v>
      </c>
      <c r="E75" s="231">
        <v>1061.8333333333335</v>
      </c>
      <c r="F75" s="231">
        <v>1047.2166666666667</v>
      </c>
      <c r="G75" s="231">
        <v>1033.6333333333334</v>
      </c>
      <c r="H75" s="231">
        <v>1090.0333333333335</v>
      </c>
      <c r="I75" s="231">
        <v>1103.616666666667</v>
      </c>
      <c r="J75" s="231">
        <v>1118.2333333333336</v>
      </c>
      <c r="K75" s="230">
        <v>1089</v>
      </c>
      <c r="L75" s="230">
        <v>1060.8</v>
      </c>
      <c r="M75" s="230">
        <v>3.09931</v>
      </c>
      <c r="N75" s="1"/>
      <c r="O75" s="1"/>
    </row>
    <row r="76" spans="1:15" ht="12.75" customHeight="1">
      <c r="A76" s="30">
        <v>66</v>
      </c>
      <c r="B76" s="216" t="s">
        <v>71</v>
      </c>
      <c r="C76" s="230">
        <v>107.9</v>
      </c>
      <c r="D76" s="231">
        <v>108.89999999999999</v>
      </c>
      <c r="E76" s="231">
        <v>106.74999999999999</v>
      </c>
      <c r="F76" s="231">
        <v>105.6</v>
      </c>
      <c r="G76" s="231">
        <v>103.44999999999999</v>
      </c>
      <c r="H76" s="231">
        <v>110.04999999999998</v>
      </c>
      <c r="I76" s="231">
        <v>112.19999999999999</v>
      </c>
      <c r="J76" s="231">
        <v>113.34999999999998</v>
      </c>
      <c r="K76" s="230">
        <v>111.05</v>
      </c>
      <c r="L76" s="230">
        <v>107.75</v>
      </c>
      <c r="M76" s="230">
        <v>152.14733000000001</v>
      </c>
      <c r="N76" s="1"/>
      <c r="O76" s="1"/>
    </row>
    <row r="77" spans="1:15" ht="12.75" customHeight="1">
      <c r="A77" s="30">
        <v>67</v>
      </c>
      <c r="B77" s="216" t="s">
        <v>73</v>
      </c>
      <c r="C77" s="230">
        <v>768.8</v>
      </c>
      <c r="D77" s="231">
        <v>765.98333333333323</v>
      </c>
      <c r="E77" s="231">
        <v>759.01666666666642</v>
      </c>
      <c r="F77" s="231">
        <v>749.23333333333323</v>
      </c>
      <c r="G77" s="231">
        <v>742.26666666666642</v>
      </c>
      <c r="H77" s="231">
        <v>775.76666666666642</v>
      </c>
      <c r="I77" s="231">
        <v>782.73333333333335</v>
      </c>
      <c r="J77" s="231">
        <v>792.51666666666642</v>
      </c>
      <c r="K77" s="230">
        <v>772.95</v>
      </c>
      <c r="L77" s="230">
        <v>756.2</v>
      </c>
      <c r="M77" s="230">
        <v>7.3981300000000001</v>
      </c>
      <c r="N77" s="1"/>
      <c r="O77" s="1"/>
    </row>
    <row r="78" spans="1:15" ht="12.75" customHeight="1">
      <c r="A78" s="30">
        <v>68</v>
      </c>
      <c r="B78" s="216" t="s">
        <v>76</v>
      </c>
      <c r="C78" s="230">
        <v>80.45</v>
      </c>
      <c r="D78" s="231">
        <v>80.283333333333346</v>
      </c>
      <c r="E78" s="231">
        <v>79.366666666666688</v>
      </c>
      <c r="F78" s="231">
        <v>78.283333333333346</v>
      </c>
      <c r="G78" s="231">
        <v>77.366666666666688</v>
      </c>
      <c r="H78" s="231">
        <v>81.366666666666688</v>
      </c>
      <c r="I78" s="231">
        <v>82.283333333333346</v>
      </c>
      <c r="J78" s="231">
        <v>83.366666666666688</v>
      </c>
      <c r="K78" s="230">
        <v>81.2</v>
      </c>
      <c r="L78" s="230">
        <v>79.2</v>
      </c>
      <c r="M78" s="230">
        <v>131.96912</v>
      </c>
      <c r="N78" s="1"/>
      <c r="O78" s="1"/>
    </row>
    <row r="79" spans="1:15" ht="12.75" customHeight="1">
      <c r="A79" s="30">
        <v>69</v>
      </c>
      <c r="B79" s="216" t="s">
        <v>80</v>
      </c>
      <c r="C79" s="230">
        <v>366.6</v>
      </c>
      <c r="D79" s="231">
        <v>367.5333333333333</v>
      </c>
      <c r="E79" s="231">
        <v>364.06666666666661</v>
      </c>
      <c r="F79" s="231">
        <v>361.5333333333333</v>
      </c>
      <c r="G79" s="231">
        <v>358.06666666666661</v>
      </c>
      <c r="H79" s="231">
        <v>370.06666666666661</v>
      </c>
      <c r="I79" s="231">
        <v>373.5333333333333</v>
      </c>
      <c r="J79" s="231">
        <v>376.06666666666661</v>
      </c>
      <c r="K79" s="230">
        <v>371</v>
      </c>
      <c r="L79" s="230">
        <v>365</v>
      </c>
      <c r="M79" s="230">
        <v>59.715890000000002</v>
      </c>
      <c r="N79" s="1"/>
      <c r="O79" s="1"/>
    </row>
    <row r="80" spans="1:15" ht="12.75" customHeight="1">
      <c r="A80" s="30">
        <v>70</v>
      </c>
      <c r="B80" s="216" t="s">
        <v>847</v>
      </c>
      <c r="C80" s="230">
        <v>10023.75</v>
      </c>
      <c r="D80" s="231">
        <v>9997.8000000000011</v>
      </c>
      <c r="E80" s="231">
        <v>9937.1000000000022</v>
      </c>
      <c r="F80" s="231">
        <v>9850.4500000000007</v>
      </c>
      <c r="G80" s="231">
        <v>9789.7500000000018</v>
      </c>
      <c r="H80" s="231">
        <v>10084.450000000003</v>
      </c>
      <c r="I80" s="231">
        <v>10145.150000000003</v>
      </c>
      <c r="J80" s="231">
        <v>10231.800000000003</v>
      </c>
      <c r="K80" s="230">
        <v>10058.5</v>
      </c>
      <c r="L80" s="230">
        <v>9911.15</v>
      </c>
      <c r="M80" s="230">
        <v>8.5100000000000002E-3</v>
      </c>
      <c r="N80" s="1"/>
      <c r="O80" s="1"/>
    </row>
    <row r="81" spans="1:15" ht="12.75" customHeight="1">
      <c r="A81" s="30">
        <v>71</v>
      </c>
      <c r="B81" s="216" t="s">
        <v>75</v>
      </c>
      <c r="C81" s="230">
        <v>799.95</v>
      </c>
      <c r="D81" s="231">
        <v>802.28333333333342</v>
      </c>
      <c r="E81" s="231">
        <v>795.61666666666679</v>
      </c>
      <c r="F81" s="231">
        <v>791.28333333333342</v>
      </c>
      <c r="G81" s="231">
        <v>784.61666666666679</v>
      </c>
      <c r="H81" s="231">
        <v>806.61666666666679</v>
      </c>
      <c r="I81" s="231">
        <v>813.28333333333353</v>
      </c>
      <c r="J81" s="231">
        <v>817.61666666666679</v>
      </c>
      <c r="K81" s="230">
        <v>808.95</v>
      </c>
      <c r="L81" s="230">
        <v>797.95</v>
      </c>
      <c r="M81" s="230">
        <v>65.166359999999997</v>
      </c>
      <c r="N81" s="1"/>
      <c r="O81" s="1"/>
    </row>
    <row r="82" spans="1:15" ht="12.75" customHeight="1">
      <c r="A82" s="30">
        <v>72</v>
      </c>
      <c r="B82" s="216" t="s">
        <v>77</v>
      </c>
      <c r="C82" s="230">
        <v>242.15</v>
      </c>
      <c r="D82" s="231">
        <v>242.20000000000002</v>
      </c>
      <c r="E82" s="231">
        <v>240.00000000000003</v>
      </c>
      <c r="F82" s="231">
        <v>237.85000000000002</v>
      </c>
      <c r="G82" s="231">
        <v>235.65000000000003</v>
      </c>
      <c r="H82" s="231">
        <v>244.35000000000002</v>
      </c>
      <c r="I82" s="231">
        <v>246.55</v>
      </c>
      <c r="J82" s="231">
        <v>248.70000000000002</v>
      </c>
      <c r="K82" s="230">
        <v>244.4</v>
      </c>
      <c r="L82" s="230">
        <v>240.05</v>
      </c>
      <c r="M82" s="230">
        <v>21.33409</v>
      </c>
      <c r="N82" s="1"/>
      <c r="O82" s="1"/>
    </row>
    <row r="83" spans="1:15" ht="12.75" customHeight="1">
      <c r="A83" s="30">
        <v>73</v>
      </c>
      <c r="B83" s="216" t="s">
        <v>308</v>
      </c>
      <c r="C83" s="230">
        <v>985.3</v>
      </c>
      <c r="D83" s="231">
        <v>989.6</v>
      </c>
      <c r="E83" s="231">
        <v>980.2</v>
      </c>
      <c r="F83" s="231">
        <v>975.1</v>
      </c>
      <c r="G83" s="231">
        <v>965.7</v>
      </c>
      <c r="H83" s="231">
        <v>994.7</v>
      </c>
      <c r="I83" s="231">
        <v>1004.0999999999999</v>
      </c>
      <c r="J83" s="231">
        <v>1009.2</v>
      </c>
      <c r="K83" s="230">
        <v>999</v>
      </c>
      <c r="L83" s="230">
        <v>984.5</v>
      </c>
      <c r="M83" s="230">
        <v>0.76434999999999997</v>
      </c>
      <c r="N83" s="1"/>
      <c r="O83" s="1"/>
    </row>
    <row r="84" spans="1:15" ht="12.75" customHeight="1">
      <c r="A84" s="30">
        <v>74</v>
      </c>
      <c r="B84" s="216" t="s">
        <v>309</v>
      </c>
      <c r="C84" s="230">
        <v>334.75</v>
      </c>
      <c r="D84" s="231">
        <v>338.06666666666666</v>
      </c>
      <c r="E84" s="231">
        <v>330.23333333333335</v>
      </c>
      <c r="F84" s="231">
        <v>325.7166666666667</v>
      </c>
      <c r="G84" s="231">
        <v>317.88333333333338</v>
      </c>
      <c r="H84" s="231">
        <v>342.58333333333331</v>
      </c>
      <c r="I84" s="231">
        <v>350.41666666666669</v>
      </c>
      <c r="J84" s="231">
        <v>354.93333333333328</v>
      </c>
      <c r="K84" s="230">
        <v>345.9</v>
      </c>
      <c r="L84" s="230">
        <v>333.55</v>
      </c>
      <c r="M84" s="230">
        <v>30.790019999999998</v>
      </c>
      <c r="N84" s="1"/>
      <c r="O84" s="1"/>
    </row>
    <row r="85" spans="1:15" ht="12.75" customHeight="1">
      <c r="A85" s="30">
        <v>75</v>
      </c>
      <c r="B85" s="216" t="s">
        <v>310</v>
      </c>
      <c r="C85" s="230">
        <v>6093.65</v>
      </c>
      <c r="D85" s="231">
        <v>6084.8833333333341</v>
      </c>
      <c r="E85" s="231">
        <v>6059.7666666666682</v>
      </c>
      <c r="F85" s="231">
        <v>6025.8833333333341</v>
      </c>
      <c r="G85" s="231">
        <v>6000.7666666666682</v>
      </c>
      <c r="H85" s="231">
        <v>6118.7666666666682</v>
      </c>
      <c r="I85" s="231">
        <v>6143.883333333335</v>
      </c>
      <c r="J85" s="231">
        <v>6177.7666666666682</v>
      </c>
      <c r="K85" s="230">
        <v>6110</v>
      </c>
      <c r="L85" s="230">
        <v>6051</v>
      </c>
      <c r="M85" s="230">
        <v>0.11076</v>
      </c>
      <c r="N85" s="1"/>
      <c r="O85" s="1"/>
    </row>
    <row r="86" spans="1:15" ht="12.75" customHeight="1">
      <c r="A86" s="30">
        <v>76</v>
      </c>
      <c r="B86" s="216" t="s">
        <v>311</v>
      </c>
      <c r="C86" s="230">
        <v>1388.85</v>
      </c>
      <c r="D86" s="231">
        <v>1397.7166666666665</v>
      </c>
      <c r="E86" s="231">
        <v>1376.133333333333</v>
      </c>
      <c r="F86" s="231">
        <v>1363.4166666666665</v>
      </c>
      <c r="G86" s="231">
        <v>1341.833333333333</v>
      </c>
      <c r="H86" s="231">
        <v>1410.4333333333329</v>
      </c>
      <c r="I86" s="231">
        <v>1432.0166666666664</v>
      </c>
      <c r="J86" s="231">
        <v>1444.7333333333329</v>
      </c>
      <c r="K86" s="230">
        <v>1419.3</v>
      </c>
      <c r="L86" s="230">
        <v>1385</v>
      </c>
      <c r="M86" s="230">
        <v>0.50595000000000001</v>
      </c>
      <c r="N86" s="1"/>
      <c r="O86" s="1"/>
    </row>
    <row r="87" spans="1:15" ht="12.75" customHeight="1">
      <c r="A87" s="30">
        <v>77</v>
      </c>
      <c r="B87" s="216" t="s">
        <v>242</v>
      </c>
      <c r="C87" s="230">
        <v>942.15</v>
      </c>
      <c r="D87" s="231">
        <v>955.2166666666667</v>
      </c>
      <c r="E87" s="231">
        <v>925.43333333333339</v>
      </c>
      <c r="F87" s="231">
        <v>908.7166666666667</v>
      </c>
      <c r="G87" s="231">
        <v>878.93333333333339</v>
      </c>
      <c r="H87" s="231">
        <v>971.93333333333339</v>
      </c>
      <c r="I87" s="231">
        <v>1001.7166666666667</v>
      </c>
      <c r="J87" s="231">
        <v>1018.4333333333334</v>
      </c>
      <c r="K87" s="230">
        <v>985</v>
      </c>
      <c r="L87" s="230">
        <v>938.5</v>
      </c>
      <c r="M87" s="230">
        <v>0.52264999999999995</v>
      </c>
      <c r="N87" s="1"/>
      <c r="O87" s="1"/>
    </row>
    <row r="88" spans="1:15" ht="12.75" customHeight="1">
      <c r="A88" s="30">
        <v>78</v>
      </c>
      <c r="B88" s="216" t="s">
        <v>808</v>
      </c>
      <c r="C88" s="230">
        <v>497.5</v>
      </c>
      <c r="D88" s="231">
        <v>501.36666666666662</v>
      </c>
      <c r="E88" s="231">
        <v>491.13333333333321</v>
      </c>
      <c r="F88" s="231">
        <v>484.76666666666659</v>
      </c>
      <c r="G88" s="231">
        <v>474.53333333333319</v>
      </c>
      <c r="H88" s="231">
        <v>507.73333333333323</v>
      </c>
      <c r="I88" s="231">
        <v>517.9666666666667</v>
      </c>
      <c r="J88" s="231">
        <v>524.33333333333326</v>
      </c>
      <c r="K88" s="230">
        <v>511.6</v>
      </c>
      <c r="L88" s="230">
        <v>495</v>
      </c>
      <c r="M88" s="230">
        <v>1.8457399999999999</v>
      </c>
      <c r="N88" s="1"/>
      <c r="O88" s="1"/>
    </row>
    <row r="89" spans="1:15" ht="12.75" customHeight="1">
      <c r="A89" s="30">
        <v>79</v>
      </c>
      <c r="B89" s="216" t="s">
        <v>78</v>
      </c>
      <c r="C89" s="230">
        <v>18854.55</v>
      </c>
      <c r="D89" s="231">
        <v>18893.95</v>
      </c>
      <c r="E89" s="231">
        <v>18753.350000000002</v>
      </c>
      <c r="F89" s="231">
        <v>18652.150000000001</v>
      </c>
      <c r="G89" s="231">
        <v>18511.550000000003</v>
      </c>
      <c r="H89" s="231">
        <v>18995.150000000001</v>
      </c>
      <c r="I89" s="231">
        <v>19135.75</v>
      </c>
      <c r="J89" s="231">
        <v>19236.95</v>
      </c>
      <c r="K89" s="230">
        <v>19034.55</v>
      </c>
      <c r="L89" s="230">
        <v>18792.75</v>
      </c>
      <c r="M89" s="230">
        <v>0.17174</v>
      </c>
      <c r="N89" s="1"/>
      <c r="O89" s="1"/>
    </row>
    <row r="90" spans="1:15" ht="12.75" customHeight="1">
      <c r="A90" s="30">
        <v>80</v>
      </c>
      <c r="B90" s="216" t="s">
        <v>312</v>
      </c>
      <c r="C90" s="230">
        <v>533.4</v>
      </c>
      <c r="D90" s="231">
        <v>532.13333333333333</v>
      </c>
      <c r="E90" s="231">
        <v>525.26666666666665</v>
      </c>
      <c r="F90" s="231">
        <v>517.13333333333333</v>
      </c>
      <c r="G90" s="231">
        <v>510.26666666666665</v>
      </c>
      <c r="H90" s="231">
        <v>540.26666666666665</v>
      </c>
      <c r="I90" s="231">
        <v>547.13333333333321</v>
      </c>
      <c r="J90" s="231">
        <v>555.26666666666665</v>
      </c>
      <c r="K90" s="230">
        <v>539</v>
      </c>
      <c r="L90" s="230">
        <v>524</v>
      </c>
      <c r="M90" s="230">
        <v>0.77612000000000003</v>
      </c>
      <c r="N90" s="1"/>
      <c r="O90" s="1"/>
    </row>
    <row r="91" spans="1:15" ht="12.75" customHeight="1">
      <c r="A91" s="30">
        <v>81</v>
      </c>
      <c r="B91" s="216" t="s">
        <v>809</v>
      </c>
      <c r="C91" s="230">
        <v>16.25</v>
      </c>
      <c r="D91" s="231">
        <v>15.950000000000001</v>
      </c>
      <c r="E91" s="231">
        <v>15.650000000000002</v>
      </c>
      <c r="F91" s="231">
        <v>15.05</v>
      </c>
      <c r="G91" s="231">
        <v>14.750000000000002</v>
      </c>
      <c r="H91" s="231">
        <v>16.550000000000004</v>
      </c>
      <c r="I91" s="231">
        <v>16.850000000000001</v>
      </c>
      <c r="J91" s="231">
        <v>17.450000000000003</v>
      </c>
      <c r="K91" s="230">
        <v>16.25</v>
      </c>
      <c r="L91" s="230">
        <v>15.35</v>
      </c>
      <c r="M91" s="230">
        <v>290.29568999999998</v>
      </c>
      <c r="N91" s="1"/>
      <c r="O91" s="1"/>
    </row>
    <row r="92" spans="1:15" ht="12.75" customHeight="1">
      <c r="A92" s="30">
        <v>82</v>
      </c>
      <c r="B92" s="216" t="s">
        <v>81</v>
      </c>
      <c r="C92" s="230">
        <v>4521.6499999999996</v>
      </c>
      <c r="D92" s="231">
        <v>4529.7333333333336</v>
      </c>
      <c r="E92" s="231">
        <v>4477.916666666667</v>
      </c>
      <c r="F92" s="231">
        <v>4434.1833333333334</v>
      </c>
      <c r="G92" s="231">
        <v>4382.3666666666668</v>
      </c>
      <c r="H92" s="231">
        <v>4573.4666666666672</v>
      </c>
      <c r="I92" s="231">
        <v>4625.2833333333328</v>
      </c>
      <c r="J92" s="231">
        <v>4669.0166666666673</v>
      </c>
      <c r="K92" s="230">
        <v>4581.55</v>
      </c>
      <c r="L92" s="230">
        <v>4486</v>
      </c>
      <c r="M92" s="230">
        <v>2.9751400000000001</v>
      </c>
      <c r="N92" s="1"/>
      <c r="O92" s="1"/>
    </row>
    <row r="93" spans="1:15" ht="12.75" customHeight="1">
      <c r="A93" s="30">
        <v>83</v>
      </c>
      <c r="B93" s="216" t="s">
        <v>810</v>
      </c>
      <c r="C93" s="230">
        <v>1070.5999999999999</v>
      </c>
      <c r="D93" s="231">
        <v>1072.6499999999999</v>
      </c>
      <c r="E93" s="231">
        <v>1060.2999999999997</v>
      </c>
      <c r="F93" s="231">
        <v>1049.9999999999998</v>
      </c>
      <c r="G93" s="231">
        <v>1037.6499999999996</v>
      </c>
      <c r="H93" s="231">
        <v>1082.9499999999998</v>
      </c>
      <c r="I93" s="231">
        <v>1095.2999999999997</v>
      </c>
      <c r="J93" s="231">
        <v>1105.5999999999999</v>
      </c>
      <c r="K93" s="230">
        <v>1085</v>
      </c>
      <c r="L93" s="230">
        <v>1062.3499999999999</v>
      </c>
      <c r="M93" s="230">
        <v>0.47341</v>
      </c>
      <c r="N93" s="1"/>
      <c r="O93" s="1"/>
    </row>
    <row r="94" spans="1:15" ht="12.75" customHeight="1">
      <c r="A94" s="30">
        <v>84</v>
      </c>
      <c r="B94" s="216" t="s">
        <v>313</v>
      </c>
      <c r="C94" s="230">
        <v>602.65</v>
      </c>
      <c r="D94" s="231">
        <v>599.83333333333337</v>
      </c>
      <c r="E94" s="231">
        <v>594.9666666666667</v>
      </c>
      <c r="F94" s="231">
        <v>587.2833333333333</v>
      </c>
      <c r="G94" s="231">
        <v>582.41666666666663</v>
      </c>
      <c r="H94" s="231">
        <v>607.51666666666677</v>
      </c>
      <c r="I94" s="231">
        <v>612.38333333333333</v>
      </c>
      <c r="J94" s="231">
        <v>620.06666666666683</v>
      </c>
      <c r="K94" s="230">
        <v>604.70000000000005</v>
      </c>
      <c r="L94" s="230">
        <v>592.15</v>
      </c>
      <c r="M94" s="230">
        <v>1.5949800000000001</v>
      </c>
      <c r="N94" s="1"/>
      <c r="O94" s="1"/>
    </row>
    <row r="95" spans="1:15" ht="12.75" customHeight="1">
      <c r="A95" s="30">
        <v>85</v>
      </c>
      <c r="B95" s="216" t="s">
        <v>243</v>
      </c>
      <c r="C95" s="230">
        <v>69.8</v>
      </c>
      <c r="D95" s="231">
        <v>70.316666666666677</v>
      </c>
      <c r="E95" s="231">
        <v>68.883333333333354</v>
      </c>
      <c r="F95" s="231">
        <v>67.966666666666683</v>
      </c>
      <c r="G95" s="231">
        <v>66.53333333333336</v>
      </c>
      <c r="H95" s="231">
        <v>71.233333333333348</v>
      </c>
      <c r="I95" s="231">
        <v>72.666666666666657</v>
      </c>
      <c r="J95" s="231">
        <v>73.583333333333343</v>
      </c>
      <c r="K95" s="230">
        <v>71.75</v>
      </c>
      <c r="L95" s="230">
        <v>69.400000000000006</v>
      </c>
      <c r="M95" s="230">
        <v>32.613259999999997</v>
      </c>
      <c r="N95" s="1"/>
      <c r="O95" s="1"/>
    </row>
    <row r="96" spans="1:15" ht="12.75" customHeight="1">
      <c r="A96" s="30">
        <v>86</v>
      </c>
      <c r="B96" s="216" t="s">
        <v>768</v>
      </c>
      <c r="C96" s="230">
        <v>357.4</v>
      </c>
      <c r="D96" s="231">
        <v>356.83333333333331</v>
      </c>
      <c r="E96" s="231">
        <v>351.66666666666663</v>
      </c>
      <c r="F96" s="231">
        <v>345.93333333333334</v>
      </c>
      <c r="G96" s="231">
        <v>340.76666666666665</v>
      </c>
      <c r="H96" s="231">
        <v>362.56666666666661</v>
      </c>
      <c r="I96" s="231">
        <v>367.73333333333323</v>
      </c>
      <c r="J96" s="231">
        <v>373.46666666666658</v>
      </c>
      <c r="K96" s="230">
        <v>362</v>
      </c>
      <c r="L96" s="230">
        <v>351.1</v>
      </c>
      <c r="M96" s="230">
        <v>26.408660000000001</v>
      </c>
      <c r="N96" s="1"/>
      <c r="O96" s="1"/>
    </row>
    <row r="97" spans="1:15" ht="12.75" customHeight="1">
      <c r="A97" s="30">
        <v>87</v>
      </c>
      <c r="B97" s="216" t="s">
        <v>314</v>
      </c>
      <c r="C97" s="230">
        <v>3565.45</v>
      </c>
      <c r="D97" s="231">
        <v>3572.1166666666668</v>
      </c>
      <c r="E97" s="231">
        <v>3544.2333333333336</v>
      </c>
      <c r="F97" s="231">
        <v>3523.0166666666669</v>
      </c>
      <c r="G97" s="231">
        <v>3495.1333333333337</v>
      </c>
      <c r="H97" s="231">
        <v>3593.3333333333335</v>
      </c>
      <c r="I97" s="231">
        <v>3621.2166666666667</v>
      </c>
      <c r="J97" s="231">
        <v>3642.4333333333334</v>
      </c>
      <c r="K97" s="230">
        <v>3600</v>
      </c>
      <c r="L97" s="230">
        <v>3550.9</v>
      </c>
      <c r="M97" s="230">
        <v>8.9940000000000006E-2</v>
      </c>
      <c r="N97" s="1"/>
      <c r="O97" s="1"/>
    </row>
    <row r="98" spans="1:15" ht="12.75" customHeight="1">
      <c r="A98" s="30">
        <v>88</v>
      </c>
      <c r="B98" s="216" t="s">
        <v>315</v>
      </c>
      <c r="C98" s="230">
        <v>286.39999999999998</v>
      </c>
      <c r="D98" s="231">
        <v>286.91666666666663</v>
      </c>
      <c r="E98" s="231">
        <v>283.88333333333327</v>
      </c>
      <c r="F98" s="231">
        <v>281.36666666666662</v>
      </c>
      <c r="G98" s="231">
        <v>278.33333333333326</v>
      </c>
      <c r="H98" s="231">
        <v>289.43333333333328</v>
      </c>
      <c r="I98" s="231">
        <v>292.46666666666658</v>
      </c>
      <c r="J98" s="231">
        <v>294.98333333333329</v>
      </c>
      <c r="K98" s="230">
        <v>289.95</v>
      </c>
      <c r="L98" s="230">
        <v>284.39999999999998</v>
      </c>
      <c r="M98" s="230">
        <v>1.4088499999999999</v>
      </c>
      <c r="N98" s="1"/>
      <c r="O98" s="1"/>
    </row>
    <row r="99" spans="1:15" ht="12.75" customHeight="1">
      <c r="A99" s="30">
        <v>89</v>
      </c>
      <c r="B99" s="216" t="s">
        <v>848</v>
      </c>
      <c r="C99" s="230">
        <v>359.15</v>
      </c>
      <c r="D99" s="231">
        <v>359.7166666666667</v>
      </c>
      <c r="E99" s="231">
        <v>356.43333333333339</v>
      </c>
      <c r="F99" s="231">
        <v>353.7166666666667</v>
      </c>
      <c r="G99" s="231">
        <v>350.43333333333339</v>
      </c>
      <c r="H99" s="231">
        <v>362.43333333333339</v>
      </c>
      <c r="I99" s="231">
        <v>365.7166666666667</v>
      </c>
      <c r="J99" s="231">
        <v>368.43333333333339</v>
      </c>
      <c r="K99" s="230">
        <v>363</v>
      </c>
      <c r="L99" s="230">
        <v>357</v>
      </c>
      <c r="M99" s="230">
        <v>1.6783999999999999</v>
      </c>
      <c r="N99" s="1"/>
      <c r="O99" s="1"/>
    </row>
    <row r="100" spans="1:15" ht="12.75" customHeight="1">
      <c r="A100" s="30">
        <v>90</v>
      </c>
      <c r="B100" s="216" t="s">
        <v>316</v>
      </c>
      <c r="C100" s="230">
        <v>676.95</v>
      </c>
      <c r="D100" s="231">
        <v>678.18333333333328</v>
      </c>
      <c r="E100" s="231">
        <v>669.81666666666661</v>
      </c>
      <c r="F100" s="231">
        <v>662.68333333333328</v>
      </c>
      <c r="G100" s="231">
        <v>654.31666666666661</v>
      </c>
      <c r="H100" s="231">
        <v>685.31666666666661</v>
      </c>
      <c r="I100" s="231">
        <v>693.68333333333317</v>
      </c>
      <c r="J100" s="231">
        <v>700.81666666666661</v>
      </c>
      <c r="K100" s="230">
        <v>686.55</v>
      </c>
      <c r="L100" s="230">
        <v>671.05</v>
      </c>
      <c r="M100" s="230">
        <v>4.5242500000000003</v>
      </c>
      <c r="N100" s="1"/>
      <c r="O100" s="1"/>
    </row>
    <row r="101" spans="1:15" ht="12.75" customHeight="1">
      <c r="A101" s="30">
        <v>91</v>
      </c>
      <c r="B101" s="216" t="s">
        <v>82</v>
      </c>
      <c r="C101" s="230">
        <v>302.05</v>
      </c>
      <c r="D101" s="231">
        <v>302.56666666666666</v>
      </c>
      <c r="E101" s="231">
        <v>300.63333333333333</v>
      </c>
      <c r="F101" s="231">
        <v>299.21666666666664</v>
      </c>
      <c r="G101" s="231">
        <v>297.2833333333333</v>
      </c>
      <c r="H101" s="231">
        <v>303.98333333333335</v>
      </c>
      <c r="I101" s="231">
        <v>305.91666666666663</v>
      </c>
      <c r="J101" s="231">
        <v>307.33333333333337</v>
      </c>
      <c r="K101" s="230">
        <v>304.5</v>
      </c>
      <c r="L101" s="230">
        <v>301.14999999999998</v>
      </c>
      <c r="M101" s="230">
        <v>31.331040000000002</v>
      </c>
      <c r="N101" s="1"/>
      <c r="O101" s="1"/>
    </row>
    <row r="102" spans="1:15" ht="12.75" customHeight="1">
      <c r="A102" s="30">
        <v>92</v>
      </c>
      <c r="B102" s="216" t="s">
        <v>317</v>
      </c>
      <c r="C102" s="230">
        <v>716.3</v>
      </c>
      <c r="D102" s="231">
        <v>716.91666666666663</v>
      </c>
      <c r="E102" s="231">
        <v>711.38333333333321</v>
      </c>
      <c r="F102" s="231">
        <v>706.46666666666658</v>
      </c>
      <c r="G102" s="231">
        <v>700.93333333333317</v>
      </c>
      <c r="H102" s="231">
        <v>721.83333333333326</v>
      </c>
      <c r="I102" s="231">
        <v>727.36666666666679</v>
      </c>
      <c r="J102" s="231">
        <v>732.2833333333333</v>
      </c>
      <c r="K102" s="230">
        <v>722.45</v>
      </c>
      <c r="L102" s="230">
        <v>712</v>
      </c>
      <c r="M102" s="230">
        <v>0.42566999999999999</v>
      </c>
      <c r="N102" s="1"/>
      <c r="O102" s="1"/>
    </row>
    <row r="103" spans="1:15" ht="12.75" customHeight="1">
      <c r="A103" s="30">
        <v>93</v>
      </c>
      <c r="B103" s="216" t="s">
        <v>318</v>
      </c>
      <c r="C103" s="230">
        <v>709.75</v>
      </c>
      <c r="D103" s="231">
        <v>704.25</v>
      </c>
      <c r="E103" s="231">
        <v>683.5</v>
      </c>
      <c r="F103" s="231">
        <v>657.25</v>
      </c>
      <c r="G103" s="231">
        <v>636.5</v>
      </c>
      <c r="H103" s="231">
        <v>730.5</v>
      </c>
      <c r="I103" s="231">
        <v>751.25</v>
      </c>
      <c r="J103" s="231">
        <v>777.5</v>
      </c>
      <c r="K103" s="230">
        <v>725</v>
      </c>
      <c r="L103" s="230">
        <v>678</v>
      </c>
      <c r="M103" s="230">
        <v>4.0902000000000003</v>
      </c>
      <c r="N103" s="1"/>
      <c r="O103" s="1"/>
    </row>
    <row r="104" spans="1:15" ht="12.75" customHeight="1">
      <c r="A104" s="30">
        <v>94</v>
      </c>
      <c r="B104" s="216" t="s">
        <v>319</v>
      </c>
      <c r="C104" s="230">
        <v>1201.1500000000001</v>
      </c>
      <c r="D104" s="231">
        <v>1208.7166666666667</v>
      </c>
      <c r="E104" s="231">
        <v>1182.4333333333334</v>
      </c>
      <c r="F104" s="231">
        <v>1163.7166666666667</v>
      </c>
      <c r="G104" s="231">
        <v>1137.4333333333334</v>
      </c>
      <c r="H104" s="231">
        <v>1227.4333333333334</v>
      </c>
      <c r="I104" s="231">
        <v>1253.7166666666667</v>
      </c>
      <c r="J104" s="231">
        <v>1272.4333333333334</v>
      </c>
      <c r="K104" s="230">
        <v>1235</v>
      </c>
      <c r="L104" s="230">
        <v>1190</v>
      </c>
      <c r="M104" s="230">
        <v>0.77778000000000003</v>
      </c>
      <c r="N104" s="1"/>
      <c r="O104" s="1"/>
    </row>
    <row r="105" spans="1:15" ht="12.75" customHeight="1">
      <c r="A105" s="30">
        <v>95</v>
      </c>
      <c r="B105" s="216" t="s">
        <v>244</v>
      </c>
      <c r="C105" s="230">
        <v>112.95</v>
      </c>
      <c r="D105" s="231">
        <v>112.81666666666666</v>
      </c>
      <c r="E105" s="231">
        <v>112.43333333333332</v>
      </c>
      <c r="F105" s="231">
        <v>111.91666666666666</v>
      </c>
      <c r="G105" s="231">
        <v>111.53333333333332</v>
      </c>
      <c r="H105" s="231">
        <v>113.33333333333333</v>
      </c>
      <c r="I105" s="231">
        <v>113.71666666666665</v>
      </c>
      <c r="J105" s="231">
        <v>114.23333333333333</v>
      </c>
      <c r="K105" s="230">
        <v>113.2</v>
      </c>
      <c r="L105" s="230">
        <v>112.3</v>
      </c>
      <c r="M105" s="230">
        <v>3.8134299999999999</v>
      </c>
      <c r="N105" s="1"/>
      <c r="O105" s="1"/>
    </row>
    <row r="106" spans="1:15" ht="12.75" customHeight="1">
      <c r="A106" s="30">
        <v>96</v>
      </c>
      <c r="B106" s="216" t="s">
        <v>320</v>
      </c>
      <c r="C106" s="230">
        <v>1974.5</v>
      </c>
      <c r="D106" s="231">
        <v>1953.1166666666668</v>
      </c>
      <c r="E106" s="231">
        <v>1921.4333333333336</v>
      </c>
      <c r="F106" s="231">
        <v>1868.3666666666668</v>
      </c>
      <c r="G106" s="231">
        <v>1836.6833333333336</v>
      </c>
      <c r="H106" s="231">
        <v>2006.1833333333336</v>
      </c>
      <c r="I106" s="231">
        <v>2037.866666666667</v>
      </c>
      <c r="J106" s="231">
        <v>2090.9333333333334</v>
      </c>
      <c r="K106" s="230">
        <v>1984.8</v>
      </c>
      <c r="L106" s="230">
        <v>1900.05</v>
      </c>
      <c r="M106" s="230">
        <v>4.5858499999999998</v>
      </c>
      <c r="N106" s="1"/>
      <c r="O106" s="1"/>
    </row>
    <row r="107" spans="1:15" ht="12.75" customHeight="1">
      <c r="A107" s="30">
        <v>97</v>
      </c>
      <c r="B107" s="216" t="s">
        <v>321</v>
      </c>
      <c r="C107" s="230">
        <v>26.5</v>
      </c>
      <c r="D107" s="231">
        <v>26.516666666666666</v>
      </c>
      <c r="E107" s="231">
        <v>26.383333333333333</v>
      </c>
      <c r="F107" s="231">
        <v>26.266666666666666</v>
      </c>
      <c r="G107" s="231">
        <v>26.133333333333333</v>
      </c>
      <c r="H107" s="231">
        <v>26.633333333333333</v>
      </c>
      <c r="I107" s="231">
        <v>26.766666666666666</v>
      </c>
      <c r="J107" s="231">
        <v>26.883333333333333</v>
      </c>
      <c r="K107" s="230">
        <v>26.65</v>
      </c>
      <c r="L107" s="230">
        <v>26.4</v>
      </c>
      <c r="M107" s="230">
        <v>32.26052</v>
      </c>
      <c r="N107" s="1"/>
      <c r="O107" s="1"/>
    </row>
    <row r="108" spans="1:15" ht="12.75" customHeight="1">
      <c r="A108" s="30">
        <v>98</v>
      </c>
      <c r="B108" s="216" t="s">
        <v>322</v>
      </c>
      <c r="C108" s="230">
        <v>986.6</v>
      </c>
      <c r="D108" s="231">
        <v>988.58333333333337</v>
      </c>
      <c r="E108" s="231">
        <v>983.16666666666674</v>
      </c>
      <c r="F108" s="231">
        <v>979.73333333333335</v>
      </c>
      <c r="G108" s="231">
        <v>974.31666666666672</v>
      </c>
      <c r="H108" s="231">
        <v>992.01666666666677</v>
      </c>
      <c r="I108" s="231">
        <v>997.43333333333351</v>
      </c>
      <c r="J108" s="231">
        <v>1000.8666666666668</v>
      </c>
      <c r="K108" s="230">
        <v>994</v>
      </c>
      <c r="L108" s="230">
        <v>985.15</v>
      </c>
      <c r="M108" s="230">
        <v>2.27095</v>
      </c>
      <c r="N108" s="1"/>
      <c r="O108" s="1"/>
    </row>
    <row r="109" spans="1:15" ht="12.75" customHeight="1">
      <c r="A109" s="30">
        <v>99</v>
      </c>
      <c r="B109" s="216" t="s">
        <v>323</v>
      </c>
      <c r="C109" s="230">
        <v>571.9</v>
      </c>
      <c r="D109" s="231">
        <v>571.30000000000007</v>
      </c>
      <c r="E109" s="231">
        <v>565.60000000000014</v>
      </c>
      <c r="F109" s="231">
        <v>559.30000000000007</v>
      </c>
      <c r="G109" s="231">
        <v>553.60000000000014</v>
      </c>
      <c r="H109" s="231">
        <v>577.60000000000014</v>
      </c>
      <c r="I109" s="231">
        <v>583.30000000000018</v>
      </c>
      <c r="J109" s="231">
        <v>589.60000000000014</v>
      </c>
      <c r="K109" s="230">
        <v>577</v>
      </c>
      <c r="L109" s="230">
        <v>565</v>
      </c>
      <c r="M109" s="230">
        <v>0.47073999999999999</v>
      </c>
      <c r="N109" s="1"/>
      <c r="O109" s="1"/>
    </row>
    <row r="110" spans="1:15" ht="12.75" customHeight="1">
      <c r="A110" s="30">
        <v>100</v>
      </c>
      <c r="B110" s="216" t="s">
        <v>324</v>
      </c>
      <c r="C110" s="230">
        <v>801.45</v>
      </c>
      <c r="D110" s="231">
        <v>804.9</v>
      </c>
      <c r="E110" s="231">
        <v>794.09999999999991</v>
      </c>
      <c r="F110" s="231">
        <v>786.74999999999989</v>
      </c>
      <c r="G110" s="231">
        <v>775.94999999999982</v>
      </c>
      <c r="H110" s="231">
        <v>812.25</v>
      </c>
      <c r="I110" s="231">
        <v>823.05</v>
      </c>
      <c r="J110" s="231">
        <v>830.40000000000009</v>
      </c>
      <c r="K110" s="230">
        <v>815.7</v>
      </c>
      <c r="L110" s="230">
        <v>797.55</v>
      </c>
      <c r="M110" s="230">
        <v>1.37646</v>
      </c>
      <c r="N110" s="1"/>
      <c r="O110" s="1"/>
    </row>
    <row r="111" spans="1:15" ht="12.75" customHeight="1">
      <c r="A111" s="30">
        <v>101</v>
      </c>
      <c r="B111" s="216" t="s">
        <v>325</v>
      </c>
      <c r="C111" s="230">
        <v>7690.05</v>
      </c>
      <c r="D111" s="231">
        <v>7673.5999999999995</v>
      </c>
      <c r="E111" s="231">
        <v>7499.6999999999989</v>
      </c>
      <c r="F111" s="231">
        <v>7309.3499999999995</v>
      </c>
      <c r="G111" s="231">
        <v>7135.4499999999989</v>
      </c>
      <c r="H111" s="231">
        <v>7863.9499999999989</v>
      </c>
      <c r="I111" s="231">
        <v>8037.8499999999985</v>
      </c>
      <c r="J111" s="231">
        <v>8228.1999999999989</v>
      </c>
      <c r="K111" s="230">
        <v>7847.5</v>
      </c>
      <c r="L111" s="230">
        <v>7483.25</v>
      </c>
      <c r="M111" s="230">
        <v>0.58265999999999996</v>
      </c>
      <c r="N111" s="1"/>
      <c r="O111" s="1"/>
    </row>
    <row r="112" spans="1:15" ht="12.75" customHeight="1">
      <c r="A112" s="30">
        <v>102</v>
      </c>
      <c r="B112" s="216" t="s">
        <v>326</v>
      </c>
      <c r="C112" s="230">
        <v>423.9</v>
      </c>
      <c r="D112" s="231">
        <v>427.56666666666661</v>
      </c>
      <c r="E112" s="231">
        <v>418.43333333333322</v>
      </c>
      <c r="F112" s="231">
        <v>412.96666666666664</v>
      </c>
      <c r="G112" s="231">
        <v>403.83333333333326</v>
      </c>
      <c r="H112" s="231">
        <v>433.03333333333319</v>
      </c>
      <c r="I112" s="231">
        <v>442.16666666666663</v>
      </c>
      <c r="J112" s="231">
        <v>447.63333333333316</v>
      </c>
      <c r="K112" s="230">
        <v>436.7</v>
      </c>
      <c r="L112" s="230">
        <v>422.1</v>
      </c>
      <c r="M112" s="230">
        <v>1.1231</v>
      </c>
      <c r="N112" s="1"/>
      <c r="O112" s="1"/>
    </row>
    <row r="113" spans="1:15" ht="12.75" customHeight="1">
      <c r="A113" s="30">
        <v>103</v>
      </c>
      <c r="B113" s="216" t="s">
        <v>327</v>
      </c>
      <c r="C113" s="230">
        <v>291.39999999999998</v>
      </c>
      <c r="D113" s="231">
        <v>292.3</v>
      </c>
      <c r="E113" s="231">
        <v>289.3</v>
      </c>
      <c r="F113" s="231">
        <v>287.2</v>
      </c>
      <c r="G113" s="231">
        <v>284.2</v>
      </c>
      <c r="H113" s="231">
        <v>294.40000000000003</v>
      </c>
      <c r="I113" s="231">
        <v>297.40000000000003</v>
      </c>
      <c r="J113" s="231">
        <v>299.50000000000006</v>
      </c>
      <c r="K113" s="230">
        <v>295.3</v>
      </c>
      <c r="L113" s="230">
        <v>290.2</v>
      </c>
      <c r="M113" s="230">
        <v>9.4882500000000007</v>
      </c>
      <c r="N113" s="1"/>
      <c r="O113" s="1"/>
    </row>
    <row r="114" spans="1:15" ht="12.75" customHeight="1">
      <c r="A114" s="30">
        <v>104</v>
      </c>
      <c r="B114" s="216" t="s">
        <v>811</v>
      </c>
      <c r="C114" s="230">
        <v>448.7</v>
      </c>
      <c r="D114" s="231">
        <v>446.41666666666669</v>
      </c>
      <c r="E114" s="231">
        <v>443.13333333333338</v>
      </c>
      <c r="F114" s="231">
        <v>437.56666666666672</v>
      </c>
      <c r="G114" s="231">
        <v>434.28333333333342</v>
      </c>
      <c r="H114" s="231">
        <v>451.98333333333335</v>
      </c>
      <c r="I114" s="231">
        <v>455.26666666666665</v>
      </c>
      <c r="J114" s="231">
        <v>460.83333333333331</v>
      </c>
      <c r="K114" s="230">
        <v>449.7</v>
      </c>
      <c r="L114" s="230">
        <v>440.85</v>
      </c>
      <c r="M114" s="230">
        <v>0.87283999999999995</v>
      </c>
      <c r="N114" s="1"/>
      <c r="O114" s="1"/>
    </row>
    <row r="115" spans="1:15" ht="12.75" customHeight="1">
      <c r="A115" s="30">
        <v>105</v>
      </c>
      <c r="B115" s="216" t="s">
        <v>328</v>
      </c>
      <c r="C115" s="230">
        <v>851.1</v>
      </c>
      <c r="D115" s="231">
        <v>844.71666666666658</v>
      </c>
      <c r="E115" s="231">
        <v>834.43333333333317</v>
      </c>
      <c r="F115" s="231">
        <v>817.76666666666654</v>
      </c>
      <c r="G115" s="231">
        <v>807.48333333333312</v>
      </c>
      <c r="H115" s="231">
        <v>861.38333333333321</v>
      </c>
      <c r="I115" s="231">
        <v>871.66666666666674</v>
      </c>
      <c r="J115" s="231">
        <v>888.33333333333326</v>
      </c>
      <c r="K115" s="230">
        <v>855</v>
      </c>
      <c r="L115" s="230">
        <v>828.05</v>
      </c>
      <c r="M115" s="230">
        <v>1.3811899999999999</v>
      </c>
      <c r="N115" s="1"/>
      <c r="O115" s="1"/>
    </row>
    <row r="116" spans="1:15" ht="12.75" customHeight="1">
      <c r="A116" s="30">
        <v>106</v>
      </c>
      <c r="B116" s="216" t="s">
        <v>83</v>
      </c>
      <c r="C116" s="230">
        <v>1060.6500000000001</v>
      </c>
      <c r="D116" s="231">
        <v>1060.5166666666667</v>
      </c>
      <c r="E116" s="231">
        <v>1051.2333333333333</v>
      </c>
      <c r="F116" s="231">
        <v>1041.8166666666666</v>
      </c>
      <c r="G116" s="231">
        <v>1032.5333333333333</v>
      </c>
      <c r="H116" s="231">
        <v>1069.9333333333334</v>
      </c>
      <c r="I116" s="231">
        <v>1079.2166666666667</v>
      </c>
      <c r="J116" s="231">
        <v>1088.6333333333334</v>
      </c>
      <c r="K116" s="230">
        <v>1069.8</v>
      </c>
      <c r="L116" s="230">
        <v>1051.0999999999999</v>
      </c>
      <c r="M116" s="230">
        <v>21.06878</v>
      </c>
      <c r="N116" s="1"/>
      <c r="O116" s="1"/>
    </row>
    <row r="117" spans="1:15" ht="12.75" customHeight="1">
      <c r="A117" s="30">
        <v>107</v>
      </c>
      <c r="B117" s="216" t="s">
        <v>84</v>
      </c>
      <c r="C117" s="230">
        <v>930.4</v>
      </c>
      <c r="D117" s="231">
        <v>927.4</v>
      </c>
      <c r="E117" s="231">
        <v>922.5</v>
      </c>
      <c r="F117" s="231">
        <v>914.6</v>
      </c>
      <c r="G117" s="231">
        <v>909.7</v>
      </c>
      <c r="H117" s="231">
        <v>935.3</v>
      </c>
      <c r="I117" s="231">
        <v>940.19999999999982</v>
      </c>
      <c r="J117" s="231">
        <v>948.09999999999991</v>
      </c>
      <c r="K117" s="230">
        <v>932.3</v>
      </c>
      <c r="L117" s="230">
        <v>919.5</v>
      </c>
      <c r="M117" s="230">
        <v>15.778269999999999</v>
      </c>
      <c r="N117" s="1"/>
      <c r="O117" s="1"/>
    </row>
    <row r="118" spans="1:15" ht="12.75" customHeight="1">
      <c r="A118" s="30">
        <v>108</v>
      </c>
      <c r="B118" s="216" t="s">
        <v>91</v>
      </c>
      <c r="C118" s="230">
        <v>141.4</v>
      </c>
      <c r="D118" s="231">
        <v>141.08333333333334</v>
      </c>
      <c r="E118" s="231">
        <v>139.81666666666669</v>
      </c>
      <c r="F118" s="231">
        <v>138.23333333333335</v>
      </c>
      <c r="G118" s="231">
        <v>136.9666666666667</v>
      </c>
      <c r="H118" s="231">
        <v>142.66666666666669</v>
      </c>
      <c r="I118" s="231">
        <v>143.93333333333334</v>
      </c>
      <c r="J118" s="231">
        <v>145.51666666666668</v>
      </c>
      <c r="K118" s="230">
        <v>142.35</v>
      </c>
      <c r="L118" s="230">
        <v>139.5</v>
      </c>
      <c r="M118" s="230">
        <v>18.998740000000002</v>
      </c>
      <c r="N118" s="1"/>
      <c r="O118" s="1"/>
    </row>
    <row r="119" spans="1:15" ht="12.75" customHeight="1">
      <c r="A119" s="30">
        <v>109</v>
      </c>
      <c r="B119" s="216" t="s">
        <v>801</v>
      </c>
      <c r="C119" s="230">
        <v>1478.35</v>
      </c>
      <c r="D119" s="231">
        <v>1487.1166666666668</v>
      </c>
      <c r="E119" s="231">
        <v>1466.2333333333336</v>
      </c>
      <c r="F119" s="231">
        <v>1454.1166666666668</v>
      </c>
      <c r="G119" s="231">
        <v>1433.2333333333336</v>
      </c>
      <c r="H119" s="231">
        <v>1499.2333333333336</v>
      </c>
      <c r="I119" s="231">
        <v>1520.1166666666668</v>
      </c>
      <c r="J119" s="231">
        <v>1532.2333333333336</v>
      </c>
      <c r="K119" s="230">
        <v>1508</v>
      </c>
      <c r="L119" s="230">
        <v>1475</v>
      </c>
      <c r="M119" s="230">
        <v>0.36559999999999998</v>
      </c>
      <c r="N119" s="1"/>
      <c r="O119" s="1"/>
    </row>
    <row r="120" spans="1:15" ht="12.75" customHeight="1">
      <c r="A120" s="30">
        <v>110</v>
      </c>
      <c r="B120" s="216" t="s">
        <v>85</v>
      </c>
      <c r="C120" s="230">
        <v>239.3</v>
      </c>
      <c r="D120" s="231">
        <v>238.76666666666665</v>
      </c>
      <c r="E120" s="231">
        <v>237.33333333333331</v>
      </c>
      <c r="F120" s="231">
        <v>235.36666666666667</v>
      </c>
      <c r="G120" s="231">
        <v>233.93333333333334</v>
      </c>
      <c r="H120" s="231">
        <v>240.73333333333329</v>
      </c>
      <c r="I120" s="231">
        <v>242.16666666666663</v>
      </c>
      <c r="J120" s="231">
        <v>244.13333333333327</v>
      </c>
      <c r="K120" s="230">
        <v>240.2</v>
      </c>
      <c r="L120" s="230">
        <v>236.8</v>
      </c>
      <c r="M120" s="230">
        <v>32.134529999999998</v>
      </c>
      <c r="N120" s="1"/>
      <c r="O120" s="1"/>
    </row>
    <row r="121" spans="1:15" ht="12.75" customHeight="1">
      <c r="A121" s="30">
        <v>111</v>
      </c>
      <c r="B121" s="216" t="s">
        <v>329</v>
      </c>
      <c r="C121" s="230">
        <v>487.15</v>
      </c>
      <c r="D121" s="231">
        <v>488.73333333333335</v>
      </c>
      <c r="E121" s="231">
        <v>481.4666666666667</v>
      </c>
      <c r="F121" s="231">
        <v>475.78333333333336</v>
      </c>
      <c r="G121" s="231">
        <v>468.51666666666671</v>
      </c>
      <c r="H121" s="231">
        <v>494.41666666666669</v>
      </c>
      <c r="I121" s="231">
        <v>501.68333333333334</v>
      </c>
      <c r="J121" s="231">
        <v>507.36666666666667</v>
      </c>
      <c r="K121" s="230">
        <v>496</v>
      </c>
      <c r="L121" s="230">
        <v>483.05</v>
      </c>
      <c r="M121" s="230">
        <v>7.26431</v>
      </c>
      <c r="N121" s="1"/>
      <c r="O121" s="1"/>
    </row>
    <row r="122" spans="1:15" ht="12.75" customHeight="1">
      <c r="A122" s="30">
        <v>112</v>
      </c>
      <c r="B122" s="216" t="s">
        <v>87</v>
      </c>
      <c r="C122" s="230">
        <v>4304.5</v>
      </c>
      <c r="D122" s="231">
        <v>4338.166666666667</v>
      </c>
      <c r="E122" s="231">
        <v>4256.3333333333339</v>
      </c>
      <c r="F122" s="231">
        <v>4208.166666666667</v>
      </c>
      <c r="G122" s="231">
        <v>4126.3333333333339</v>
      </c>
      <c r="H122" s="231">
        <v>4386.3333333333339</v>
      </c>
      <c r="I122" s="231">
        <v>4468.1666666666679</v>
      </c>
      <c r="J122" s="231">
        <v>4516.3333333333339</v>
      </c>
      <c r="K122" s="230">
        <v>4420</v>
      </c>
      <c r="L122" s="230">
        <v>4290</v>
      </c>
      <c r="M122" s="230">
        <v>2.76091</v>
      </c>
      <c r="N122" s="1"/>
      <c r="O122" s="1"/>
    </row>
    <row r="123" spans="1:15" ht="12.75" customHeight="1">
      <c r="A123" s="30">
        <v>113</v>
      </c>
      <c r="B123" s="216" t="s">
        <v>88</v>
      </c>
      <c r="C123" s="230">
        <v>1585.5</v>
      </c>
      <c r="D123" s="231">
        <v>1595.3666666666668</v>
      </c>
      <c r="E123" s="231">
        <v>1572.2333333333336</v>
      </c>
      <c r="F123" s="231">
        <v>1558.9666666666667</v>
      </c>
      <c r="G123" s="231">
        <v>1535.8333333333335</v>
      </c>
      <c r="H123" s="231">
        <v>1608.6333333333337</v>
      </c>
      <c r="I123" s="231">
        <v>1631.7666666666669</v>
      </c>
      <c r="J123" s="231">
        <v>1645.0333333333338</v>
      </c>
      <c r="K123" s="230">
        <v>1618.5</v>
      </c>
      <c r="L123" s="230">
        <v>1582.1</v>
      </c>
      <c r="M123" s="230">
        <v>2.2002999999999999</v>
      </c>
      <c r="N123" s="1"/>
      <c r="O123" s="1"/>
    </row>
    <row r="124" spans="1:15" ht="12.75" customHeight="1">
      <c r="A124" s="30">
        <v>114</v>
      </c>
      <c r="B124" s="216" t="s">
        <v>330</v>
      </c>
      <c r="C124" s="230">
        <v>2190.75</v>
      </c>
      <c r="D124" s="231">
        <v>2175.1666666666665</v>
      </c>
      <c r="E124" s="231">
        <v>2155.583333333333</v>
      </c>
      <c r="F124" s="231">
        <v>2120.4166666666665</v>
      </c>
      <c r="G124" s="231">
        <v>2100.833333333333</v>
      </c>
      <c r="H124" s="231">
        <v>2210.333333333333</v>
      </c>
      <c r="I124" s="231">
        <v>2229.9166666666661</v>
      </c>
      <c r="J124" s="231">
        <v>2265.083333333333</v>
      </c>
      <c r="K124" s="230">
        <v>2194.75</v>
      </c>
      <c r="L124" s="230">
        <v>2140</v>
      </c>
      <c r="M124" s="230">
        <v>1.37967</v>
      </c>
      <c r="N124" s="1"/>
      <c r="O124" s="1"/>
    </row>
    <row r="125" spans="1:15" ht="12.75" customHeight="1">
      <c r="A125" s="30">
        <v>115</v>
      </c>
      <c r="B125" s="216" t="s">
        <v>89</v>
      </c>
      <c r="C125" s="230">
        <v>661.2</v>
      </c>
      <c r="D125" s="231">
        <v>655.38333333333333</v>
      </c>
      <c r="E125" s="231">
        <v>647.2166666666667</v>
      </c>
      <c r="F125" s="231">
        <v>633.23333333333335</v>
      </c>
      <c r="G125" s="231">
        <v>625.06666666666672</v>
      </c>
      <c r="H125" s="231">
        <v>669.36666666666667</v>
      </c>
      <c r="I125" s="231">
        <v>677.53333333333342</v>
      </c>
      <c r="J125" s="231">
        <v>691.51666666666665</v>
      </c>
      <c r="K125" s="230">
        <v>663.55</v>
      </c>
      <c r="L125" s="230">
        <v>641.4</v>
      </c>
      <c r="M125" s="230">
        <v>12.55607</v>
      </c>
      <c r="N125" s="1"/>
      <c r="O125" s="1"/>
    </row>
    <row r="126" spans="1:15" ht="12.75" customHeight="1">
      <c r="A126" s="30">
        <v>116</v>
      </c>
      <c r="B126" s="216" t="s">
        <v>90</v>
      </c>
      <c r="C126" s="230">
        <v>920.95</v>
      </c>
      <c r="D126" s="231">
        <v>924.25</v>
      </c>
      <c r="E126" s="231">
        <v>909</v>
      </c>
      <c r="F126" s="231">
        <v>897.05</v>
      </c>
      <c r="G126" s="231">
        <v>881.8</v>
      </c>
      <c r="H126" s="231">
        <v>936.2</v>
      </c>
      <c r="I126" s="231">
        <v>951.45</v>
      </c>
      <c r="J126" s="231">
        <v>963.40000000000009</v>
      </c>
      <c r="K126" s="230">
        <v>939.5</v>
      </c>
      <c r="L126" s="230">
        <v>912.3</v>
      </c>
      <c r="M126" s="230">
        <v>3.6717300000000002</v>
      </c>
      <c r="N126" s="1"/>
      <c r="O126" s="1"/>
    </row>
    <row r="127" spans="1:15" ht="12.75" customHeight="1">
      <c r="A127" s="30">
        <v>117</v>
      </c>
      <c r="B127" s="216" t="s">
        <v>331</v>
      </c>
      <c r="C127" s="230">
        <v>1235.45</v>
      </c>
      <c r="D127" s="231">
        <v>1235</v>
      </c>
      <c r="E127" s="231">
        <v>1215.55</v>
      </c>
      <c r="F127" s="231">
        <v>1195.6499999999999</v>
      </c>
      <c r="G127" s="231">
        <v>1176.1999999999998</v>
      </c>
      <c r="H127" s="231">
        <v>1254.9000000000001</v>
      </c>
      <c r="I127" s="231">
        <v>1274.3499999999999</v>
      </c>
      <c r="J127" s="231">
        <v>1294.2500000000002</v>
      </c>
      <c r="K127" s="230">
        <v>1254.45</v>
      </c>
      <c r="L127" s="230">
        <v>1215.0999999999999</v>
      </c>
      <c r="M127" s="230">
        <v>2.0924900000000002</v>
      </c>
      <c r="N127" s="1"/>
      <c r="O127" s="1"/>
    </row>
    <row r="128" spans="1:15" ht="12.75" customHeight="1">
      <c r="A128" s="30">
        <v>118</v>
      </c>
      <c r="B128" s="216" t="s">
        <v>245</v>
      </c>
      <c r="C128" s="230">
        <v>266.10000000000002</v>
      </c>
      <c r="D128" s="231">
        <v>264.34999999999997</v>
      </c>
      <c r="E128" s="231">
        <v>261.99999999999994</v>
      </c>
      <c r="F128" s="231">
        <v>257.89999999999998</v>
      </c>
      <c r="G128" s="231">
        <v>255.54999999999995</v>
      </c>
      <c r="H128" s="231">
        <v>268.44999999999993</v>
      </c>
      <c r="I128" s="231">
        <v>270.79999999999995</v>
      </c>
      <c r="J128" s="231">
        <v>274.89999999999992</v>
      </c>
      <c r="K128" s="230">
        <v>266.7</v>
      </c>
      <c r="L128" s="230">
        <v>260.25</v>
      </c>
      <c r="M128" s="230">
        <v>99.502139999999997</v>
      </c>
      <c r="N128" s="1"/>
      <c r="O128" s="1"/>
    </row>
    <row r="129" spans="1:15" ht="12.75" customHeight="1">
      <c r="A129" s="30">
        <v>119</v>
      </c>
      <c r="B129" s="216" t="s">
        <v>92</v>
      </c>
      <c r="C129" s="230">
        <v>1684.7</v>
      </c>
      <c r="D129" s="231">
        <v>1686.3833333333332</v>
      </c>
      <c r="E129" s="231">
        <v>1667.7666666666664</v>
      </c>
      <c r="F129" s="231">
        <v>1650.8333333333333</v>
      </c>
      <c r="G129" s="231">
        <v>1632.2166666666665</v>
      </c>
      <c r="H129" s="231">
        <v>1703.3166666666664</v>
      </c>
      <c r="I129" s="231">
        <v>1721.9333333333332</v>
      </c>
      <c r="J129" s="231">
        <v>1738.8666666666663</v>
      </c>
      <c r="K129" s="230">
        <v>1705</v>
      </c>
      <c r="L129" s="230">
        <v>1669.45</v>
      </c>
      <c r="M129" s="230">
        <v>6.4330699999999998</v>
      </c>
      <c r="N129" s="1"/>
      <c r="O129" s="1"/>
    </row>
    <row r="130" spans="1:15" ht="12.75" customHeight="1">
      <c r="A130" s="30">
        <v>120</v>
      </c>
      <c r="B130" s="216" t="s">
        <v>332</v>
      </c>
      <c r="C130" s="230">
        <v>1360.35</v>
      </c>
      <c r="D130" s="231">
        <v>1374.7333333333333</v>
      </c>
      <c r="E130" s="231">
        <v>1338.6166666666668</v>
      </c>
      <c r="F130" s="231">
        <v>1316.8833333333334</v>
      </c>
      <c r="G130" s="231">
        <v>1280.7666666666669</v>
      </c>
      <c r="H130" s="231">
        <v>1396.4666666666667</v>
      </c>
      <c r="I130" s="231">
        <v>1432.583333333333</v>
      </c>
      <c r="J130" s="231">
        <v>1454.3166666666666</v>
      </c>
      <c r="K130" s="230">
        <v>1410.85</v>
      </c>
      <c r="L130" s="230">
        <v>1353</v>
      </c>
      <c r="M130" s="230">
        <v>10.646739999999999</v>
      </c>
      <c r="N130" s="1"/>
      <c r="O130" s="1"/>
    </row>
    <row r="131" spans="1:15" ht="12.75" customHeight="1">
      <c r="A131" s="30">
        <v>121</v>
      </c>
      <c r="B131" s="216" t="s">
        <v>334</v>
      </c>
      <c r="C131" s="230">
        <v>848.35</v>
      </c>
      <c r="D131" s="231">
        <v>851.11666666666667</v>
      </c>
      <c r="E131" s="231">
        <v>837.23333333333335</v>
      </c>
      <c r="F131" s="231">
        <v>826.11666666666667</v>
      </c>
      <c r="G131" s="231">
        <v>812.23333333333335</v>
      </c>
      <c r="H131" s="231">
        <v>862.23333333333335</v>
      </c>
      <c r="I131" s="231">
        <v>876.11666666666679</v>
      </c>
      <c r="J131" s="231">
        <v>887.23333333333335</v>
      </c>
      <c r="K131" s="230">
        <v>865</v>
      </c>
      <c r="L131" s="230">
        <v>840</v>
      </c>
      <c r="M131" s="230">
        <v>0.43683</v>
      </c>
      <c r="N131" s="1"/>
      <c r="O131" s="1"/>
    </row>
    <row r="132" spans="1:15" ht="12.75" customHeight="1">
      <c r="A132" s="30">
        <v>122</v>
      </c>
      <c r="B132" s="216" t="s">
        <v>97</v>
      </c>
      <c r="C132" s="230">
        <v>467.85</v>
      </c>
      <c r="D132" s="231">
        <v>471.41666666666669</v>
      </c>
      <c r="E132" s="231">
        <v>462.33333333333337</v>
      </c>
      <c r="F132" s="231">
        <v>456.81666666666666</v>
      </c>
      <c r="G132" s="231">
        <v>447.73333333333335</v>
      </c>
      <c r="H132" s="231">
        <v>476.93333333333339</v>
      </c>
      <c r="I132" s="231">
        <v>486.01666666666677</v>
      </c>
      <c r="J132" s="231">
        <v>491.53333333333342</v>
      </c>
      <c r="K132" s="230">
        <v>480.5</v>
      </c>
      <c r="L132" s="230">
        <v>465.9</v>
      </c>
      <c r="M132" s="230">
        <v>38.186770000000003</v>
      </c>
      <c r="N132" s="1"/>
      <c r="O132" s="1"/>
    </row>
    <row r="133" spans="1:15" ht="12.75" customHeight="1">
      <c r="A133" s="30">
        <v>123</v>
      </c>
      <c r="B133" s="216" t="s">
        <v>93</v>
      </c>
      <c r="C133" s="230">
        <v>525.75</v>
      </c>
      <c r="D133" s="231">
        <v>524.08333333333337</v>
      </c>
      <c r="E133" s="231">
        <v>521.66666666666674</v>
      </c>
      <c r="F133" s="231">
        <v>517.58333333333337</v>
      </c>
      <c r="G133" s="231">
        <v>515.16666666666674</v>
      </c>
      <c r="H133" s="231">
        <v>528.16666666666674</v>
      </c>
      <c r="I133" s="231">
        <v>530.58333333333348</v>
      </c>
      <c r="J133" s="231">
        <v>534.66666666666674</v>
      </c>
      <c r="K133" s="230">
        <v>526.5</v>
      </c>
      <c r="L133" s="230">
        <v>520</v>
      </c>
      <c r="M133" s="230">
        <v>15.00934</v>
      </c>
      <c r="N133" s="1"/>
      <c r="O133" s="1"/>
    </row>
    <row r="134" spans="1:15" ht="12.75" customHeight="1">
      <c r="A134" s="30">
        <v>124</v>
      </c>
      <c r="B134" s="216" t="s">
        <v>246</v>
      </c>
      <c r="C134" s="230">
        <v>2074.1</v>
      </c>
      <c r="D134" s="231">
        <v>2078.1666666666665</v>
      </c>
      <c r="E134" s="231">
        <v>2059.333333333333</v>
      </c>
      <c r="F134" s="231">
        <v>2044.5666666666666</v>
      </c>
      <c r="G134" s="231">
        <v>2025.7333333333331</v>
      </c>
      <c r="H134" s="231">
        <v>2092.9333333333329</v>
      </c>
      <c r="I134" s="231">
        <v>2111.766666666666</v>
      </c>
      <c r="J134" s="231">
        <v>2126.5333333333328</v>
      </c>
      <c r="K134" s="230">
        <v>2097</v>
      </c>
      <c r="L134" s="230">
        <v>2063.4</v>
      </c>
      <c r="M134" s="230">
        <v>1.3370599999999999</v>
      </c>
      <c r="N134" s="1"/>
      <c r="O134" s="1"/>
    </row>
    <row r="135" spans="1:15" ht="12.75" customHeight="1">
      <c r="A135" s="30">
        <v>125</v>
      </c>
      <c r="B135" s="216" t="s">
        <v>849</v>
      </c>
      <c r="C135" s="230">
        <v>547.65</v>
      </c>
      <c r="D135" s="231">
        <v>548.86666666666667</v>
      </c>
      <c r="E135" s="231">
        <v>544.7833333333333</v>
      </c>
      <c r="F135" s="231">
        <v>541.91666666666663</v>
      </c>
      <c r="G135" s="231">
        <v>537.83333333333326</v>
      </c>
      <c r="H135" s="231">
        <v>551.73333333333335</v>
      </c>
      <c r="I135" s="231">
        <v>555.81666666666661</v>
      </c>
      <c r="J135" s="231">
        <v>558.68333333333339</v>
      </c>
      <c r="K135" s="230">
        <v>552.95000000000005</v>
      </c>
      <c r="L135" s="230">
        <v>546</v>
      </c>
      <c r="M135" s="230">
        <v>3.1633599999999999</v>
      </c>
      <c r="N135" s="1"/>
      <c r="O135" s="1"/>
    </row>
    <row r="136" spans="1:15" ht="12.75" customHeight="1">
      <c r="A136" s="30">
        <v>126</v>
      </c>
      <c r="B136" s="216" t="s">
        <v>94</v>
      </c>
      <c r="C136" s="230">
        <v>1950.05</v>
      </c>
      <c r="D136" s="231">
        <v>1951.2166666666665</v>
      </c>
      <c r="E136" s="231">
        <v>1934.4333333333329</v>
      </c>
      <c r="F136" s="231">
        <v>1918.8166666666664</v>
      </c>
      <c r="G136" s="231">
        <v>1902.0333333333328</v>
      </c>
      <c r="H136" s="231">
        <v>1966.833333333333</v>
      </c>
      <c r="I136" s="231">
        <v>1983.6166666666663</v>
      </c>
      <c r="J136" s="231">
        <v>1999.2333333333331</v>
      </c>
      <c r="K136" s="230">
        <v>1968</v>
      </c>
      <c r="L136" s="230">
        <v>1935.6</v>
      </c>
      <c r="M136" s="230">
        <v>1.8763300000000001</v>
      </c>
      <c r="N136" s="1"/>
      <c r="O136" s="1"/>
    </row>
    <row r="137" spans="1:15" ht="12.75" customHeight="1">
      <c r="A137" s="30">
        <v>127</v>
      </c>
      <c r="B137" s="216" t="s">
        <v>842</v>
      </c>
      <c r="C137" s="230">
        <v>360.15</v>
      </c>
      <c r="D137" s="231">
        <v>360.31666666666666</v>
      </c>
      <c r="E137" s="231">
        <v>351.83333333333331</v>
      </c>
      <c r="F137" s="231">
        <v>343.51666666666665</v>
      </c>
      <c r="G137" s="231">
        <v>335.0333333333333</v>
      </c>
      <c r="H137" s="231">
        <v>368.63333333333333</v>
      </c>
      <c r="I137" s="231">
        <v>377.11666666666667</v>
      </c>
      <c r="J137" s="231">
        <v>385.43333333333334</v>
      </c>
      <c r="K137" s="230">
        <v>368.8</v>
      </c>
      <c r="L137" s="230">
        <v>352</v>
      </c>
      <c r="M137" s="230">
        <v>2.82985</v>
      </c>
      <c r="N137" s="1"/>
      <c r="O137" s="1"/>
    </row>
    <row r="138" spans="1:15" ht="12.75" customHeight="1">
      <c r="A138" s="30">
        <v>128</v>
      </c>
      <c r="B138" s="216" t="s">
        <v>335</v>
      </c>
      <c r="C138" s="230">
        <v>235.85</v>
      </c>
      <c r="D138" s="231">
        <v>231.30000000000004</v>
      </c>
      <c r="E138" s="231">
        <v>225.10000000000008</v>
      </c>
      <c r="F138" s="231">
        <v>214.35000000000005</v>
      </c>
      <c r="G138" s="231">
        <v>208.15000000000009</v>
      </c>
      <c r="H138" s="231">
        <v>242.05000000000007</v>
      </c>
      <c r="I138" s="231">
        <v>248.25000000000006</v>
      </c>
      <c r="J138" s="231">
        <v>259.00000000000006</v>
      </c>
      <c r="K138" s="230">
        <v>237.5</v>
      </c>
      <c r="L138" s="230">
        <v>220.55</v>
      </c>
      <c r="M138" s="230">
        <v>119.88142999999999</v>
      </c>
      <c r="N138" s="1"/>
      <c r="O138" s="1"/>
    </row>
    <row r="139" spans="1:15" ht="12.75" customHeight="1">
      <c r="A139" s="30">
        <v>129</v>
      </c>
      <c r="B139" s="216" t="s">
        <v>812</v>
      </c>
      <c r="C139" s="230">
        <v>176.7</v>
      </c>
      <c r="D139" s="231">
        <v>177.2833333333333</v>
      </c>
      <c r="E139" s="231">
        <v>174.61666666666662</v>
      </c>
      <c r="F139" s="231">
        <v>172.5333333333333</v>
      </c>
      <c r="G139" s="231">
        <v>169.86666666666662</v>
      </c>
      <c r="H139" s="231">
        <v>179.36666666666662</v>
      </c>
      <c r="I139" s="231">
        <v>182.0333333333333</v>
      </c>
      <c r="J139" s="231">
        <v>184.11666666666662</v>
      </c>
      <c r="K139" s="230">
        <v>179.95</v>
      </c>
      <c r="L139" s="230">
        <v>175.2</v>
      </c>
      <c r="M139" s="230">
        <v>13.961970000000001</v>
      </c>
      <c r="N139" s="1"/>
      <c r="O139" s="1"/>
    </row>
    <row r="140" spans="1:15" ht="12.75" customHeight="1">
      <c r="A140" s="30">
        <v>130</v>
      </c>
      <c r="B140" s="216" t="s">
        <v>247</v>
      </c>
      <c r="C140" s="230">
        <v>34.6</v>
      </c>
      <c r="D140" s="231">
        <v>34.4</v>
      </c>
      <c r="E140" s="231">
        <v>33.9</v>
      </c>
      <c r="F140" s="231">
        <v>33.200000000000003</v>
      </c>
      <c r="G140" s="231">
        <v>32.700000000000003</v>
      </c>
      <c r="H140" s="231">
        <v>35.099999999999994</v>
      </c>
      <c r="I140" s="231">
        <v>35.599999999999994</v>
      </c>
      <c r="J140" s="231">
        <v>36.29999999999999</v>
      </c>
      <c r="K140" s="230">
        <v>34.9</v>
      </c>
      <c r="L140" s="230">
        <v>33.700000000000003</v>
      </c>
      <c r="M140" s="230">
        <v>13.242710000000001</v>
      </c>
      <c r="N140" s="1"/>
      <c r="O140" s="1"/>
    </row>
    <row r="141" spans="1:15" ht="12.75" customHeight="1">
      <c r="A141" s="30">
        <v>131</v>
      </c>
      <c r="B141" s="216" t="s">
        <v>336</v>
      </c>
      <c r="C141" s="230">
        <v>167.1</v>
      </c>
      <c r="D141" s="231">
        <v>166.38333333333333</v>
      </c>
      <c r="E141" s="231">
        <v>162.81666666666666</v>
      </c>
      <c r="F141" s="231">
        <v>158.53333333333333</v>
      </c>
      <c r="G141" s="231">
        <v>154.96666666666667</v>
      </c>
      <c r="H141" s="231">
        <v>170.66666666666666</v>
      </c>
      <c r="I141" s="231">
        <v>174.23333333333332</v>
      </c>
      <c r="J141" s="231">
        <v>178.51666666666665</v>
      </c>
      <c r="K141" s="230">
        <v>169.95</v>
      </c>
      <c r="L141" s="230">
        <v>162.1</v>
      </c>
      <c r="M141" s="230">
        <v>13.982379999999999</v>
      </c>
      <c r="N141" s="1"/>
      <c r="O141" s="1"/>
    </row>
    <row r="142" spans="1:15" ht="12.75" customHeight="1">
      <c r="A142" s="30">
        <v>132</v>
      </c>
      <c r="B142" s="216" t="s">
        <v>95</v>
      </c>
      <c r="C142" s="230">
        <v>3385.8</v>
      </c>
      <c r="D142" s="231">
        <v>3340.6166666666668</v>
      </c>
      <c r="E142" s="231">
        <v>3266.2333333333336</v>
      </c>
      <c r="F142" s="231">
        <v>3146.666666666667</v>
      </c>
      <c r="G142" s="231">
        <v>3072.2833333333338</v>
      </c>
      <c r="H142" s="231">
        <v>3460.1833333333334</v>
      </c>
      <c r="I142" s="231">
        <v>3534.5666666666666</v>
      </c>
      <c r="J142" s="231">
        <v>3654.1333333333332</v>
      </c>
      <c r="K142" s="230">
        <v>3415</v>
      </c>
      <c r="L142" s="230">
        <v>3221.05</v>
      </c>
      <c r="M142" s="230">
        <v>13.762449999999999</v>
      </c>
      <c r="N142" s="1"/>
      <c r="O142" s="1"/>
    </row>
    <row r="143" spans="1:15" ht="12.75" customHeight="1">
      <c r="A143" s="30">
        <v>133</v>
      </c>
      <c r="B143" s="216" t="s">
        <v>248</v>
      </c>
      <c r="C143" s="230">
        <v>3275.65</v>
      </c>
      <c r="D143" s="231">
        <v>3248.5833333333335</v>
      </c>
      <c r="E143" s="231">
        <v>3192.166666666667</v>
      </c>
      <c r="F143" s="231">
        <v>3108.6833333333334</v>
      </c>
      <c r="G143" s="231">
        <v>3052.2666666666669</v>
      </c>
      <c r="H143" s="231">
        <v>3332.0666666666671</v>
      </c>
      <c r="I143" s="231">
        <v>3388.483333333334</v>
      </c>
      <c r="J143" s="231">
        <v>3471.9666666666672</v>
      </c>
      <c r="K143" s="230">
        <v>3305</v>
      </c>
      <c r="L143" s="230">
        <v>3165.1</v>
      </c>
      <c r="M143" s="230">
        <v>9.2989599999999992</v>
      </c>
      <c r="N143" s="1"/>
      <c r="O143" s="1"/>
    </row>
    <row r="144" spans="1:15" ht="12.75" customHeight="1">
      <c r="A144" s="30">
        <v>134</v>
      </c>
      <c r="B144" s="216" t="s">
        <v>143</v>
      </c>
      <c r="C144" s="230">
        <v>2025.7</v>
      </c>
      <c r="D144" s="231">
        <v>2016.9666666666665</v>
      </c>
      <c r="E144" s="231">
        <v>1990.7333333333329</v>
      </c>
      <c r="F144" s="231">
        <v>1955.7666666666664</v>
      </c>
      <c r="G144" s="231">
        <v>1929.5333333333328</v>
      </c>
      <c r="H144" s="231">
        <v>2051.9333333333329</v>
      </c>
      <c r="I144" s="231">
        <v>2078.1666666666665</v>
      </c>
      <c r="J144" s="231">
        <v>2113.1333333333332</v>
      </c>
      <c r="K144" s="230">
        <v>2043.2</v>
      </c>
      <c r="L144" s="230">
        <v>1982</v>
      </c>
      <c r="M144" s="230">
        <v>2.10724</v>
      </c>
      <c r="N144" s="1"/>
      <c r="O144" s="1"/>
    </row>
    <row r="145" spans="1:15" ht="12.75" customHeight="1">
      <c r="A145" s="30">
        <v>135</v>
      </c>
      <c r="B145" s="216" t="s">
        <v>98</v>
      </c>
      <c r="C145" s="230">
        <v>4460.55</v>
      </c>
      <c r="D145" s="231">
        <v>4468.75</v>
      </c>
      <c r="E145" s="231">
        <v>4437.8500000000004</v>
      </c>
      <c r="F145" s="231">
        <v>4415.1500000000005</v>
      </c>
      <c r="G145" s="231">
        <v>4384.2500000000009</v>
      </c>
      <c r="H145" s="231">
        <v>4491.45</v>
      </c>
      <c r="I145" s="231">
        <v>4522.3499999999995</v>
      </c>
      <c r="J145" s="231">
        <v>4545.0499999999993</v>
      </c>
      <c r="K145" s="230">
        <v>4499.6499999999996</v>
      </c>
      <c r="L145" s="230">
        <v>4446.05</v>
      </c>
      <c r="M145" s="230">
        <v>3.2329500000000002</v>
      </c>
      <c r="N145" s="1"/>
      <c r="O145" s="1"/>
    </row>
    <row r="146" spans="1:15" ht="12.75" customHeight="1">
      <c r="A146" s="30">
        <v>136</v>
      </c>
      <c r="B146" s="216" t="s">
        <v>337</v>
      </c>
      <c r="C146" s="230">
        <v>494.2</v>
      </c>
      <c r="D146" s="231">
        <v>494.61666666666662</v>
      </c>
      <c r="E146" s="231">
        <v>492.58333333333326</v>
      </c>
      <c r="F146" s="231">
        <v>490.96666666666664</v>
      </c>
      <c r="G146" s="231">
        <v>488.93333333333328</v>
      </c>
      <c r="H146" s="231">
        <v>496.23333333333323</v>
      </c>
      <c r="I146" s="231">
        <v>498.26666666666665</v>
      </c>
      <c r="J146" s="231">
        <v>499.88333333333321</v>
      </c>
      <c r="K146" s="230">
        <v>496.65</v>
      </c>
      <c r="L146" s="230">
        <v>493</v>
      </c>
      <c r="M146" s="230">
        <v>0.67291999999999996</v>
      </c>
      <c r="N146" s="1"/>
      <c r="O146" s="1"/>
    </row>
    <row r="147" spans="1:15" ht="12.75" customHeight="1">
      <c r="A147" s="30">
        <v>137</v>
      </c>
      <c r="B147" s="216" t="s">
        <v>338</v>
      </c>
      <c r="C147" s="230">
        <v>200.75</v>
      </c>
      <c r="D147" s="231">
        <v>203.16666666666666</v>
      </c>
      <c r="E147" s="231">
        <v>196.63333333333333</v>
      </c>
      <c r="F147" s="231">
        <v>192.51666666666668</v>
      </c>
      <c r="G147" s="231">
        <v>185.98333333333335</v>
      </c>
      <c r="H147" s="231">
        <v>207.2833333333333</v>
      </c>
      <c r="I147" s="231">
        <v>213.81666666666666</v>
      </c>
      <c r="J147" s="231">
        <v>217.93333333333328</v>
      </c>
      <c r="K147" s="230">
        <v>209.7</v>
      </c>
      <c r="L147" s="230">
        <v>199.05</v>
      </c>
      <c r="M147" s="230">
        <v>21.09768</v>
      </c>
      <c r="N147" s="1"/>
      <c r="O147" s="1"/>
    </row>
    <row r="148" spans="1:15" ht="12.75" customHeight="1">
      <c r="A148" s="30">
        <v>138</v>
      </c>
      <c r="B148" s="216" t="s">
        <v>339</v>
      </c>
      <c r="C148" s="230">
        <v>192.8</v>
      </c>
      <c r="D148" s="231">
        <v>192.88333333333333</v>
      </c>
      <c r="E148" s="231">
        <v>190.01666666666665</v>
      </c>
      <c r="F148" s="231">
        <v>187.23333333333332</v>
      </c>
      <c r="G148" s="231">
        <v>184.36666666666665</v>
      </c>
      <c r="H148" s="231">
        <v>195.66666666666666</v>
      </c>
      <c r="I148" s="231">
        <v>198.53333333333333</v>
      </c>
      <c r="J148" s="231">
        <v>201.31666666666666</v>
      </c>
      <c r="K148" s="230">
        <v>195.75</v>
      </c>
      <c r="L148" s="230">
        <v>190.1</v>
      </c>
      <c r="M148" s="230">
        <v>6.0132300000000001</v>
      </c>
      <c r="N148" s="1"/>
      <c r="O148" s="1"/>
    </row>
    <row r="149" spans="1:15" ht="12.75" customHeight="1">
      <c r="A149" s="30">
        <v>139</v>
      </c>
      <c r="B149" s="216" t="s">
        <v>813</v>
      </c>
      <c r="C149" s="230">
        <v>47</v>
      </c>
      <c r="D149" s="231">
        <v>46.699999999999996</v>
      </c>
      <c r="E149" s="231">
        <v>46.199999999999989</v>
      </c>
      <c r="F149" s="231">
        <v>45.399999999999991</v>
      </c>
      <c r="G149" s="231">
        <v>44.899999999999984</v>
      </c>
      <c r="H149" s="231">
        <v>47.499999999999993</v>
      </c>
      <c r="I149" s="231">
        <v>48.000000000000007</v>
      </c>
      <c r="J149" s="231">
        <v>48.8</v>
      </c>
      <c r="K149" s="230">
        <v>47.2</v>
      </c>
      <c r="L149" s="230">
        <v>45.9</v>
      </c>
      <c r="M149" s="230">
        <v>46.202080000000002</v>
      </c>
      <c r="N149" s="1"/>
      <c r="O149" s="1"/>
    </row>
    <row r="150" spans="1:15" ht="12.75" customHeight="1">
      <c r="A150" s="30">
        <v>140</v>
      </c>
      <c r="B150" s="216" t="s">
        <v>340</v>
      </c>
      <c r="C150" s="230">
        <v>63.7</v>
      </c>
      <c r="D150" s="231">
        <v>63.85</v>
      </c>
      <c r="E150" s="231">
        <v>63.350000000000009</v>
      </c>
      <c r="F150" s="231">
        <v>63.000000000000007</v>
      </c>
      <c r="G150" s="231">
        <v>62.500000000000014</v>
      </c>
      <c r="H150" s="231">
        <v>64.2</v>
      </c>
      <c r="I150" s="231">
        <v>64.699999999999989</v>
      </c>
      <c r="J150" s="231">
        <v>65.05</v>
      </c>
      <c r="K150" s="230">
        <v>64.349999999999994</v>
      </c>
      <c r="L150" s="230">
        <v>63.5</v>
      </c>
      <c r="M150" s="230">
        <v>20.384219999999999</v>
      </c>
      <c r="N150" s="1"/>
      <c r="O150" s="1"/>
    </row>
    <row r="151" spans="1:15" ht="12.75" customHeight="1">
      <c r="A151" s="30">
        <v>141</v>
      </c>
      <c r="B151" s="216" t="s">
        <v>99</v>
      </c>
      <c r="C151" s="230">
        <v>3601.6</v>
      </c>
      <c r="D151" s="231">
        <v>3579.7833333333328</v>
      </c>
      <c r="E151" s="231">
        <v>3551.8666666666659</v>
      </c>
      <c r="F151" s="231">
        <v>3502.1333333333332</v>
      </c>
      <c r="G151" s="231">
        <v>3474.2166666666662</v>
      </c>
      <c r="H151" s="231">
        <v>3629.5166666666655</v>
      </c>
      <c r="I151" s="231">
        <v>3657.4333333333325</v>
      </c>
      <c r="J151" s="231">
        <v>3707.1666666666652</v>
      </c>
      <c r="K151" s="230">
        <v>3607.7</v>
      </c>
      <c r="L151" s="230">
        <v>3530.05</v>
      </c>
      <c r="M151" s="230">
        <v>3.7427000000000001</v>
      </c>
      <c r="N151" s="1"/>
      <c r="O151" s="1"/>
    </row>
    <row r="152" spans="1:15" ht="12.75" customHeight="1">
      <c r="A152" s="30">
        <v>142</v>
      </c>
      <c r="B152" s="216" t="s">
        <v>341</v>
      </c>
      <c r="C152" s="230">
        <v>539.25</v>
      </c>
      <c r="D152" s="231">
        <v>545.73333333333335</v>
      </c>
      <c r="E152" s="231">
        <v>525.76666666666665</v>
      </c>
      <c r="F152" s="231">
        <v>512.2833333333333</v>
      </c>
      <c r="G152" s="231">
        <v>492.31666666666661</v>
      </c>
      <c r="H152" s="231">
        <v>559.2166666666667</v>
      </c>
      <c r="I152" s="231">
        <v>579.18333333333339</v>
      </c>
      <c r="J152" s="231">
        <v>592.66666666666674</v>
      </c>
      <c r="K152" s="230">
        <v>565.70000000000005</v>
      </c>
      <c r="L152" s="230">
        <v>532.25</v>
      </c>
      <c r="M152" s="230">
        <v>16.572140000000001</v>
      </c>
      <c r="N152" s="1"/>
      <c r="O152" s="1"/>
    </row>
    <row r="153" spans="1:15" ht="12.75" customHeight="1">
      <c r="A153" s="30">
        <v>143</v>
      </c>
      <c r="B153" s="216" t="s">
        <v>249</v>
      </c>
      <c r="C153" s="230">
        <v>391.75</v>
      </c>
      <c r="D153" s="231">
        <v>392.55</v>
      </c>
      <c r="E153" s="231">
        <v>390.20000000000005</v>
      </c>
      <c r="F153" s="231">
        <v>388.65000000000003</v>
      </c>
      <c r="G153" s="231">
        <v>386.30000000000007</v>
      </c>
      <c r="H153" s="231">
        <v>394.1</v>
      </c>
      <c r="I153" s="231">
        <v>396.45000000000005</v>
      </c>
      <c r="J153" s="231">
        <v>398</v>
      </c>
      <c r="K153" s="230">
        <v>394.9</v>
      </c>
      <c r="L153" s="230">
        <v>391</v>
      </c>
      <c r="M153" s="230">
        <v>1.68652</v>
      </c>
      <c r="N153" s="1"/>
      <c r="O153" s="1"/>
    </row>
    <row r="154" spans="1:15" ht="12.75" customHeight="1">
      <c r="A154" s="30">
        <v>144</v>
      </c>
      <c r="B154" s="216" t="s">
        <v>250</v>
      </c>
      <c r="C154" s="230">
        <v>1365.2</v>
      </c>
      <c r="D154" s="231">
        <v>1368.2166666666665</v>
      </c>
      <c r="E154" s="231">
        <v>1354.1833333333329</v>
      </c>
      <c r="F154" s="231">
        <v>1343.1666666666665</v>
      </c>
      <c r="G154" s="231">
        <v>1329.133333333333</v>
      </c>
      <c r="H154" s="231">
        <v>1379.2333333333329</v>
      </c>
      <c r="I154" s="231">
        <v>1393.2666666666662</v>
      </c>
      <c r="J154" s="231">
        <v>1404.2833333333328</v>
      </c>
      <c r="K154" s="230">
        <v>1382.25</v>
      </c>
      <c r="L154" s="230">
        <v>1357.2</v>
      </c>
      <c r="M154" s="230">
        <v>0.28161000000000003</v>
      </c>
      <c r="N154" s="1"/>
      <c r="O154" s="1"/>
    </row>
    <row r="155" spans="1:15" ht="12.75" customHeight="1">
      <c r="A155" s="30">
        <v>145</v>
      </c>
      <c r="B155" s="216" t="s">
        <v>342</v>
      </c>
      <c r="C155" s="230">
        <v>100.7</v>
      </c>
      <c r="D155" s="231">
        <v>100.93333333333334</v>
      </c>
      <c r="E155" s="231">
        <v>99.666666666666671</v>
      </c>
      <c r="F155" s="231">
        <v>98.63333333333334</v>
      </c>
      <c r="G155" s="231">
        <v>97.366666666666674</v>
      </c>
      <c r="H155" s="231">
        <v>101.96666666666667</v>
      </c>
      <c r="I155" s="231">
        <v>103.23333333333332</v>
      </c>
      <c r="J155" s="231">
        <v>104.26666666666667</v>
      </c>
      <c r="K155" s="230">
        <v>102.2</v>
      </c>
      <c r="L155" s="230">
        <v>99.9</v>
      </c>
      <c r="M155" s="230">
        <v>54.25855</v>
      </c>
      <c r="N155" s="1"/>
      <c r="O155" s="1"/>
    </row>
    <row r="156" spans="1:15" ht="12.75" customHeight="1">
      <c r="A156" s="30">
        <v>146</v>
      </c>
      <c r="B156" s="216" t="s">
        <v>769</v>
      </c>
      <c r="C156" s="230">
        <v>81.95</v>
      </c>
      <c r="D156" s="231">
        <v>81.750000000000014</v>
      </c>
      <c r="E156" s="231">
        <v>81.100000000000023</v>
      </c>
      <c r="F156" s="231">
        <v>80.250000000000014</v>
      </c>
      <c r="G156" s="231">
        <v>79.600000000000023</v>
      </c>
      <c r="H156" s="231">
        <v>82.600000000000023</v>
      </c>
      <c r="I156" s="231">
        <v>83.250000000000028</v>
      </c>
      <c r="J156" s="231">
        <v>84.100000000000023</v>
      </c>
      <c r="K156" s="230">
        <v>82.4</v>
      </c>
      <c r="L156" s="230">
        <v>80.900000000000006</v>
      </c>
      <c r="M156" s="230">
        <v>42.331769999999999</v>
      </c>
      <c r="N156" s="1"/>
      <c r="O156" s="1"/>
    </row>
    <row r="157" spans="1:15" ht="12.75" customHeight="1">
      <c r="A157" s="30">
        <v>147</v>
      </c>
      <c r="B157" s="216" t="s">
        <v>100</v>
      </c>
      <c r="C157" s="230">
        <v>2060.75</v>
      </c>
      <c r="D157" s="231">
        <v>2071.4166666666665</v>
      </c>
      <c r="E157" s="231">
        <v>2045.0333333333328</v>
      </c>
      <c r="F157" s="231">
        <v>2029.3166666666662</v>
      </c>
      <c r="G157" s="231">
        <v>2002.9333333333325</v>
      </c>
      <c r="H157" s="231">
        <v>2087.1333333333332</v>
      </c>
      <c r="I157" s="231">
        <v>2113.5166666666673</v>
      </c>
      <c r="J157" s="231">
        <v>2129.2333333333336</v>
      </c>
      <c r="K157" s="230">
        <v>2097.8000000000002</v>
      </c>
      <c r="L157" s="230">
        <v>2055.6999999999998</v>
      </c>
      <c r="M157" s="230">
        <v>1.16692</v>
      </c>
      <c r="N157" s="1"/>
      <c r="O157" s="1"/>
    </row>
    <row r="158" spans="1:15" ht="12.75" customHeight="1">
      <c r="A158" s="30">
        <v>148</v>
      </c>
      <c r="B158" s="216" t="s">
        <v>101</v>
      </c>
      <c r="C158" s="230">
        <v>209.4</v>
      </c>
      <c r="D158" s="231">
        <v>207.2166666666667</v>
      </c>
      <c r="E158" s="231">
        <v>203.98333333333341</v>
      </c>
      <c r="F158" s="231">
        <v>198.56666666666672</v>
      </c>
      <c r="G158" s="231">
        <v>195.33333333333343</v>
      </c>
      <c r="H158" s="231">
        <v>212.63333333333338</v>
      </c>
      <c r="I158" s="231">
        <v>215.86666666666667</v>
      </c>
      <c r="J158" s="231">
        <v>221.28333333333336</v>
      </c>
      <c r="K158" s="230">
        <v>210.45</v>
      </c>
      <c r="L158" s="230">
        <v>201.8</v>
      </c>
      <c r="M158" s="230">
        <v>72.050409999999999</v>
      </c>
      <c r="N158" s="1"/>
      <c r="O158" s="1"/>
    </row>
    <row r="159" spans="1:15" ht="12.75" customHeight="1">
      <c r="A159" s="30">
        <v>149</v>
      </c>
      <c r="B159" s="216" t="s">
        <v>343</v>
      </c>
      <c r="C159" s="230">
        <v>290.05</v>
      </c>
      <c r="D159" s="231">
        <v>289.98333333333335</v>
      </c>
      <c r="E159" s="231">
        <v>287.91666666666669</v>
      </c>
      <c r="F159" s="231">
        <v>285.78333333333336</v>
      </c>
      <c r="G159" s="231">
        <v>283.7166666666667</v>
      </c>
      <c r="H159" s="231">
        <v>292.11666666666667</v>
      </c>
      <c r="I159" s="231">
        <v>294.18333333333328</v>
      </c>
      <c r="J159" s="231">
        <v>296.31666666666666</v>
      </c>
      <c r="K159" s="230">
        <v>292.05</v>
      </c>
      <c r="L159" s="230">
        <v>287.85000000000002</v>
      </c>
      <c r="M159" s="230">
        <v>1.25505</v>
      </c>
      <c r="N159" s="1"/>
      <c r="O159" s="1"/>
    </row>
    <row r="160" spans="1:15" ht="12.75" customHeight="1">
      <c r="A160" s="30">
        <v>150</v>
      </c>
      <c r="B160" s="216" t="s">
        <v>802</v>
      </c>
      <c r="C160" s="230">
        <v>128.4</v>
      </c>
      <c r="D160" s="231">
        <v>127.83333333333333</v>
      </c>
      <c r="E160" s="231">
        <v>126.41666666666666</v>
      </c>
      <c r="F160" s="231">
        <v>124.43333333333332</v>
      </c>
      <c r="G160" s="231">
        <v>123.01666666666665</v>
      </c>
      <c r="H160" s="231">
        <v>129.81666666666666</v>
      </c>
      <c r="I160" s="231">
        <v>131.23333333333332</v>
      </c>
      <c r="J160" s="231">
        <v>133.21666666666667</v>
      </c>
      <c r="K160" s="230">
        <v>129.25</v>
      </c>
      <c r="L160" s="230">
        <v>125.85</v>
      </c>
      <c r="M160" s="230">
        <v>38.042090000000002</v>
      </c>
      <c r="N160" s="1"/>
      <c r="O160" s="1"/>
    </row>
    <row r="161" spans="1:15" ht="12.75" customHeight="1">
      <c r="A161" s="30">
        <v>151</v>
      </c>
      <c r="B161" s="216" t="s">
        <v>102</v>
      </c>
      <c r="C161" s="230">
        <v>125.65</v>
      </c>
      <c r="D161" s="231">
        <v>126.01666666666667</v>
      </c>
      <c r="E161" s="231">
        <v>125.08333333333333</v>
      </c>
      <c r="F161" s="231">
        <v>124.51666666666667</v>
      </c>
      <c r="G161" s="231">
        <v>123.58333333333333</v>
      </c>
      <c r="H161" s="231">
        <v>126.58333333333333</v>
      </c>
      <c r="I161" s="231">
        <v>127.51666666666667</v>
      </c>
      <c r="J161" s="231">
        <v>128.08333333333331</v>
      </c>
      <c r="K161" s="230">
        <v>126.95</v>
      </c>
      <c r="L161" s="230">
        <v>125.45</v>
      </c>
      <c r="M161" s="230">
        <v>67.727810000000005</v>
      </c>
      <c r="N161" s="1"/>
      <c r="O161" s="1"/>
    </row>
    <row r="162" spans="1:15" ht="12.75" customHeight="1">
      <c r="A162" s="30">
        <v>152</v>
      </c>
      <c r="B162" s="216" t="s">
        <v>770</v>
      </c>
      <c r="C162" s="230">
        <v>305.3</v>
      </c>
      <c r="D162" s="231">
        <v>307.78333333333336</v>
      </c>
      <c r="E162" s="231">
        <v>301.16666666666674</v>
      </c>
      <c r="F162" s="231">
        <v>297.03333333333336</v>
      </c>
      <c r="G162" s="231">
        <v>290.41666666666674</v>
      </c>
      <c r="H162" s="231">
        <v>311.91666666666674</v>
      </c>
      <c r="I162" s="231">
        <v>318.53333333333342</v>
      </c>
      <c r="J162" s="231">
        <v>322.66666666666674</v>
      </c>
      <c r="K162" s="230">
        <v>314.39999999999998</v>
      </c>
      <c r="L162" s="230">
        <v>303.64999999999998</v>
      </c>
      <c r="M162" s="230">
        <v>4.1013599999999997</v>
      </c>
      <c r="N162" s="1"/>
      <c r="O162" s="1"/>
    </row>
    <row r="163" spans="1:15" ht="12.75" customHeight="1">
      <c r="A163" s="30">
        <v>153</v>
      </c>
      <c r="B163" s="216" t="s">
        <v>344</v>
      </c>
      <c r="C163" s="230">
        <v>4482.8500000000004</v>
      </c>
      <c r="D163" s="231">
        <v>4456.0666666666666</v>
      </c>
      <c r="E163" s="231">
        <v>4411.833333333333</v>
      </c>
      <c r="F163" s="231">
        <v>4340.8166666666666</v>
      </c>
      <c r="G163" s="231">
        <v>4296.583333333333</v>
      </c>
      <c r="H163" s="231">
        <v>4527.083333333333</v>
      </c>
      <c r="I163" s="231">
        <v>4571.3166666666666</v>
      </c>
      <c r="J163" s="231">
        <v>4642.333333333333</v>
      </c>
      <c r="K163" s="230">
        <v>4500.3</v>
      </c>
      <c r="L163" s="230">
        <v>4385.05</v>
      </c>
      <c r="M163" s="230">
        <v>0.24590999999999999</v>
      </c>
      <c r="N163" s="1"/>
      <c r="O163" s="1"/>
    </row>
    <row r="164" spans="1:15" ht="12.75" customHeight="1">
      <c r="A164" s="30">
        <v>154</v>
      </c>
      <c r="B164" s="216" t="s">
        <v>345</v>
      </c>
      <c r="C164" s="230">
        <v>881.85</v>
      </c>
      <c r="D164" s="231">
        <v>883.36666666666679</v>
      </c>
      <c r="E164" s="231">
        <v>875.28333333333353</v>
      </c>
      <c r="F164" s="231">
        <v>868.7166666666667</v>
      </c>
      <c r="G164" s="231">
        <v>860.63333333333344</v>
      </c>
      <c r="H164" s="231">
        <v>889.93333333333362</v>
      </c>
      <c r="I164" s="231">
        <v>898.01666666666688</v>
      </c>
      <c r="J164" s="231">
        <v>904.58333333333371</v>
      </c>
      <c r="K164" s="230">
        <v>891.45</v>
      </c>
      <c r="L164" s="230">
        <v>876.8</v>
      </c>
      <c r="M164" s="230">
        <v>1.1300399999999999</v>
      </c>
      <c r="N164" s="1"/>
      <c r="O164" s="1"/>
    </row>
    <row r="165" spans="1:15" ht="12.75" customHeight="1">
      <c r="A165" s="30">
        <v>155</v>
      </c>
      <c r="B165" s="216" t="s">
        <v>346</v>
      </c>
      <c r="C165" s="230">
        <v>182.05</v>
      </c>
      <c r="D165" s="231">
        <v>182.9</v>
      </c>
      <c r="E165" s="231">
        <v>179.20000000000002</v>
      </c>
      <c r="F165" s="231">
        <v>176.35000000000002</v>
      </c>
      <c r="G165" s="231">
        <v>172.65000000000003</v>
      </c>
      <c r="H165" s="231">
        <v>185.75</v>
      </c>
      <c r="I165" s="231">
        <v>189.45</v>
      </c>
      <c r="J165" s="231">
        <v>192.29999999999998</v>
      </c>
      <c r="K165" s="230">
        <v>186.6</v>
      </c>
      <c r="L165" s="230">
        <v>180.05</v>
      </c>
      <c r="M165" s="230">
        <v>24.331019999999999</v>
      </c>
      <c r="N165" s="1"/>
      <c r="O165" s="1"/>
    </row>
    <row r="166" spans="1:15" ht="12.75" customHeight="1">
      <c r="A166" s="30">
        <v>156</v>
      </c>
      <c r="B166" s="216" t="s">
        <v>347</v>
      </c>
      <c r="C166" s="230">
        <v>129.1</v>
      </c>
      <c r="D166" s="231">
        <v>130.71666666666667</v>
      </c>
      <c r="E166" s="231">
        <v>126.78333333333333</v>
      </c>
      <c r="F166" s="231">
        <v>124.46666666666667</v>
      </c>
      <c r="G166" s="231">
        <v>120.53333333333333</v>
      </c>
      <c r="H166" s="231">
        <v>133.03333333333333</v>
      </c>
      <c r="I166" s="231">
        <v>136.96666666666667</v>
      </c>
      <c r="J166" s="231">
        <v>139.28333333333333</v>
      </c>
      <c r="K166" s="230">
        <v>134.65</v>
      </c>
      <c r="L166" s="230">
        <v>128.4</v>
      </c>
      <c r="M166" s="230">
        <v>25.366759999999999</v>
      </c>
      <c r="N166" s="1"/>
      <c r="O166" s="1"/>
    </row>
    <row r="167" spans="1:15" ht="12.75" customHeight="1">
      <c r="A167" s="30">
        <v>157</v>
      </c>
      <c r="B167" s="216" t="s">
        <v>251</v>
      </c>
      <c r="C167" s="230">
        <v>289</v>
      </c>
      <c r="D167" s="231">
        <v>287.7833333333333</v>
      </c>
      <c r="E167" s="231">
        <v>285.76666666666659</v>
      </c>
      <c r="F167" s="231">
        <v>282.5333333333333</v>
      </c>
      <c r="G167" s="231">
        <v>280.51666666666659</v>
      </c>
      <c r="H167" s="231">
        <v>291.01666666666659</v>
      </c>
      <c r="I167" s="231">
        <v>293.03333333333325</v>
      </c>
      <c r="J167" s="231">
        <v>296.26666666666659</v>
      </c>
      <c r="K167" s="230">
        <v>289.8</v>
      </c>
      <c r="L167" s="230">
        <v>284.55</v>
      </c>
      <c r="M167" s="230">
        <v>5.8062800000000001</v>
      </c>
      <c r="N167" s="1"/>
      <c r="O167" s="1"/>
    </row>
    <row r="168" spans="1:15" ht="12.75" customHeight="1">
      <c r="A168" s="30">
        <v>158</v>
      </c>
      <c r="B168" s="216" t="s">
        <v>814</v>
      </c>
      <c r="C168" s="230">
        <v>1107.9000000000001</v>
      </c>
      <c r="D168" s="231">
        <v>1109</v>
      </c>
      <c r="E168" s="231">
        <v>1093.5999999999999</v>
      </c>
      <c r="F168" s="231">
        <v>1079.3</v>
      </c>
      <c r="G168" s="231">
        <v>1063.8999999999999</v>
      </c>
      <c r="H168" s="231">
        <v>1123.3</v>
      </c>
      <c r="I168" s="231">
        <v>1138.7</v>
      </c>
      <c r="J168" s="231">
        <v>1153</v>
      </c>
      <c r="K168" s="230">
        <v>1124.4000000000001</v>
      </c>
      <c r="L168" s="230">
        <v>1094.7</v>
      </c>
      <c r="M168" s="230">
        <v>0.28384999999999999</v>
      </c>
      <c r="N168" s="1"/>
      <c r="O168" s="1"/>
    </row>
    <row r="169" spans="1:15" ht="12.75" customHeight="1">
      <c r="A169" s="30">
        <v>159</v>
      </c>
      <c r="B169" s="216" t="s">
        <v>103</v>
      </c>
      <c r="C169" s="230">
        <v>107.5</v>
      </c>
      <c r="D169" s="231">
        <v>107.33333333333333</v>
      </c>
      <c r="E169" s="231">
        <v>106.16666666666666</v>
      </c>
      <c r="F169" s="231">
        <v>104.83333333333333</v>
      </c>
      <c r="G169" s="231">
        <v>103.66666666666666</v>
      </c>
      <c r="H169" s="231">
        <v>108.66666666666666</v>
      </c>
      <c r="I169" s="231">
        <v>109.83333333333331</v>
      </c>
      <c r="J169" s="231">
        <v>111.16666666666666</v>
      </c>
      <c r="K169" s="230">
        <v>108.5</v>
      </c>
      <c r="L169" s="230">
        <v>106</v>
      </c>
      <c r="M169" s="230">
        <v>87.137810000000002</v>
      </c>
      <c r="N169" s="1"/>
      <c r="O169" s="1"/>
    </row>
    <row r="170" spans="1:15" ht="12.75" customHeight="1">
      <c r="A170" s="30">
        <v>160</v>
      </c>
      <c r="B170" s="216" t="s">
        <v>349</v>
      </c>
      <c r="C170" s="230">
        <v>1486.9</v>
      </c>
      <c r="D170" s="231">
        <v>1492.3</v>
      </c>
      <c r="E170" s="231">
        <v>1475.55</v>
      </c>
      <c r="F170" s="231">
        <v>1464.2</v>
      </c>
      <c r="G170" s="231">
        <v>1447.45</v>
      </c>
      <c r="H170" s="231">
        <v>1503.6499999999999</v>
      </c>
      <c r="I170" s="231">
        <v>1520.3999999999999</v>
      </c>
      <c r="J170" s="231">
        <v>1531.7499999999998</v>
      </c>
      <c r="K170" s="230">
        <v>1509.05</v>
      </c>
      <c r="L170" s="230">
        <v>1480.95</v>
      </c>
      <c r="M170" s="230">
        <v>0.41410000000000002</v>
      </c>
      <c r="N170" s="1"/>
      <c r="O170" s="1"/>
    </row>
    <row r="171" spans="1:15" ht="12.75" customHeight="1">
      <c r="A171" s="30">
        <v>161</v>
      </c>
      <c r="B171" s="216" t="s">
        <v>106</v>
      </c>
      <c r="C171" s="230">
        <v>45.3</v>
      </c>
      <c r="D171" s="231">
        <v>45.29999999999999</v>
      </c>
      <c r="E171" s="231">
        <v>44.949999999999982</v>
      </c>
      <c r="F171" s="231">
        <v>44.599999999999994</v>
      </c>
      <c r="G171" s="231">
        <v>44.249999999999986</v>
      </c>
      <c r="H171" s="231">
        <v>45.649999999999977</v>
      </c>
      <c r="I171" s="231">
        <v>45.999999999999986</v>
      </c>
      <c r="J171" s="231">
        <v>46.349999999999973</v>
      </c>
      <c r="K171" s="230">
        <v>45.65</v>
      </c>
      <c r="L171" s="230">
        <v>44.95</v>
      </c>
      <c r="M171" s="230">
        <v>63.888240000000003</v>
      </c>
      <c r="N171" s="1"/>
      <c r="O171" s="1"/>
    </row>
    <row r="172" spans="1:15" ht="12.75" customHeight="1">
      <c r="A172" s="30">
        <v>162</v>
      </c>
      <c r="B172" s="216" t="s">
        <v>350</v>
      </c>
      <c r="C172" s="230">
        <v>2593.35</v>
      </c>
      <c r="D172" s="231">
        <v>2598.0166666666664</v>
      </c>
      <c r="E172" s="231">
        <v>2570.333333333333</v>
      </c>
      <c r="F172" s="231">
        <v>2547.3166666666666</v>
      </c>
      <c r="G172" s="231">
        <v>2519.6333333333332</v>
      </c>
      <c r="H172" s="231">
        <v>2621.0333333333328</v>
      </c>
      <c r="I172" s="231">
        <v>2648.7166666666662</v>
      </c>
      <c r="J172" s="231">
        <v>2671.7333333333327</v>
      </c>
      <c r="K172" s="230">
        <v>2625.7</v>
      </c>
      <c r="L172" s="230">
        <v>2575</v>
      </c>
      <c r="M172" s="230">
        <v>7.6399999999999996E-2</v>
      </c>
      <c r="N172" s="1"/>
      <c r="O172" s="1"/>
    </row>
    <row r="173" spans="1:15" ht="12.75" customHeight="1">
      <c r="A173" s="30">
        <v>163</v>
      </c>
      <c r="B173" s="216" t="s">
        <v>351</v>
      </c>
      <c r="C173" s="230">
        <v>3013.7</v>
      </c>
      <c r="D173" s="231">
        <v>3054.4666666666667</v>
      </c>
      <c r="E173" s="231">
        <v>2959.2333333333336</v>
      </c>
      <c r="F173" s="231">
        <v>2904.7666666666669</v>
      </c>
      <c r="G173" s="231">
        <v>2809.5333333333338</v>
      </c>
      <c r="H173" s="231">
        <v>3108.9333333333334</v>
      </c>
      <c r="I173" s="231">
        <v>3204.1666666666661</v>
      </c>
      <c r="J173" s="231">
        <v>3258.6333333333332</v>
      </c>
      <c r="K173" s="230">
        <v>3149.7</v>
      </c>
      <c r="L173" s="230">
        <v>3000</v>
      </c>
      <c r="M173" s="230">
        <v>0.61812999999999996</v>
      </c>
      <c r="N173" s="1"/>
      <c r="O173" s="1"/>
    </row>
    <row r="174" spans="1:15" ht="12.75" customHeight="1">
      <c r="A174" s="30">
        <v>164</v>
      </c>
      <c r="B174" s="216" t="s">
        <v>352</v>
      </c>
      <c r="C174" s="230">
        <v>176.55</v>
      </c>
      <c r="D174" s="231">
        <v>175.65</v>
      </c>
      <c r="E174" s="231">
        <v>172.60000000000002</v>
      </c>
      <c r="F174" s="231">
        <v>168.65</v>
      </c>
      <c r="G174" s="231">
        <v>165.60000000000002</v>
      </c>
      <c r="H174" s="231">
        <v>179.60000000000002</v>
      </c>
      <c r="I174" s="231">
        <v>182.65000000000003</v>
      </c>
      <c r="J174" s="231">
        <v>186.60000000000002</v>
      </c>
      <c r="K174" s="230">
        <v>178.7</v>
      </c>
      <c r="L174" s="230">
        <v>171.7</v>
      </c>
      <c r="M174" s="230">
        <v>10.638949999999999</v>
      </c>
      <c r="N174" s="1"/>
      <c r="O174" s="1"/>
    </row>
    <row r="175" spans="1:15" ht="12.75" customHeight="1">
      <c r="A175" s="30">
        <v>165</v>
      </c>
      <c r="B175" s="216" t="s">
        <v>252</v>
      </c>
      <c r="C175" s="230">
        <v>941.4</v>
      </c>
      <c r="D175" s="231">
        <v>942</v>
      </c>
      <c r="E175" s="231">
        <v>904.4</v>
      </c>
      <c r="F175" s="231">
        <v>867.4</v>
      </c>
      <c r="G175" s="231">
        <v>829.8</v>
      </c>
      <c r="H175" s="231">
        <v>979</v>
      </c>
      <c r="I175" s="231">
        <v>1016.5999999999999</v>
      </c>
      <c r="J175" s="231">
        <v>1053.5999999999999</v>
      </c>
      <c r="K175" s="230">
        <v>979.6</v>
      </c>
      <c r="L175" s="230">
        <v>905</v>
      </c>
      <c r="M175" s="230">
        <v>64.900750000000002</v>
      </c>
      <c r="N175" s="1"/>
      <c r="O175" s="1"/>
    </row>
    <row r="176" spans="1:15" ht="12.75" customHeight="1">
      <c r="A176" s="30">
        <v>166</v>
      </c>
      <c r="B176" s="216" t="s">
        <v>353</v>
      </c>
      <c r="C176" s="230">
        <v>1311.1</v>
      </c>
      <c r="D176" s="231">
        <v>1311.8999999999999</v>
      </c>
      <c r="E176" s="231">
        <v>1298.7999999999997</v>
      </c>
      <c r="F176" s="231">
        <v>1286.4999999999998</v>
      </c>
      <c r="G176" s="231">
        <v>1273.3999999999996</v>
      </c>
      <c r="H176" s="231">
        <v>1324.1999999999998</v>
      </c>
      <c r="I176" s="231">
        <v>1337.2999999999997</v>
      </c>
      <c r="J176" s="231">
        <v>1349.6</v>
      </c>
      <c r="K176" s="230">
        <v>1325</v>
      </c>
      <c r="L176" s="230">
        <v>1299.5999999999999</v>
      </c>
      <c r="M176" s="230">
        <v>0.27272999999999997</v>
      </c>
      <c r="N176" s="1"/>
      <c r="O176" s="1"/>
    </row>
    <row r="177" spans="1:15" ht="12.75" customHeight="1">
      <c r="A177" s="30">
        <v>167</v>
      </c>
      <c r="B177" s="216" t="s">
        <v>104</v>
      </c>
      <c r="C177" s="230">
        <v>609</v>
      </c>
      <c r="D177" s="231">
        <v>613.68333333333328</v>
      </c>
      <c r="E177" s="231">
        <v>601.56666666666661</v>
      </c>
      <c r="F177" s="231">
        <v>594.13333333333333</v>
      </c>
      <c r="G177" s="231">
        <v>582.01666666666665</v>
      </c>
      <c r="H177" s="231">
        <v>621.11666666666656</v>
      </c>
      <c r="I177" s="231">
        <v>633.23333333333312</v>
      </c>
      <c r="J177" s="231">
        <v>640.66666666666652</v>
      </c>
      <c r="K177" s="230">
        <v>625.79999999999995</v>
      </c>
      <c r="L177" s="230">
        <v>606.25</v>
      </c>
      <c r="M177" s="230">
        <v>29.932670000000002</v>
      </c>
      <c r="N177" s="1"/>
      <c r="O177" s="1"/>
    </row>
    <row r="178" spans="1:15" ht="12.75" customHeight="1">
      <c r="A178" s="30">
        <v>168</v>
      </c>
      <c r="B178" s="216" t="s">
        <v>815</v>
      </c>
      <c r="C178" s="230">
        <v>1127.8499999999999</v>
      </c>
      <c r="D178" s="231">
        <v>1136.8166666666666</v>
      </c>
      <c r="E178" s="231">
        <v>1103.6333333333332</v>
      </c>
      <c r="F178" s="231">
        <v>1079.4166666666665</v>
      </c>
      <c r="G178" s="231">
        <v>1046.2333333333331</v>
      </c>
      <c r="H178" s="231">
        <v>1161.0333333333333</v>
      </c>
      <c r="I178" s="231">
        <v>1194.2166666666667</v>
      </c>
      <c r="J178" s="231">
        <v>1218.4333333333334</v>
      </c>
      <c r="K178" s="230">
        <v>1170</v>
      </c>
      <c r="L178" s="230">
        <v>1112.5999999999999</v>
      </c>
      <c r="M178" s="230">
        <v>1.3987000000000001</v>
      </c>
      <c r="N178" s="1"/>
      <c r="O178" s="1"/>
    </row>
    <row r="179" spans="1:15" ht="12.75" customHeight="1">
      <c r="A179" s="30">
        <v>169</v>
      </c>
      <c r="B179" s="216" t="s">
        <v>354</v>
      </c>
      <c r="C179" s="230">
        <v>1756.75</v>
      </c>
      <c r="D179" s="231">
        <v>1758.5833333333333</v>
      </c>
      <c r="E179" s="231">
        <v>1739.8666666666666</v>
      </c>
      <c r="F179" s="231">
        <v>1722.9833333333333</v>
      </c>
      <c r="G179" s="231">
        <v>1704.2666666666667</v>
      </c>
      <c r="H179" s="231">
        <v>1775.4666666666665</v>
      </c>
      <c r="I179" s="231">
        <v>1794.1833333333332</v>
      </c>
      <c r="J179" s="231">
        <v>1811.0666666666664</v>
      </c>
      <c r="K179" s="230">
        <v>1777.3</v>
      </c>
      <c r="L179" s="230">
        <v>1741.7</v>
      </c>
      <c r="M179" s="230">
        <v>0.37134</v>
      </c>
      <c r="N179" s="1"/>
      <c r="O179" s="1"/>
    </row>
    <row r="180" spans="1:15" ht="12.75" customHeight="1">
      <c r="A180" s="30">
        <v>170</v>
      </c>
      <c r="B180" s="216" t="s">
        <v>253</v>
      </c>
      <c r="C180" s="230">
        <v>425</v>
      </c>
      <c r="D180" s="231">
        <v>424.7</v>
      </c>
      <c r="E180" s="231">
        <v>422.9</v>
      </c>
      <c r="F180" s="231">
        <v>420.8</v>
      </c>
      <c r="G180" s="231">
        <v>419</v>
      </c>
      <c r="H180" s="231">
        <v>426.79999999999995</v>
      </c>
      <c r="I180" s="231">
        <v>428.6</v>
      </c>
      <c r="J180" s="231">
        <v>430.69999999999993</v>
      </c>
      <c r="K180" s="230">
        <v>426.5</v>
      </c>
      <c r="L180" s="230">
        <v>422.6</v>
      </c>
      <c r="M180" s="230">
        <v>0.30551</v>
      </c>
      <c r="N180" s="1"/>
      <c r="O180" s="1"/>
    </row>
    <row r="181" spans="1:15" ht="12.75" customHeight="1">
      <c r="A181" s="30">
        <v>171</v>
      </c>
      <c r="B181" s="216" t="s">
        <v>107</v>
      </c>
      <c r="C181" s="230">
        <v>1015.7</v>
      </c>
      <c r="D181" s="231">
        <v>1019.8166666666666</v>
      </c>
      <c r="E181" s="231">
        <v>1007.7833333333333</v>
      </c>
      <c r="F181" s="231">
        <v>999.86666666666667</v>
      </c>
      <c r="G181" s="231">
        <v>987.83333333333337</v>
      </c>
      <c r="H181" s="231">
        <v>1027.7333333333331</v>
      </c>
      <c r="I181" s="231">
        <v>1039.7666666666664</v>
      </c>
      <c r="J181" s="231">
        <v>1047.6833333333332</v>
      </c>
      <c r="K181" s="230">
        <v>1031.8499999999999</v>
      </c>
      <c r="L181" s="230">
        <v>1011.9</v>
      </c>
      <c r="M181" s="230">
        <v>7.3292000000000002</v>
      </c>
      <c r="N181" s="1"/>
      <c r="O181" s="1"/>
    </row>
    <row r="182" spans="1:15" ht="12.75" customHeight="1">
      <c r="A182" s="30">
        <v>172</v>
      </c>
      <c r="B182" s="216" t="s">
        <v>254</v>
      </c>
      <c r="C182" s="230">
        <v>470.15</v>
      </c>
      <c r="D182" s="231">
        <v>471.93333333333334</v>
      </c>
      <c r="E182" s="231">
        <v>466.4666666666667</v>
      </c>
      <c r="F182" s="231">
        <v>462.78333333333336</v>
      </c>
      <c r="G182" s="231">
        <v>457.31666666666672</v>
      </c>
      <c r="H182" s="231">
        <v>475.61666666666667</v>
      </c>
      <c r="I182" s="231">
        <v>481.08333333333326</v>
      </c>
      <c r="J182" s="231">
        <v>484.76666666666665</v>
      </c>
      <c r="K182" s="230">
        <v>477.4</v>
      </c>
      <c r="L182" s="230">
        <v>468.25</v>
      </c>
      <c r="M182" s="230">
        <v>0.94472</v>
      </c>
      <c r="N182" s="1"/>
      <c r="O182" s="1"/>
    </row>
    <row r="183" spans="1:15" ht="12.75" customHeight="1">
      <c r="A183" s="30">
        <v>173</v>
      </c>
      <c r="B183" s="216" t="s">
        <v>108</v>
      </c>
      <c r="C183" s="230">
        <v>1345.25</v>
      </c>
      <c r="D183" s="231">
        <v>1343.2833333333333</v>
      </c>
      <c r="E183" s="231">
        <v>1329.1166666666666</v>
      </c>
      <c r="F183" s="231">
        <v>1312.9833333333333</v>
      </c>
      <c r="G183" s="231">
        <v>1298.8166666666666</v>
      </c>
      <c r="H183" s="231">
        <v>1359.4166666666665</v>
      </c>
      <c r="I183" s="231">
        <v>1373.5833333333335</v>
      </c>
      <c r="J183" s="231">
        <v>1389.7166666666665</v>
      </c>
      <c r="K183" s="230">
        <v>1357.45</v>
      </c>
      <c r="L183" s="230">
        <v>1327.15</v>
      </c>
      <c r="M183" s="230">
        <v>3.8832800000000001</v>
      </c>
      <c r="N183" s="1"/>
      <c r="O183" s="1"/>
    </row>
    <row r="184" spans="1:15" ht="12.75" customHeight="1">
      <c r="A184" s="30">
        <v>174</v>
      </c>
      <c r="B184" s="216" t="s">
        <v>109</v>
      </c>
      <c r="C184" s="230">
        <v>275.85000000000002</v>
      </c>
      <c r="D184" s="231">
        <v>276.08333333333331</v>
      </c>
      <c r="E184" s="231">
        <v>273.76666666666665</v>
      </c>
      <c r="F184" s="231">
        <v>271.68333333333334</v>
      </c>
      <c r="G184" s="231">
        <v>269.36666666666667</v>
      </c>
      <c r="H184" s="231">
        <v>278.16666666666663</v>
      </c>
      <c r="I184" s="231">
        <v>280.48333333333335</v>
      </c>
      <c r="J184" s="231">
        <v>282.56666666666661</v>
      </c>
      <c r="K184" s="230">
        <v>278.39999999999998</v>
      </c>
      <c r="L184" s="230">
        <v>274</v>
      </c>
      <c r="M184" s="230">
        <v>11.27426</v>
      </c>
      <c r="N184" s="1"/>
      <c r="O184" s="1"/>
    </row>
    <row r="185" spans="1:15" ht="12.75" customHeight="1">
      <c r="A185" s="30">
        <v>175</v>
      </c>
      <c r="B185" s="216" t="s">
        <v>355</v>
      </c>
      <c r="C185" s="230">
        <v>329.95</v>
      </c>
      <c r="D185" s="231">
        <v>331.31666666666666</v>
      </c>
      <c r="E185" s="231">
        <v>326.63333333333333</v>
      </c>
      <c r="F185" s="231">
        <v>323.31666666666666</v>
      </c>
      <c r="G185" s="231">
        <v>318.63333333333333</v>
      </c>
      <c r="H185" s="231">
        <v>334.63333333333333</v>
      </c>
      <c r="I185" s="231">
        <v>339.31666666666661</v>
      </c>
      <c r="J185" s="231">
        <v>342.63333333333333</v>
      </c>
      <c r="K185" s="230">
        <v>336</v>
      </c>
      <c r="L185" s="230">
        <v>328</v>
      </c>
      <c r="M185" s="230">
        <v>10.472849999999999</v>
      </c>
      <c r="N185" s="1"/>
      <c r="O185" s="1"/>
    </row>
    <row r="186" spans="1:15" ht="12.75" customHeight="1">
      <c r="A186" s="30">
        <v>176</v>
      </c>
      <c r="B186" s="216" t="s">
        <v>110</v>
      </c>
      <c r="C186" s="230">
        <v>1697.95</v>
      </c>
      <c r="D186" s="231">
        <v>1702.1333333333332</v>
      </c>
      <c r="E186" s="231">
        <v>1683.8166666666664</v>
      </c>
      <c r="F186" s="231">
        <v>1669.6833333333332</v>
      </c>
      <c r="G186" s="231">
        <v>1651.3666666666663</v>
      </c>
      <c r="H186" s="231">
        <v>1716.2666666666664</v>
      </c>
      <c r="I186" s="231">
        <v>1734.583333333333</v>
      </c>
      <c r="J186" s="231">
        <v>1748.7166666666665</v>
      </c>
      <c r="K186" s="230">
        <v>1720.45</v>
      </c>
      <c r="L186" s="230">
        <v>1688</v>
      </c>
      <c r="M186" s="230">
        <v>9.4452300000000005</v>
      </c>
      <c r="N186" s="1"/>
      <c r="O186" s="1"/>
    </row>
    <row r="187" spans="1:15" ht="12.75" customHeight="1">
      <c r="A187" s="30">
        <v>177</v>
      </c>
      <c r="B187" s="216" t="s">
        <v>356</v>
      </c>
      <c r="C187" s="230">
        <v>678.65</v>
      </c>
      <c r="D187" s="231">
        <v>674.13333333333333</v>
      </c>
      <c r="E187" s="231">
        <v>666.51666666666665</v>
      </c>
      <c r="F187" s="231">
        <v>654.38333333333333</v>
      </c>
      <c r="G187" s="231">
        <v>646.76666666666665</v>
      </c>
      <c r="H187" s="231">
        <v>686.26666666666665</v>
      </c>
      <c r="I187" s="231">
        <v>693.88333333333321</v>
      </c>
      <c r="J187" s="231">
        <v>706.01666666666665</v>
      </c>
      <c r="K187" s="230">
        <v>681.75</v>
      </c>
      <c r="L187" s="230">
        <v>662</v>
      </c>
      <c r="M187" s="230">
        <v>2.7317399999999998</v>
      </c>
      <c r="N187" s="1"/>
      <c r="O187" s="1"/>
    </row>
    <row r="188" spans="1:15" ht="12.75" customHeight="1">
      <c r="A188" s="30">
        <v>178</v>
      </c>
      <c r="B188" s="216" t="s">
        <v>850</v>
      </c>
      <c r="C188" s="230">
        <v>327.8</v>
      </c>
      <c r="D188" s="231">
        <v>326.39999999999998</v>
      </c>
      <c r="E188" s="231">
        <v>323.29999999999995</v>
      </c>
      <c r="F188" s="231">
        <v>318.79999999999995</v>
      </c>
      <c r="G188" s="231">
        <v>315.69999999999993</v>
      </c>
      <c r="H188" s="231">
        <v>330.9</v>
      </c>
      <c r="I188" s="231">
        <v>334</v>
      </c>
      <c r="J188" s="231">
        <v>338.5</v>
      </c>
      <c r="K188" s="230">
        <v>329.5</v>
      </c>
      <c r="L188" s="230">
        <v>321.89999999999998</v>
      </c>
      <c r="M188" s="230">
        <v>2.7039300000000002</v>
      </c>
      <c r="N188" s="1"/>
      <c r="O188" s="1"/>
    </row>
    <row r="189" spans="1:15" ht="12.75" customHeight="1">
      <c r="A189" s="30">
        <v>179</v>
      </c>
      <c r="B189" s="216" t="s">
        <v>358</v>
      </c>
      <c r="C189" s="230">
        <v>2014.35</v>
      </c>
      <c r="D189" s="231">
        <v>2032.1666666666667</v>
      </c>
      <c r="E189" s="231">
        <v>1987.7833333333333</v>
      </c>
      <c r="F189" s="231">
        <v>1961.2166666666665</v>
      </c>
      <c r="G189" s="231">
        <v>1916.833333333333</v>
      </c>
      <c r="H189" s="231">
        <v>2058.7333333333336</v>
      </c>
      <c r="I189" s="231">
        <v>2103.1166666666672</v>
      </c>
      <c r="J189" s="231">
        <v>2129.6833333333338</v>
      </c>
      <c r="K189" s="230">
        <v>2076.5500000000002</v>
      </c>
      <c r="L189" s="230">
        <v>2005.6</v>
      </c>
      <c r="M189" s="230">
        <v>0.33398</v>
      </c>
      <c r="N189" s="1"/>
      <c r="O189" s="1"/>
    </row>
    <row r="190" spans="1:15" ht="12.75" customHeight="1">
      <c r="A190" s="30">
        <v>180</v>
      </c>
      <c r="B190" s="216" t="s">
        <v>359</v>
      </c>
      <c r="C190" s="230">
        <v>663.95</v>
      </c>
      <c r="D190" s="231">
        <v>660.98333333333335</v>
      </c>
      <c r="E190" s="231">
        <v>647.9666666666667</v>
      </c>
      <c r="F190" s="231">
        <v>631.98333333333335</v>
      </c>
      <c r="G190" s="231">
        <v>618.9666666666667</v>
      </c>
      <c r="H190" s="231">
        <v>676.9666666666667</v>
      </c>
      <c r="I190" s="231">
        <v>689.98333333333335</v>
      </c>
      <c r="J190" s="231">
        <v>705.9666666666667</v>
      </c>
      <c r="K190" s="230">
        <v>674</v>
      </c>
      <c r="L190" s="230">
        <v>645</v>
      </c>
      <c r="M190" s="230">
        <v>3.3708800000000001</v>
      </c>
      <c r="N190" s="1"/>
      <c r="O190" s="1"/>
    </row>
    <row r="191" spans="1:15" ht="12.75" customHeight="1">
      <c r="A191" s="30">
        <v>181</v>
      </c>
      <c r="B191" s="216" t="s">
        <v>360</v>
      </c>
      <c r="C191" s="230">
        <v>245.05</v>
      </c>
      <c r="D191" s="231">
        <v>242.36666666666667</v>
      </c>
      <c r="E191" s="231">
        <v>236.93333333333334</v>
      </c>
      <c r="F191" s="231">
        <v>228.81666666666666</v>
      </c>
      <c r="G191" s="231">
        <v>223.38333333333333</v>
      </c>
      <c r="H191" s="231">
        <v>250.48333333333335</v>
      </c>
      <c r="I191" s="231">
        <v>255.91666666666669</v>
      </c>
      <c r="J191" s="231">
        <v>264.03333333333336</v>
      </c>
      <c r="K191" s="230">
        <v>247.8</v>
      </c>
      <c r="L191" s="230">
        <v>234.25</v>
      </c>
      <c r="M191" s="230">
        <v>8.8811199999999992</v>
      </c>
      <c r="N191" s="1"/>
      <c r="O191" s="1"/>
    </row>
    <row r="192" spans="1:15" ht="12.75" customHeight="1">
      <c r="A192" s="30">
        <v>182</v>
      </c>
      <c r="B192" s="216" t="s">
        <v>361</v>
      </c>
      <c r="C192" s="230">
        <v>3329.4</v>
      </c>
      <c r="D192" s="231">
        <v>3324.65</v>
      </c>
      <c r="E192" s="231">
        <v>3309.3</v>
      </c>
      <c r="F192" s="231">
        <v>3289.2000000000003</v>
      </c>
      <c r="G192" s="231">
        <v>3273.8500000000004</v>
      </c>
      <c r="H192" s="231">
        <v>3344.75</v>
      </c>
      <c r="I192" s="231">
        <v>3360.0999999999995</v>
      </c>
      <c r="J192" s="231">
        <v>3380.2</v>
      </c>
      <c r="K192" s="230">
        <v>3340</v>
      </c>
      <c r="L192" s="230">
        <v>3304.55</v>
      </c>
      <c r="M192" s="230">
        <v>0.62814000000000003</v>
      </c>
      <c r="N192" s="1"/>
      <c r="O192" s="1"/>
    </row>
    <row r="193" spans="1:15" ht="12.75" customHeight="1">
      <c r="A193" s="30">
        <v>183</v>
      </c>
      <c r="B193" s="216" t="s">
        <v>111</v>
      </c>
      <c r="C193" s="230">
        <v>486.05</v>
      </c>
      <c r="D193" s="231">
        <v>484.65000000000003</v>
      </c>
      <c r="E193" s="231">
        <v>480.45000000000005</v>
      </c>
      <c r="F193" s="231">
        <v>474.85</v>
      </c>
      <c r="G193" s="231">
        <v>470.65000000000003</v>
      </c>
      <c r="H193" s="231">
        <v>490.25000000000006</v>
      </c>
      <c r="I193" s="231">
        <v>494.45</v>
      </c>
      <c r="J193" s="231">
        <v>500.05000000000007</v>
      </c>
      <c r="K193" s="230">
        <v>488.85</v>
      </c>
      <c r="L193" s="230">
        <v>479.05</v>
      </c>
      <c r="M193" s="230">
        <v>7.1755599999999999</v>
      </c>
      <c r="N193" s="1"/>
      <c r="O193" s="1"/>
    </row>
    <row r="194" spans="1:15" ht="12.75" customHeight="1">
      <c r="A194" s="30">
        <v>184</v>
      </c>
      <c r="B194" s="216" t="s">
        <v>362</v>
      </c>
      <c r="C194" s="230">
        <v>596.85</v>
      </c>
      <c r="D194" s="231">
        <v>598.44999999999993</v>
      </c>
      <c r="E194" s="231">
        <v>590.89999999999986</v>
      </c>
      <c r="F194" s="231">
        <v>584.94999999999993</v>
      </c>
      <c r="G194" s="231">
        <v>577.39999999999986</v>
      </c>
      <c r="H194" s="231">
        <v>604.39999999999986</v>
      </c>
      <c r="I194" s="231">
        <v>611.94999999999982</v>
      </c>
      <c r="J194" s="231">
        <v>617.89999999999986</v>
      </c>
      <c r="K194" s="230">
        <v>606</v>
      </c>
      <c r="L194" s="230">
        <v>592.5</v>
      </c>
      <c r="M194" s="230">
        <v>13.65029</v>
      </c>
      <c r="N194" s="1"/>
      <c r="O194" s="1"/>
    </row>
    <row r="195" spans="1:15" ht="12.75" customHeight="1">
      <c r="A195" s="30">
        <v>185</v>
      </c>
      <c r="B195" s="216" t="s">
        <v>363</v>
      </c>
      <c r="C195" s="230">
        <v>111.55</v>
      </c>
      <c r="D195" s="231">
        <v>111.89999999999999</v>
      </c>
      <c r="E195" s="231">
        <v>110.64999999999998</v>
      </c>
      <c r="F195" s="231">
        <v>109.74999999999999</v>
      </c>
      <c r="G195" s="231">
        <v>108.49999999999997</v>
      </c>
      <c r="H195" s="231">
        <v>112.79999999999998</v>
      </c>
      <c r="I195" s="231">
        <v>114.05000000000001</v>
      </c>
      <c r="J195" s="231">
        <v>114.94999999999999</v>
      </c>
      <c r="K195" s="230">
        <v>113.15</v>
      </c>
      <c r="L195" s="230">
        <v>111</v>
      </c>
      <c r="M195" s="230">
        <v>3.3428599999999999</v>
      </c>
      <c r="N195" s="1"/>
      <c r="O195" s="1"/>
    </row>
    <row r="196" spans="1:15" ht="12.75" customHeight="1">
      <c r="A196" s="30">
        <v>186</v>
      </c>
      <c r="B196" s="216" t="s">
        <v>364</v>
      </c>
      <c r="C196" s="230">
        <v>166.75</v>
      </c>
      <c r="D196" s="231">
        <v>167.4</v>
      </c>
      <c r="E196" s="231">
        <v>165.15</v>
      </c>
      <c r="F196" s="231">
        <v>163.55000000000001</v>
      </c>
      <c r="G196" s="231">
        <v>161.30000000000001</v>
      </c>
      <c r="H196" s="231">
        <v>169</v>
      </c>
      <c r="I196" s="231">
        <v>171.25</v>
      </c>
      <c r="J196" s="231">
        <v>172.85</v>
      </c>
      <c r="K196" s="230">
        <v>169.65</v>
      </c>
      <c r="L196" s="230">
        <v>165.8</v>
      </c>
      <c r="M196" s="230">
        <v>24.920030000000001</v>
      </c>
      <c r="N196" s="1"/>
      <c r="O196" s="1"/>
    </row>
    <row r="197" spans="1:15" ht="12.75" customHeight="1">
      <c r="A197" s="30">
        <v>187</v>
      </c>
      <c r="B197" s="216" t="s">
        <v>255</v>
      </c>
      <c r="C197" s="230">
        <v>289.7</v>
      </c>
      <c r="D197" s="231">
        <v>289.43333333333334</v>
      </c>
      <c r="E197" s="231">
        <v>287.36666666666667</v>
      </c>
      <c r="F197" s="231">
        <v>285.03333333333336</v>
      </c>
      <c r="G197" s="231">
        <v>282.9666666666667</v>
      </c>
      <c r="H197" s="231">
        <v>291.76666666666665</v>
      </c>
      <c r="I197" s="231">
        <v>293.83333333333337</v>
      </c>
      <c r="J197" s="231">
        <v>296.16666666666663</v>
      </c>
      <c r="K197" s="230">
        <v>291.5</v>
      </c>
      <c r="L197" s="230">
        <v>287.10000000000002</v>
      </c>
      <c r="M197" s="230">
        <v>4.7917199999999998</v>
      </c>
      <c r="N197" s="1"/>
      <c r="O197" s="1"/>
    </row>
    <row r="198" spans="1:15" ht="12.75" customHeight="1">
      <c r="A198" s="30">
        <v>188</v>
      </c>
      <c r="B198" s="216" t="s">
        <v>366</v>
      </c>
      <c r="C198" s="230">
        <v>1170.3</v>
      </c>
      <c r="D198" s="231">
        <v>1186.8166666666666</v>
      </c>
      <c r="E198" s="231">
        <v>1146.6833333333332</v>
      </c>
      <c r="F198" s="231">
        <v>1123.0666666666666</v>
      </c>
      <c r="G198" s="231">
        <v>1082.9333333333332</v>
      </c>
      <c r="H198" s="231">
        <v>1210.4333333333332</v>
      </c>
      <c r="I198" s="231">
        <v>1250.5666666666664</v>
      </c>
      <c r="J198" s="231">
        <v>1274.1833333333332</v>
      </c>
      <c r="K198" s="230">
        <v>1226.95</v>
      </c>
      <c r="L198" s="230">
        <v>1163.2</v>
      </c>
      <c r="M198" s="230">
        <v>7.94726</v>
      </c>
      <c r="N198" s="1"/>
      <c r="O198" s="1"/>
    </row>
    <row r="199" spans="1:15" ht="12.75" customHeight="1">
      <c r="A199" s="30">
        <v>189</v>
      </c>
      <c r="B199" s="216" t="s">
        <v>113</v>
      </c>
      <c r="C199" s="230">
        <v>1107.3499999999999</v>
      </c>
      <c r="D199" s="231">
        <v>1114.2333333333333</v>
      </c>
      <c r="E199" s="231">
        <v>1097.1166666666668</v>
      </c>
      <c r="F199" s="231">
        <v>1086.8833333333334</v>
      </c>
      <c r="G199" s="231">
        <v>1069.7666666666669</v>
      </c>
      <c r="H199" s="231">
        <v>1124.4666666666667</v>
      </c>
      <c r="I199" s="231">
        <v>1141.583333333333</v>
      </c>
      <c r="J199" s="231">
        <v>1151.8166666666666</v>
      </c>
      <c r="K199" s="230">
        <v>1131.3499999999999</v>
      </c>
      <c r="L199" s="230">
        <v>1104</v>
      </c>
      <c r="M199" s="230">
        <v>21.380960000000002</v>
      </c>
      <c r="N199" s="1"/>
      <c r="O199" s="1"/>
    </row>
    <row r="200" spans="1:15" ht="12.75" customHeight="1">
      <c r="A200" s="30">
        <v>190</v>
      </c>
      <c r="B200" s="216" t="s">
        <v>115</v>
      </c>
      <c r="C200" s="230">
        <v>1766.55</v>
      </c>
      <c r="D200" s="231">
        <v>1772.1833333333334</v>
      </c>
      <c r="E200" s="231">
        <v>1757.3666666666668</v>
      </c>
      <c r="F200" s="231">
        <v>1748.1833333333334</v>
      </c>
      <c r="G200" s="231">
        <v>1733.3666666666668</v>
      </c>
      <c r="H200" s="231">
        <v>1781.3666666666668</v>
      </c>
      <c r="I200" s="231">
        <v>1796.1833333333334</v>
      </c>
      <c r="J200" s="231">
        <v>1805.3666666666668</v>
      </c>
      <c r="K200" s="230">
        <v>1787</v>
      </c>
      <c r="L200" s="230">
        <v>1763</v>
      </c>
      <c r="M200" s="230">
        <v>4.3877699999999997</v>
      </c>
      <c r="N200" s="1"/>
      <c r="O200" s="1"/>
    </row>
    <row r="201" spans="1:15" ht="12.75" customHeight="1">
      <c r="A201" s="30">
        <v>191</v>
      </c>
      <c r="B201" s="216" t="s">
        <v>116</v>
      </c>
      <c r="C201" s="230">
        <v>1637.2</v>
      </c>
      <c r="D201" s="231">
        <v>1640.0833333333333</v>
      </c>
      <c r="E201" s="231">
        <v>1630.5666666666666</v>
      </c>
      <c r="F201" s="231">
        <v>1623.9333333333334</v>
      </c>
      <c r="G201" s="231">
        <v>1614.4166666666667</v>
      </c>
      <c r="H201" s="231">
        <v>1646.7166666666665</v>
      </c>
      <c r="I201" s="231">
        <v>1656.2333333333333</v>
      </c>
      <c r="J201" s="231">
        <v>1662.8666666666663</v>
      </c>
      <c r="K201" s="230">
        <v>1649.6</v>
      </c>
      <c r="L201" s="230">
        <v>1633.45</v>
      </c>
      <c r="M201" s="230">
        <v>112.35037</v>
      </c>
      <c r="N201" s="1"/>
      <c r="O201" s="1"/>
    </row>
    <row r="202" spans="1:15" ht="12.75" customHeight="1">
      <c r="A202" s="30">
        <v>192</v>
      </c>
      <c r="B202" s="216" t="s">
        <v>117</v>
      </c>
      <c r="C202" s="230">
        <v>562.70000000000005</v>
      </c>
      <c r="D202" s="231">
        <v>565.86666666666667</v>
      </c>
      <c r="E202" s="231">
        <v>557.98333333333335</v>
      </c>
      <c r="F202" s="231">
        <v>553.26666666666665</v>
      </c>
      <c r="G202" s="231">
        <v>545.38333333333333</v>
      </c>
      <c r="H202" s="231">
        <v>570.58333333333337</v>
      </c>
      <c r="I202" s="231">
        <v>578.46666666666681</v>
      </c>
      <c r="J202" s="231">
        <v>583.18333333333339</v>
      </c>
      <c r="K202" s="230">
        <v>573.75</v>
      </c>
      <c r="L202" s="230">
        <v>561.15</v>
      </c>
      <c r="M202" s="230">
        <v>34.25506</v>
      </c>
      <c r="N202" s="1"/>
      <c r="O202" s="1"/>
    </row>
    <row r="203" spans="1:15" ht="12.75" customHeight="1">
      <c r="A203" s="30">
        <v>193</v>
      </c>
      <c r="B203" s="216" t="s">
        <v>367</v>
      </c>
      <c r="C203" s="230">
        <v>64.349999999999994</v>
      </c>
      <c r="D203" s="231">
        <v>64.649999999999991</v>
      </c>
      <c r="E203" s="231">
        <v>63.799999999999983</v>
      </c>
      <c r="F203" s="231">
        <v>63.249999999999986</v>
      </c>
      <c r="G203" s="231">
        <v>62.399999999999977</v>
      </c>
      <c r="H203" s="231">
        <v>65.199999999999989</v>
      </c>
      <c r="I203" s="231">
        <v>66.049999999999983</v>
      </c>
      <c r="J203" s="231">
        <v>66.599999999999994</v>
      </c>
      <c r="K203" s="230">
        <v>65.5</v>
      </c>
      <c r="L203" s="230">
        <v>64.099999999999994</v>
      </c>
      <c r="M203" s="230">
        <v>27.686959999999999</v>
      </c>
      <c r="N203" s="1"/>
      <c r="O203" s="1"/>
    </row>
    <row r="204" spans="1:15" ht="12.75" customHeight="1">
      <c r="A204" s="30">
        <v>194</v>
      </c>
      <c r="B204" s="216" t="s">
        <v>816</v>
      </c>
      <c r="C204" s="230">
        <v>600.35</v>
      </c>
      <c r="D204" s="231">
        <v>604.05000000000007</v>
      </c>
      <c r="E204" s="231">
        <v>595.05000000000018</v>
      </c>
      <c r="F204" s="231">
        <v>589.75000000000011</v>
      </c>
      <c r="G204" s="231">
        <v>580.75000000000023</v>
      </c>
      <c r="H204" s="231">
        <v>609.35000000000014</v>
      </c>
      <c r="I204" s="231">
        <v>618.34999999999991</v>
      </c>
      <c r="J204" s="231">
        <v>623.65000000000009</v>
      </c>
      <c r="K204" s="230">
        <v>613.04999999999995</v>
      </c>
      <c r="L204" s="230">
        <v>598.75</v>
      </c>
      <c r="M204" s="230">
        <v>0.45201000000000002</v>
      </c>
      <c r="N204" s="1"/>
      <c r="O204" s="1"/>
    </row>
    <row r="205" spans="1:15" ht="12.75" customHeight="1">
      <c r="A205" s="30">
        <v>195</v>
      </c>
      <c r="B205" s="216" t="s">
        <v>368</v>
      </c>
      <c r="C205" s="230">
        <v>890.8</v>
      </c>
      <c r="D205" s="231">
        <v>897.04999999999984</v>
      </c>
      <c r="E205" s="231">
        <v>879.79999999999973</v>
      </c>
      <c r="F205" s="231">
        <v>868.79999999999984</v>
      </c>
      <c r="G205" s="231">
        <v>851.54999999999973</v>
      </c>
      <c r="H205" s="231">
        <v>908.04999999999973</v>
      </c>
      <c r="I205" s="231">
        <v>925.3</v>
      </c>
      <c r="J205" s="231">
        <v>936.29999999999973</v>
      </c>
      <c r="K205" s="230">
        <v>914.3</v>
      </c>
      <c r="L205" s="230">
        <v>886.05</v>
      </c>
      <c r="M205" s="230">
        <v>2.6995399999999998</v>
      </c>
      <c r="N205" s="1"/>
      <c r="O205" s="1"/>
    </row>
    <row r="206" spans="1:15" ht="12.75" customHeight="1">
      <c r="A206" s="30">
        <v>196</v>
      </c>
      <c r="B206" s="216" t="s">
        <v>369</v>
      </c>
      <c r="C206" s="230">
        <v>884.25</v>
      </c>
      <c r="D206" s="231">
        <v>880.23333333333323</v>
      </c>
      <c r="E206" s="231">
        <v>872.56666666666649</v>
      </c>
      <c r="F206" s="231">
        <v>860.88333333333321</v>
      </c>
      <c r="G206" s="231">
        <v>853.21666666666647</v>
      </c>
      <c r="H206" s="231">
        <v>891.91666666666652</v>
      </c>
      <c r="I206" s="231">
        <v>899.58333333333326</v>
      </c>
      <c r="J206" s="231">
        <v>911.26666666666654</v>
      </c>
      <c r="K206" s="230">
        <v>887.9</v>
      </c>
      <c r="L206" s="230">
        <v>868.55</v>
      </c>
      <c r="M206" s="230">
        <v>8.4370000000000001E-2</v>
      </c>
      <c r="N206" s="1"/>
      <c r="O206" s="1"/>
    </row>
    <row r="207" spans="1:15" ht="12.75" customHeight="1">
      <c r="A207" s="30">
        <v>197</v>
      </c>
      <c r="B207" s="216" t="s">
        <v>112</v>
      </c>
      <c r="C207" s="230">
        <v>1249.75</v>
      </c>
      <c r="D207" s="231">
        <v>1253.7666666666667</v>
      </c>
      <c r="E207" s="231">
        <v>1242.5333333333333</v>
      </c>
      <c r="F207" s="231">
        <v>1235.3166666666666</v>
      </c>
      <c r="G207" s="231">
        <v>1224.0833333333333</v>
      </c>
      <c r="H207" s="231">
        <v>1260.9833333333333</v>
      </c>
      <c r="I207" s="231">
        <v>1272.2166666666665</v>
      </c>
      <c r="J207" s="231">
        <v>1279.4333333333334</v>
      </c>
      <c r="K207" s="230">
        <v>1265</v>
      </c>
      <c r="L207" s="230">
        <v>1246.55</v>
      </c>
      <c r="M207" s="230">
        <v>5.2057000000000002</v>
      </c>
      <c r="N207" s="1"/>
      <c r="O207" s="1"/>
    </row>
    <row r="208" spans="1:15" ht="12.75" customHeight="1">
      <c r="A208" s="30">
        <v>198</v>
      </c>
      <c r="B208" s="216" t="s">
        <v>118</v>
      </c>
      <c r="C208" s="230">
        <v>2710.45</v>
      </c>
      <c r="D208" s="231">
        <v>2700.8833333333337</v>
      </c>
      <c r="E208" s="231">
        <v>2683.6166666666672</v>
      </c>
      <c r="F208" s="231">
        <v>2656.7833333333338</v>
      </c>
      <c r="G208" s="231">
        <v>2639.5166666666673</v>
      </c>
      <c r="H208" s="231">
        <v>2727.7166666666672</v>
      </c>
      <c r="I208" s="231">
        <v>2744.9833333333336</v>
      </c>
      <c r="J208" s="231">
        <v>2771.8166666666671</v>
      </c>
      <c r="K208" s="230">
        <v>2718.15</v>
      </c>
      <c r="L208" s="230">
        <v>2674.05</v>
      </c>
      <c r="M208" s="230">
        <v>2.2445400000000002</v>
      </c>
      <c r="N208" s="1"/>
      <c r="O208" s="1"/>
    </row>
    <row r="209" spans="1:15" ht="12.75" customHeight="1">
      <c r="A209" s="30">
        <v>199</v>
      </c>
      <c r="B209" s="216" t="s">
        <v>764</v>
      </c>
      <c r="C209" s="230">
        <v>292.10000000000002</v>
      </c>
      <c r="D209" s="231">
        <v>294.43333333333334</v>
      </c>
      <c r="E209" s="231">
        <v>287.9666666666667</v>
      </c>
      <c r="F209" s="231">
        <v>283.83333333333337</v>
      </c>
      <c r="G209" s="231">
        <v>277.36666666666673</v>
      </c>
      <c r="H209" s="231">
        <v>298.56666666666666</v>
      </c>
      <c r="I209" s="231">
        <v>305.03333333333325</v>
      </c>
      <c r="J209" s="231">
        <v>309.16666666666663</v>
      </c>
      <c r="K209" s="230">
        <v>300.89999999999998</v>
      </c>
      <c r="L209" s="230">
        <v>290.3</v>
      </c>
      <c r="M209" s="230">
        <v>2.7875700000000001</v>
      </c>
      <c r="N209" s="1"/>
      <c r="O209" s="1"/>
    </row>
    <row r="210" spans="1:15" ht="12.75" customHeight="1">
      <c r="A210" s="30">
        <v>200</v>
      </c>
      <c r="B210" s="216" t="s">
        <v>120</v>
      </c>
      <c r="C210" s="230">
        <v>410.3</v>
      </c>
      <c r="D210" s="231">
        <v>410.33333333333331</v>
      </c>
      <c r="E210" s="231">
        <v>406.86666666666662</v>
      </c>
      <c r="F210" s="231">
        <v>403.43333333333328</v>
      </c>
      <c r="G210" s="231">
        <v>399.96666666666658</v>
      </c>
      <c r="H210" s="231">
        <v>413.76666666666665</v>
      </c>
      <c r="I210" s="231">
        <v>417.23333333333335</v>
      </c>
      <c r="J210" s="231">
        <v>420.66666666666669</v>
      </c>
      <c r="K210" s="230">
        <v>413.8</v>
      </c>
      <c r="L210" s="230">
        <v>406.9</v>
      </c>
      <c r="M210" s="230">
        <v>36.906179999999999</v>
      </c>
      <c r="N210" s="1"/>
      <c r="O210" s="1"/>
    </row>
    <row r="211" spans="1:15" ht="12.75" customHeight="1">
      <c r="A211" s="30">
        <v>201</v>
      </c>
      <c r="B211" s="216" t="s">
        <v>771</v>
      </c>
      <c r="C211" s="230">
        <v>1154.95</v>
      </c>
      <c r="D211" s="231">
        <v>1157.4166666666667</v>
      </c>
      <c r="E211" s="231">
        <v>1149.8333333333335</v>
      </c>
      <c r="F211" s="231">
        <v>1144.7166666666667</v>
      </c>
      <c r="G211" s="231">
        <v>1137.1333333333334</v>
      </c>
      <c r="H211" s="231">
        <v>1162.5333333333335</v>
      </c>
      <c r="I211" s="231">
        <v>1170.116666666667</v>
      </c>
      <c r="J211" s="231">
        <v>1175.2333333333336</v>
      </c>
      <c r="K211" s="230">
        <v>1165</v>
      </c>
      <c r="L211" s="230">
        <v>1152.3</v>
      </c>
      <c r="M211" s="230">
        <v>0.19200999999999999</v>
      </c>
      <c r="N211" s="1"/>
      <c r="O211" s="1"/>
    </row>
    <row r="212" spans="1:15" ht="12.75" customHeight="1">
      <c r="A212" s="30">
        <v>202</v>
      </c>
      <c r="B212" s="216" t="s">
        <v>256</v>
      </c>
      <c r="C212" s="230">
        <v>3046.4</v>
      </c>
      <c r="D212" s="231">
        <v>3072.3166666666671</v>
      </c>
      <c r="E212" s="231">
        <v>3016.0833333333339</v>
      </c>
      <c r="F212" s="231">
        <v>2985.7666666666669</v>
      </c>
      <c r="G212" s="231">
        <v>2929.5333333333338</v>
      </c>
      <c r="H212" s="231">
        <v>3102.6333333333341</v>
      </c>
      <c r="I212" s="231">
        <v>3158.8666666666668</v>
      </c>
      <c r="J212" s="231">
        <v>3189.1833333333343</v>
      </c>
      <c r="K212" s="230">
        <v>3128.55</v>
      </c>
      <c r="L212" s="230">
        <v>3042</v>
      </c>
      <c r="M212" s="230">
        <v>7.4894299999999996</v>
      </c>
      <c r="N212" s="1"/>
      <c r="O212" s="1"/>
    </row>
    <row r="213" spans="1:15" ht="12.75" customHeight="1">
      <c r="A213" s="30">
        <v>203</v>
      </c>
      <c r="B213" s="216" t="s">
        <v>371</v>
      </c>
      <c r="C213" s="230">
        <v>102.9</v>
      </c>
      <c r="D213" s="231">
        <v>103.26666666666667</v>
      </c>
      <c r="E213" s="231">
        <v>102.13333333333333</v>
      </c>
      <c r="F213" s="231">
        <v>101.36666666666666</v>
      </c>
      <c r="G213" s="231">
        <v>100.23333333333332</v>
      </c>
      <c r="H213" s="231">
        <v>104.03333333333333</v>
      </c>
      <c r="I213" s="231">
        <v>105.16666666666669</v>
      </c>
      <c r="J213" s="231">
        <v>105.93333333333334</v>
      </c>
      <c r="K213" s="230">
        <v>104.4</v>
      </c>
      <c r="L213" s="230">
        <v>102.5</v>
      </c>
      <c r="M213" s="230">
        <v>28.95692</v>
      </c>
      <c r="N213" s="1"/>
      <c r="O213" s="1"/>
    </row>
    <row r="214" spans="1:15" ht="12.75" customHeight="1">
      <c r="A214" s="30">
        <v>204</v>
      </c>
      <c r="B214" s="216" t="s">
        <v>121</v>
      </c>
      <c r="C214" s="230">
        <v>263.39999999999998</v>
      </c>
      <c r="D214" s="231">
        <v>261.34999999999997</v>
      </c>
      <c r="E214" s="231">
        <v>257.29999999999995</v>
      </c>
      <c r="F214" s="231">
        <v>251.2</v>
      </c>
      <c r="G214" s="231">
        <v>247.14999999999998</v>
      </c>
      <c r="H214" s="231">
        <v>267.44999999999993</v>
      </c>
      <c r="I214" s="231">
        <v>271.5</v>
      </c>
      <c r="J214" s="231">
        <v>277.59999999999991</v>
      </c>
      <c r="K214" s="230">
        <v>265.39999999999998</v>
      </c>
      <c r="L214" s="230">
        <v>255.25</v>
      </c>
      <c r="M214" s="230">
        <v>40.476480000000002</v>
      </c>
      <c r="N214" s="1"/>
      <c r="O214" s="1"/>
    </row>
    <row r="215" spans="1:15" ht="12.75" customHeight="1">
      <c r="A215" s="30">
        <v>205</v>
      </c>
      <c r="B215" s="216" t="s">
        <v>122</v>
      </c>
      <c r="C215" s="230">
        <v>2628.3</v>
      </c>
      <c r="D215" s="231">
        <v>2634.3666666666668</v>
      </c>
      <c r="E215" s="231">
        <v>2618.9333333333334</v>
      </c>
      <c r="F215" s="231">
        <v>2609.5666666666666</v>
      </c>
      <c r="G215" s="231">
        <v>2594.1333333333332</v>
      </c>
      <c r="H215" s="231">
        <v>2643.7333333333336</v>
      </c>
      <c r="I215" s="231">
        <v>2659.166666666667</v>
      </c>
      <c r="J215" s="231">
        <v>2668.5333333333338</v>
      </c>
      <c r="K215" s="230">
        <v>2649.8</v>
      </c>
      <c r="L215" s="230">
        <v>2625</v>
      </c>
      <c r="M215" s="230">
        <v>7.03864</v>
      </c>
      <c r="N215" s="1"/>
      <c r="O215" s="1"/>
    </row>
    <row r="216" spans="1:15" ht="12.75" customHeight="1">
      <c r="A216" s="30">
        <v>206</v>
      </c>
      <c r="B216" s="216" t="s">
        <v>257</v>
      </c>
      <c r="C216" s="230">
        <v>307.55</v>
      </c>
      <c r="D216" s="231">
        <v>308.21666666666664</v>
      </c>
      <c r="E216" s="231">
        <v>306.43333333333328</v>
      </c>
      <c r="F216" s="231">
        <v>305.31666666666666</v>
      </c>
      <c r="G216" s="231">
        <v>303.5333333333333</v>
      </c>
      <c r="H216" s="231">
        <v>309.33333333333326</v>
      </c>
      <c r="I216" s="231">
        <v>311.11666666666667</v>
      </c>
      <c r="J216" s="231">
        <v>312.23333333333323</v>
      </c>
      <c r="K216" s="230">
        <v>310</v>
      </c>
      <c r="L216" s="230">
        <v>307.10000000000002</v>
      </c>
      <c r="M216" s="230">
        <v>5.33927</v>
      </c>
      <c r="N216" s="1"/>
      <c r="O216" s="1"/>
    </row>
    <row r="217" spans="1:15" ht="12.75" customHeight="1">
      <c r="A217" s="30">
        <v>207</v>
      </c>
      <c r="B217" s="216" t="s">
        <v>285</v>
      </c>
      <c r="C217" s="230">
        <v>4002.95</v>
      </c>
      <c r="D217" s="231">
        <v>4000.4500000000003</v>
      </c>
      <c r="E217" s="231">
        <v>3906.4000000000005</v>
      </c>
      <c r="F217" s="231">
        <v>3809.8500000000004</v>
      </c>
      <c r="G217" s="231">
        <v>3715.8000000000006</v>
      </c>
      <c r="H217" s="231">
        <v>4097</v>
      </c>
      <c r="I217" s="231">
        <v>4191.0500000000011</v>
      </c>
      <c r="J217" s="231">
        <v>4287.6000000000004</v>
      </c>
      <c r="K217" s="230">
        <v>4094.5</v>
      </c>
      <c r="L217" s="230">
        <v>3903.9</v>
      </c>
      <c r="M217" s="230">
        <v>0.37462000000000001</v>
      </c>
      <c r="N217" s="1"/>
      <c r="O217" s="1"/>
    </row>
    <row r="218" spans="1:15" ht="12.75" customHeight="1">
      <c r="A218" s="30">
        <v>208</v>
      </c>
      <c r="B218" s="216" t="s">
        <v>772</v>
      </c>
      <c r="C218" s="230">
        <v>692.2</v>
      </c>
      <c r="D218" s="231">
        <v>695.35</v>
      </c>
      <c r="E218" s="231">
        <v>686.30000000000007</v>
      </c>
      <c r="F218" s="231">
        <v>680.40000000000009</v>
      </c>
      <c r="G218" s="231">
        <v>671.35000000000014</v>
      </c>
      <c r="H218" s="231">
        <v>701.25</v>
      </c>
      <c r="I218" s="231">
        <v>710.3</v>
      </c>
      <c r="J218" s="231">
        <v>716.19999999999993</v>
      </c>
      <c r="K218" s="230">
        <v>704.4</v>
      </c>
      <c r="L218" s="230">
        <v>689.45</v>
      </c>
      <c r="M218" s="230">
        <v>1.0567200000000001</v>
      </c>
      <c r="N218" s="1"/>
      <c r="O218" s="1"/>
    </row>
    <row r="219" spans="1:15" ht="12.75" customHeight="1">
      <c r="A219" s="30">
        <v>209</v>
      </c>
      <c r="B219" s="216" t="s">
        <v>372</v>
      </c>
      <c r="C219" s="230">
        <v>39918.5</v>
      </c>
      <c r="D219" s="231">
        <v>39812.166666666664</v>
      </c>
      <c r="E219" s="231">
        <v>39624.333333333328</v>
      </c>
      <c r="F219" s="231">
        <v>39330.166666666664</v>
      </c>
      <c r="G219" s="231">
        <v>39142.333333333328</v>
      </c>
      <c r="H219" s="231">
        <v>40106.333333333328</v>
      </c>
      <c r="I219" s="231">
        <v>40294.166666666657</v>
      </c>
      <c r="J219" s="231">
        <v>40588.333333333328</v>
      </c>
      <c r="K219" s="230">
        <v>40000</v>
      </c>
      <c r="L219" s="230">
        <v>39518</v>
      </c>
      <c r="M219" s="230">
        <v>4.5839999999999999E-2</v>
      </c>
      <c r="N219" s="1"/>
      <c r="O219" s="1"/>
    </row>
    <row r="220" spans="1:15" ht="12.75" customHeight="1">
      <c r="A220" s="30">
        <v>210</v>
      </c>
      <c r="B220" s="216" t="s">
        <v>373</v>
      </c>
      <c r="C220" s="230">
        <v>55.7</v>
      </c>
      <c r="D220" s="231">
        <v>56.033333333333331</v>
      </c>
      <c r="E220" s="231">
        <v>55.266666666666666</v>
      </c>
      <c r="F220" s="231">
        <v>54.833333333333336</v>
      </c>
      <c r="G220" s="231">
        <v>54.06666666666667</v>
      </c>
      <c r="H220" s="231">
        <v>56.466666666666661</v>
      </c>
      <c r="I220" s="231">
        <v>57.233333333333327</v>
      </c>
      <c r="J220" s="231">
        <v>57.666666666666657</v>
      </c>
      <c r="K220" s="230">
        <v>56.8</v>
      </c>
      <c r="L220" s="230">
        <v>55.6</v>
      </c>
      <c r="M220" s="230">
        <v>44.442520000000002</v>
      </c>
      <c r="N220" s="1"/>
      <c r="O220" s="1"/>
    </row>
    <row r="221" spans="1:15" ht="12.75" customHeight="1">
      <c r="A221" s="30">
        <v>211</v>
      </c>
      <c r="B221" s="216" t="s">
        <v>114</v>
      </c>
      <c r="C221" s="230">
        <v>2705.85</v>
      </c>
      <c r="D221" s="231">
        <v>2707.6166666666668</v>
      </c>
      <c r="E221" s="231">
        <v>2696.5833333333335</v>
      </c>
      <c r="F221" s="231">
        <v>2687.3166666666666</v>
      </c>
      <c r="G221" s="231">
        <v>2676.2833333333333</v>
      </c>
      <c r="H221" s="231">
        <v>2716.8833333333337</v>
      </c>
      <c r="I221" s="231">
        <v>2727.9166666666665</v>
      </c>
      <c r="J221" s="231">
        <v>2737.1833333333338</v>
      </c>
      <c r="K221" s="230">
        <v>2718.65</v>
      </c>
      <c r="L221" s="230">
        <v>2698.35</v>
      </c>
      <c r="M221" s="230">
        <v>44.022010000000002</v>
      </c>
      <c r="N221" s="1"/>
      <c r="O221" s="1"/>
    </row>
    <row r="222" spans="1:15" ht="12.75" customHeight="1">
      <c r="A222" s="30">
        <v>212</v>
      </c>
      <c r="B222" s="216" t="s">
        <v>124</v>
      </c>
      <c r="C222" s="230">
        <v>953.4</v>
      </c>
      <c r="D222" s="231">
        <v>952.41666666666663</v>
      </c>
      <c r="E222" s="231">
        <v>945.98333333333323</v>
      </c>
      <c r="F222" s="231">
        <v>938.56666666666661</v>
      </c>
      <c r="G222" s="231">
        <v>932.13333333333321</v>
      </c>
      <c r="H222" s="231">
        <v>959.83333333333326</v>
      </c>
      <c r="I222" s="231">
        <v>966.26666666666665</v>
      </c>
      <c r="J222" s="231">
        <v>973.68333333333328</v>
      </c>
      <c r="K222" s="230">
        <v>958.85</v>
      </c>
      <c r="L222" s="230">
        <v>945</v>
      </c>
      <c r="M222" s="230">
        <v>165.79935</v>
      </c>
      <c r="N222" s="1"/>
      <c r="O222" s="1"/>
    </row>
    <row r="223" spans="1:15" ht="12.75" customHeight="1">
      <c r="A223" s="30">
        <v>213</v>
      </c>
      <c r="B223" s="216" t="s">
        <v>125</v>
      </c>
      <c r="C223" s="230">
        <v>1084.5999999999999</v>
      </c>
      <c r="D223" s="231">
        <v>1088.8666666666666</v>
      </c>
      <c r="E223" s="231">
        <v>1077.7333333333331</v>
      </c>
      <c r="F223" s="231">
        <v>1070.8666666666666</v>
      </c>
      <c r="G223" s="231">
        <v>1059.7333333333331</v>
      </c>
      <c r="H223" s="231">
        <v>1095.7333333333331</v>
      </c>
      <c r="I223" s="231">
        <v>1106.8666666666668</v>
      </c>
      <c r="J223" s="231">
        <v>1113.7333333333331</v>
      </c>
      <c r="K223" s="230">
        <v>1100</v>
      </c>
      <c r="L223" s="230">
        <v>1082</v>
      </c>
      <c r="M223" s="230">
        <v>6.6718799999999998</v>
      </c>
      <c r="N223" s="1"/>
      <c r="O223" s="1"/>
    </row>
    <row r="224" spans="1:15" ht="12.75" customHeight="1">
      <c r="A224" s="30">
        <v>214</v>
      </c>
      <c r="B224" s="216" t="s">
        <v>126</v>
      </c>
      <c r="C224" s="230">
        <v>440.2</v>
      </c>
      <c r="D224" s="231">
        <v>440.39999999999992</v>
      </c>
      <c r="E224" s="231">
        <v>435.89999999999986</v>
      </c>
      <c r="F224" s="231">
        <v>431.59999999999997</v>
      </c>
      <c r="G224" s="231">
        <v>427.09999999999991</v>
      </c>
      <c r="H224" s="231">
        <v>444.69999999999982</v>
      </c>
      <c r="I224" s="231">
        <v>449.19999999999993</v>
      </c>
      <c r="J224" s="231">
        <v>453.49999999999977</v>
      </c>
      <c r="K224" s="230">
        <v>444.9</v>
      </c>
      <c r="L224" s="230">
        <v>436.1</v>
      </c>
      <c r="M224" s="230">
        <v>15.56493</v>
      </c>
      <c r="N224" s="1"/>
      <c r="O224" s="1"/>
    </row>
    <row r="225" spans="1:15" ht="12.75" customHeight="1">
      <c r="A225" s="30">
        <v>215</v>
      </c>
      <c r="B225" s="216" t="s">
        <v>258</v>
      </c>
      <c r="C225" s="230">
        <v>495.3</v>
      </c>
      <c r="D225" s="231">
        <v>496.2</v>
      </c>
      <c r="E225" s="231">
        <v>490.4</v>
      </c>
      <c r="F225" s="231">
        <v>485.5</v>
      </c>
      <c r="G225" s="231">
        <v>479.7</v>
      </c>
      <c r="H225" s="231">
        <v>501.09999999999997</v>
      </c>
      <c r="I225" s="231">
        <v>506.90000000000003</v>
      </c>
      <c r="J225" s="231">
        <v>511.79999999999995</v>
      </c>
      <c r="K225" s="230">
        <v>502</v>
      </c>
      <c r="L225" s="230">
        <v>491.3</v>
      </c>
      <c r="M225" s="230">
        <v>0.88560000000000005</v>
      </c>
      <c r="N225" s="1"/>
      <c r="O225" s="1"/>
    </row>
    <row r="226" spans="1:15" ht="12.75" customHeight="1">
      <c r="A226" s="30">
        <v>216</v>
      </c>
      <c r="B226" s="216" t="s">
        <v>375</v>
      </c>
      <c r="C226" s="230">
        <v>54.8</v>
      </c>
      <c r="D226" s="231">
        <v>54.93333333333333</v>
      </c>
      <c r="E226" s="231">
        <v>54.466666666666661</v>
      </c>
      <c r="F226" s="231">
        <v>54.133333333333333</v>
      </c>
      <c r="G226" s="231">
        <v>53.666666666666664</v>
      </c>
      <c r="H226" s="231">
        <v>55.266666666666659</v>
      </c>
      <c r="I226" s="231">
        <v>55.733333333333327</v>
      </c>
      <c r="J226" s="231">
        <v>56.066666666666656</v>
      </c>
      <c r="K226" s="230">
        <v>55.4</v>
      </c>
      <c r="L226" s="230">
        <v>54.6</v>
      </c>
      <c r="M226" s="230">
        <v>36.435720000000003</v>
      </c>
      <c r="N226" s="1"/>
      <c r="O226" s="1"/>
    </row>
    <row r="227" spans="1:15" ht="12.75" customHeight="1">
      <c r="A227" s="30">
        <v>217</v>
      </c>
      <c r="B227" s="216" t="s">
        <v>128</v>
      </c>
      <c r="C227" s="230">
        <v>66.05</v>
      </c>
      <c r="D227" s="231">
        <v>66.233333333333334</v>
      </c>
      <c r="E227" s="231">
        <v>65.816666666666663</v>
      </c>
      <c r="F227" s="231">
        <v>65.583333333333329</v>
      </c>
      <c r="G227" s="231">
        <v>65.166666666666657</v>
      </c>
      <c r="H227" s="231">
        <v>66.466666666666669</v>
      </c>
      <c r="I227" s="231">
        <v>66.883333333333326</v>
      </c>
      <c r="J227" s="231">
        <v>67.116666666666674</v>
      </c>
      <c r="K227" s="230">
        <v>66.650000000000006</v>
      </c>
      <c r="L227" s="230">
        <v>66</v>
      </c>
      <c r="M227" s="230">
        <v>136.17230000000001</v>
      </c>
      <c r="N227" s="1"/>
      <c r="O227" s="1"/>
    </row>
    <row r="228" spans="1:15" ht="12.75" customHeight="1">
      <c r="A228" s="30">
        <v>218</v>
      </c>
      <c r="B228" s="216" t="s">
        <v>376</v>
      </c>
      <c r="C228" s="230">
        <v>91.4</v>
      </c>
      <c r="D228" s="231">
        <v>91.216666666666654</v>
      </c>
      <c r="E228" s="231">
        <v>90.583333333333314</v>
      </c>
      <c r="F228" s="231">
        <v>89.766666666666666</v>
      </c>
      <c r="G228" s="231">
        <v>89.133333333333326</v>
      </c>
      <c r="H228" s="231">
        <v>92.033333333333303</v>
      </c>
      <c r="I228" s="231">
        <v>92.666666666666657</v>
      </c>
      <c r="J228" s="231">
        <v>93.483333333333292</v>
      </c>
      <c r="K228" s="230">
        <v>91.85</v>
      </c>
      <c r="L228" s="230">
        <v>90.4</v>
      </c>
      <c r="M228" s="230">
        <v>37.554670000000002</v>
      </c>
      <c r="N228" s="1"/>
      <c r="O228" s="1"/>
    </row>
    <row r="229" spans="1:15" ht="12.75" customHeight="1">
      <c r="A229" s="30">
        <v>219</v>
      </c>
      <c r="B229" s="216" t="s">
        <v>377</v>
      </c>
      <c r="C229" s="230">
        <v>822.5</v>
      </c>
      <c r="D229" s="231">
        <v>823.16666666666663</v>
      </c>
      <c r="E229" s="231">
        <v>817.33333333333326</v>
      </c>
      <c r="F229" s="231">
        <v>812.16666666666663</v>
      </c>
      <c r="G229" s="231">
        <v>806.33333333333326</v>
      </c>
      <c r="H229" s="231">
        <v>828.33333333333326</v>
      </c>
      <c r="I229" s="231">
        <v>834.16666666666652</v>
      </c>
      <c r="J229" s="231">
        <v>839.33333333333326</v>
      </c>
      <c r="K229" s="230">
        <v>829</v>
      </c>
      <c r="L229" s="230">
        <v>818</v>
      </c>
      <c r="M229" s="230">
        <v>0.13120000000000001</v>
      </c>
      <c r="N229" s="1"/>
      <c r="O229" s="1"/>
    </row>
    <row r="230" spans="1:15" ht="12.75" customHeight="1">
      <c r="A230" s="30">
        <v>220</v>
      </c>
      <c r="B230" s="216" t="s">
        <v>378</v>
      </c>
      <c r="C230" s="230">
        <v>442.65</v>
      </c>
      <c r="D230" s="231">
        <v>445.13333333333338</v>
      </c>
      <c r="E230" s="231">
        <v>438.76666666666677</v>
      </c>
      <c r="F230" s="231">
        <v>434.88333333333338</v>
      </c>
      <c r="G230" s="231">
        <v>428.51666666666677</v>
      </c>
      <c r="H230" s="231">
        <v>449.01666666666677</v>
      </c>
      <c r="I230" s="231">
        <v>455.38333333333344</v>
      </c>
      <c r="J230" s="231">
        <v>459.26666666666677</v>
      </c>
      <c r="K230" s="230">
        <v>451.5</v>
      </c>
      <c r="L230" s="230">
        <v>441.25</v>
      </c>
      <c r="M230" s="230">
        <v>4.6966400000000004</v>
      </c>
      <c r="N230" s="1"/>
      <c r="O230" s="1"/>
    </row>
    <row r="231" spans="1:15" ht="12.75" customHeight="1">
      <c r="A231" s="30">
        <v>221</v>
      </c>
      <c r="B231" s="216" t="s">
        <v>379</v>
      </c>
      <c r="C231" s="230">
        <v>27.7</v>
      </c>
      <c r="D231" s="231">
        <v>27.816666666666666</v>
      </c>
      <c r="E231" s="231">
        <v>27.433333333333334</v>
      </c>
      <c r="F231" s="231">
        <v>27.166666666666668</v>
      </c>
      <c r="G231" s="231">
        <v>26.783333333333335</v>
      </c>
      <c r="H231" s="231">
        <v>28.083333333333332</v>
      </c>
      <c r="I231" s="231">
        <v>28.466666666666665</v>
      </c>
      <c r="J231" s="231">
        <v>28.733333333333331</v>
      </c>
      <c r="K231" s="230">
        <v>28.2</v>
      </c>
      <c r="L231" s="230">
        <v>27.55</v>
      </c>
      <c r="M231" s="230">
        <v>55.758380000000002</v>
      </c>
      <c r="N231" s="1"/>
      <c r="O231" s="1"/>
    </row>
    <row r="232" spans="1:15" ht="12.75" customHeight="1">
      <c r="A232" s="30">
        <v>222</v>
      </c>
      <c r="B232" s="216" t="s">
        <v>137</v>
      </c>
      <c r="C232" s="230">
        <v>429.15</v>
      </c>
      <c r="D232" s="231">
        <v>428.18333333333334</v>
      </c>
      <c r="E232" s="231">
        <v>425.16666666666669</v>
      </c>
      <c r="F232" s="231">
        <v>421.18333333333334</v>
      </c>
      <c r="G232" s="231">
        <v>418.16666666666669</v>
      </c>
      <c r="H232" s="231">
        <v>432.16666666666669</v>
      </c>
      <c r="I232" s="231">
        <v>435.18333333333334</v>
      </c>
      <c r="J232" s="231">
        <v>439.16666666666669</v>
      </c>
      <c r="K232" s="230">
        <v>431.2</v>
      </c>
      <c r="L232" s="230">
        <v>424.2</v>
      </c>
      <c r="M232" s="230">
        <v>87.326080000000005</v>
      </c>
      <c r="N232" s="1"/>
      <c r="O232" s="1"/>
    </row>
    <row r="233" spans="1:15" ht="12.75" customHeight="1">
      <c r="A233" s="30">
        <v>223</v>
      </c>
      <c r="B233" s="216" t="s">
        <v>381</v>
      </c>
      <c r="C233" s="230">
        <v>109.45</v>
      </c>
      <c r="D233" s="231">
        <v>110.61666666666667</v>
      </c>
      <c r="E233" s="231">
        <v>107.53333333333335</v>
      </c>
      <c r="F233" s="231">
        <v>105.61666666666667</v>
      </c>
      <c r="G233" s="231">
        <v>102.53333333333335</v>
      </c>
      <c r="H233" s="231">
        <v>112.53333333333335</v>
      </c>
      <c r="I233" s="231">
        <v>115.61666666666666</v>
      </c>
      <c r="J233" s="231">
        <v>117.53333333333335</v>
      </c>
      <c r="K233" s="230">
        <v>113.7</v>
      </c>
      <c r="L233" s="230">
        <v>108.7</v>
      </c>
      <c r="M233" s="230">
        <v>61.559690000000003</v>
      </c>
      <c r="N233" s="1"/>
      <c r="O233" s="1"/>
    </row>
    <row r="234" spans="1:15" ht="12.75" customHeight="1">
      <c r="A234" s="30">
        <v>224</v>
      </c>
      <c r="B234" s="216" t="s">
        <v>382</v>
      </c>
      <c r="C234" s="230">
        <v>195.65</v>
      </c>
      <c r="D234" s="231">
        <v>196.23333333333335</v>
      </c>
      <c r="E234" s="231">
        <v>193.66666666666669</v>
      </c>
      <c r="F234" s="231">
        <v>191.68333333333334</v>
      </c>
      <c r="G234" s="231">
        <v>189.11666666666667</v>
      </c>
      <c r="H234" s="231">
        <v>198.2166666666667</v>
      </c>
      <c r="I234" s="231">
        <v>200.78333333333336</v>
      </c>
      <c r="J234" s="231">
        <v>202.76666666666671</v>
      </c>
      <c r="K234" s="230">
        <v>198.8</v>
      </c>
      <c r="L234" s="230">
        <v>194.25</v>
      </c>
      <c r="M234" s="230">
        <v>36.202770000000001</v>
      </c>
      <c r="N234" s="1"/>
      <c r="O234" s="1"/>
    </row>
    <row r="235" spans="1:15" ht="12.75" customHeight="1">
      <c r="A235" s="30">
        <v>225</v>
      </c>
      <c r="B235" s="216" t="s">
        <v>123</v>
      </c>
      <c r="C235" s="230">
        <v>111.6</v>
      </c>
      <c r="D235" s="231">
        <v>110.88333333333333</v>
      </c>
      <c r="E235" s="231">
        <v>108.76666666666665</v>
      </c>
      <c r="F235" s="231">
        <v>105.93333333333332</v>
      </c>
      <c r="G235" s="231">
        <v>103.81666666666665</v>
      </c>
      <c r="H235" s="231">
        <v>113.71666666666665</v>
      </c>
      <c r="I235" s="231">
        <v>115.83333333333333</v>
      </c>
      <c r="J235" s="231">
        <v>118.66666666666666</v>
      </c>
      <c r="K235" s="230">
        <v>113</v>
      </c>
      <c r="L235" s="230">
        <v>108.05</v>
      </c>
      <c r="M235" s="230">
        <v>82.269469999999998</v>
      </c>
      <c r="N235" s="1"/>
      <c r="O235" s="1"/>
    </row>
    <row r="236" spans="1:15" ht="12.75" customHeight="1">
      <c r="A236" s="30">
        <v>226</v>
      </c>
      <c r="B236" s="216" t="s">
        <v>383</v>
      </c>
      <c r="C236" s="230">
        <v>57.85</v>
      </c>
      <c r="D236" s="231">
        <v>57.983333333333327</v>
      </c>
      <c r="E236" s="231">
        <v>56.816666666666656</v>
      </c>
      <c r="F236" s="231">
        <v>55.783333333333331</v>
      </c>
      <c r="G236" s="231">
        <v>54.61666666666666</v>
      </c>
      <c r="H236" s="231">
        <v>59.016666666666652</v>
      </c>
      <c r="I236" s="231">
        <v>60.183333333333323</v>
      </c>
      <c r="J236" s="231">
        <v>61.216666666666647</v>
      </c>
      <c r="K236" s="230">
        <v>59.15</v>
      </c>
      <c r="L236" s="230">
        <v>56.95</v>
      </c>
      <c r="M236" s="230">
        <v>76.2196</v>
      </c>
      <c r="N236" s="1"/>
      <c r="O236" s="1"/>
    </row>
    <row r="237" spans="1:15" ht="12.75" customHeight="1">
      <c r="A237" s="30">
        <v>227</v>
      </c>
      <c r="B237" s="216" t="s">
        <v>259</v>
      </c>
      <c r="C237" s="230">
        <v>5534.9</v>
      </c>
      <c r="D237" s="231">
        <v>5548.333333333333</v>
      </c>
      <c r="E237" s="231">
        <v>5506.6666666666661</v>
      </c>
      <c r="F237" s="231">
        <v>5478.4333333333334</v>
      </c>
      <c r="G237" s="231">
        <v>5436.7666666666664</v>
      </c>
      <c r="H237" s="231">
        <v>5576.5666666666657</v>
      </c>
      <c r="I237" s="231">
        <v>5618.2333333333318</v>
      </c>
      <c r="J237" s="231">
        <v>5646.4666666666653</v>
      </c>
      <c r="K237" s="230">
        <v>5590</v>
      </c>
      <c r="L237" s="230">
        <v>5520.1</v>
      </c>
      <c r="M237" s="230">
        <v>0.47461999999999999</v>
      </c>
      <c r="N237" s="1"/>
      <c r="O237" s="1"/>
    </row>
    <row r="238" spans="1:15" ht="12.75" customHeight="1">
      <c r="A238" s="30">
        <v>228</v>
      </c>
      <c r="B238" s="216" t="s">
        <v>384</v>
      </c>
      <c r="C238" s="230">
        <v>285.75</v>
      </c>
      <c r="D238" s="231">
        <v>287.11666666666667</v>
      </c>
      <c r="E238" s="231">
        <v>283.63333333333333</v>
      </c>
      <c r="F238" s="231">
        <v>281.51666666666665</v>
      </c>
      <c r="G238" s="231">
        <v>278.0333333333333</v>
      </c>
      <c r="H238" s="231">
        <v>289.23333333333335</v>
      </c>
      <c r="I238" s="231">
        <v>292.7166666666667</v>
      </c>
      <c r="J238" s="231">
        <v>294.83333333333337</v>
      </c>
      <c r="K238" s="230">
        <v>290.60000000000002</v>
      </c>
      <c r="L238" s="230">
        <v>285</v>
      </c>
      <c r="M238" s="230">
        <v>14.19225</v>
      </c>
      <c r="N238" s="1"/>
      <c r="O238" s="1"/>
    </row>
    <row r="239" spans="1:15" ht="12.75" customHeight="1">
      <c r="A239" s="30">
        <v>229</v>
      </c>
      <c r="B239" s="216" t="s">
        <v>385</v>
      </c>
      <c r="C239" s="230">
        <v>156.65</v>
      </c>
      <c r="D239" s="231">
        <v>156.73333333333335</v>
      </c>
      <c r="E239" s="231">
        <v>155.66666666666669</v>
      </c>
      <c r="F239" s="231">
        <v>154.68333333333334</v>
      </c>
      <c r="G239" s="231">
        <v>153.61666666666667</v>
      </c>
      <c r="H239" s="231">
        <v>157.7166666666667</v>
      </c>
      <c r="I239" s="231">
        <v>158.78333333333336</v>
      </c>
      <c r="J239" s="231">
        <v>159.76666666666671</v>
      </c>
      <c r="K239" s="230">
        <v>157.80000000000001</v>
      </c>
      <c r="L239" s="230">
        <v>155.75</v>
      </c>
      <c r="M239" s="230">
        <v>30.68702</v>
      </c>
      <c r="N239" s="1"/>
      <c r="O239" s="1"/>
    </row>
    <row r="240" spans="1:15" ht="12.75" customHeight="1">
      <c r="A240" s="30">
        <v>230</v>
      </c>
      <c r="B240" s="216" t="s">
        <v>130</v>
      </c>
      <c r="C240" s="230">
        <v>371</v>
      </c>
      <c r="D240" s="231">
        <v>371.7833333333333</v>
      </c>
      <c r="E240" s="231">
        <v>367.61666666666662</v>
      </c>
      <c r="F240" s="231">
        <v>364.23333333333329</v>
      </c>
      <c r="G240" s="231">
        <v>360.06666666666661</v>
      </c>
      <c r="H240" s="231">
        <v>375.16666666666663</v>
      </c>
      <c r="I240" s="231">
        <v>379.33333333333337</v>
      </c>
      <c r="J240" s="231">
        <v>382.71666666666664</v>
      </c>
      <c r="K240" s="230">
        <v>375.95</v>
      </c>
      <c r="L240" s="230">
        <v>368.4</v>
      </c>
      <c r="M240" s="230">
        <v>30.586960000000001</v>
      </c>
      <c r="N240" s="1"/>
      <c r="O240" s="1"/>
    </row>
    <row r="241" spans="1:15" ht="12.75" customHeight="1">
      <c r="A241" s="30">
        <v>231</v>
      </c>
      <c r="B241" s="216" t="s">
        <v>135</v>
      </c>
      <c r="C241" s="230">
        <v>89</v>
      </c>
      <c r="D241" s="231">
        <v>88.55</v>
      </c>
      <c r="E241" s="231">
        <v>87.199999999999989</v>
      </c>
      <c r="F241" s="231">
        <v>85.399999999999991</v>
      </c>
      <c r="G241" s="231">
        <v>84.049999999999983</v>
      </c>
      <c r="H241" s="231">
        <v>90.35</v>
      </c>
      <c r="I241" s="231">
        <v>91.699999999999989</v>
      </c>
      <c r="J241" s="231">
        <v>93.5</v>
      </c>
      <c r="K241" s="230">
        <v>89.9</v>
      </c>
      <c r="L241" s="230">
        <v>86.75</v>
      </c>
      <c r="M241" s="230">
        <v>273.928</v>
      </c>
      <c r="N241" s="1"/>
      <c r="O241" s="1"/>
    </row>
    <row r="242" spans="1:15" ht="12.75" customHeight="1">
      <c r="A242" s="30">
        <v>232</v>
      </c>
      <c r="B242" s="216" t="s">
        <v>386</v>
      </c>
      <c r="C242" s="230">
        <v>23.95</v>
      </c>
      <c r="D242" s="231">
        <v>23.983333333333334</v>
      </c>
      <c r="E242" s="231">
        <v>23.766666666666669</v>
      </c>
      <c r="F242" s="231">
        <v>23.583333333333336</v>
      </c>
      <c r="G242" s="231">
        <v>23.366666666666671</v>
      </c>
      <c r="H242" s="231">
        <v>24.166666666666668</v>
      </c>
      <c r="I242" s="231">
        <v>24.383333333333336</v>
      </c>
      <c r="J242" s="231">
        <v>24.566666666666666</v>
      </c>
      <c r="K242" s="230">
        <v>24.2</v>
      </c>
      <c r="L242" s="230">
        <v>23.8</v>
      </c>
      <c r="M242" s="230">
        <v>48.641469999999998</v>
      </c>
      <c r="N242" s="1"/>
      <c r="O242" s="1"/>
    </row>
    <row r="243" spans="1:15" ht="12.75" customHeight="1">
      <c r="A243" s="30">
        <v>233</v>
      </c>
      <c r="B243" s="216" t="s">
        <v>136</v>
      </c>
      <c r="C243" s="230">
        <v>624.35</v>
      </c>
      <c r="D243" s="231">
        <v>627.55000000000007</v>
      </c>
      <c r="E243" s="231">
        <v>618.80000000000018</v>
      </c>
      <c r="F243" s="231">
        <v>613.25000000000011</v>
      </c>
      <c r="G243" s="231">
        <v>604.50000000000023</v>
      </c>
      <c r="H243" s="231">
        <v>633.10000000000014</v>
      </c>
      <c r="I243" s="231">
        <v>641.84999999999991</v>
      </c>
      <c r="J243" s="231">
        <v>647.40000000000009</v>
      </c>
      <c r="K243" s="230">
        <v>636.29999999999995</v>
      </c>
      <c r="L243" s="230">
        <v>622</v>
      </c>
      <c r="M243" s="230">
        <v>11.99438</v>
      </c>
      <c r="N243" s="1"/>
      <c r="O243" s="1"/>
    </row>
    <row r="244" spans="1:15" ht="12.75" customHeight="1">
      <c r="A244" s="30">
        <v>234</v>
      </c>
      <c r="B244" s="216" t="s">
        <v>767</v>
      </c>
      <c r="C244" s="230">
        <v>33.35</v>
      </c>
      <c r="D244" s="231">
        <v>33.449999999999996</v>
      </c>
      <c r="E244" s="231">
        <v>33.149999999999991</v>
      </c>
      <c r="F244" s="231">
        <v>32.949999999999996</v>
      </c>
      <c r="G244" s="231">
        <v>32.649999999999991</v>
      </c>
      <c r="H244" s="231">
        <v>33.649999999999991</v>
      </c>
      <c r="I244" s="231">
        <v>33.949999999999989</v>
      </c>
      <c r="J244" s="231">
        <v>34.149999999999991</v>
      </c>
      <c r="K244" s="230">
        <v>33.75</v>
      </c>
      <c r="L244" s="230">
        <v>33.25</v>
      </c>
      <c r="M244" s="230">
        <v>263.34035</v>
      </c>
      <c r="N244" s="1"/>
      <c r="O244" s="1"/>
    </row>
    <row r="245" spans="1:15" ht="12.75" customHeight="1">
      <c r="A245" s="30">
        <v>235</v>
      </c>
      <c r="B245" s="216" t="s">
        <v>773</v>
      </c>
      <c r="C245" s="230">
        <v>1412.55</v>
      </c>
      <c r="D245" s="231">
        <v>1411.4833333333333</v>
      </c>
      <c r="E245" s="231">
        <v>1401.0666666666666</v>
      </c>
      <c r="F245" s="231">
        <v>1389.5833333333333</v>
      </c>
      <c r="G245" s="231">
        <v>1379.1666666666665</v>
      </c>
      <c r="H245" s="231">
        <v>1422.9666666666667</v>
      </c>
      <c r="I245" s="231">
        <v>1433.3833333333332</v>
      </c>
      <c r="J245" s="231">
        <v>1444.8666666666668</v>
      </c>
      <c r="K245" s="230">
        <v>1421.9</v>
      </c>
      <c r="L245" s="230">
        <v>1400</v>
      </c>
      <c r="M245" s="230">
        <v>0.55113999999999996</v>
      </c>
      <c r="N245" s="1"/>
      <c r="O245" s="1"/>
    </row>
    <row r="246" spans="1:15" ht="12.75" customHeight="1">
      <c r="A246" s="30">
        <v>236</v>
      </c>
      <c r="B246" s="216" t="s">
        <v>387</v>
      </c>
      <c r="C246" s="230">
        <v>340.15</v>
      </c>
      <c r="D246" s="231">
        <v>345.0333333333333</v>
      </c>
      <c r="E246" s="231">
        <v>326.91666666666663</v>
      </c>
      <c r="F246" s="231">
        <v>313.68333333333334</v>
      </c>
      <c r="G246" s="231">
        <v>295.56666666666666</v>
      </c>
      <c r="H246" s="231">
        <v>358.26666666666659</v>
      </c>
      <c r="I246" s="231">
        <v>376.38333333333327</v>
      </c>
      <c r="J246" s="231">
        <v>389.61666666666656</v>
      </c>
      <c r="K246" s="230">
        <v>363.15</v>
      </c>
      <c r="L246" s="230">
        <v>331.8</v>
      </c>
      <c r="M246" s="230">
        <v>3.9932400000000001</v>
      </c>
      <c r="N246" s="1"/>
      <c r="O246" s="1"/>
    </row>
    <row r="247" spans="1:15" ht="12.75" customHeight="1">
      <c r="A247" s="30">
        <v>237</v>
      </c>
      <c r="B247" s="216" t="s">
        <v>129</v>
      </c>
      <c r="C247" s="230">
        <v>477.9</v>
      </c>
      <c r="D247" s="231">
        <v>478.56666666666661</v>
      </c>
      <c r="E247" s="231">
        <v>474.48333333333323</v>
      </c>
      <c r="F247" s="231">
        <v>471.06666666666661</v>
      </c>
      <c r="G247" s="231">
        <v>466.98333333333323</v>
      </c>
      <c r="H247" s="231">
        <v>481.98333333333323</v>
      </c>
      <c r="I247" s="231">
        <v>486.06666666666661</v>
      </c>
      <c r="J247" s="231">
        <v>489.48333333333323</v>
      </c>
      <c r="K247" s="230">
        <v>482.65</v>
      </c>
      <c r="L247" s="230">
        <v>475.15</v>
      </c>
      <c r="M247" s="230">
        <v>14.29931</v>
      </c>
      <c r="N247" s="1"/>
      <c r="O247" s="1"/>
    </row>
    <row r="248" spans="1:15" ht="12.75" customHeight="1">
      <c r="A248" s="30">
        <v>238</v>
      </c>
      <c r="B248" s="216" t="s">
        <v>133</v>
      </c>
      <c r="C248" s="230">
        <v>145.25</v>
      </c>
      <c r="D248" s="231">
        <v>144.51666666666665</v>
      </c>
      <c r="E248" s="231">
        <v>142.33333333333331</v>
      </c>
      <c r="F248" s="231">
        <v>139.41666666666666</v>
      </c>
      <c r="G248" s="231">
        <v>137.23333333333332</v>
      </c>
      <c r="H248" s="231">
        <v>147.43333333333331</v>
      </c>
      <c r="I248" s="231">
        <v>149.61666666666665</v>
      </c>
      <c r="J248" s="231">
        <v>152.5333333333333</v>
      </c>
      <c r="K248" s="230">
        <v>146.69999999999999</v>
      </c>
      <c r="L248" s="230">
        <v>141.6</v>
      </c>
      <c r="M248" s="230">
        <v>51.360709999999997</v>
      </c>
      <c r="N248" s="1"/>
      <c r="O248" s="1"/>
    </row>
    <row r="249" spans="1:15" ht="12.75" customHeight="1">
      <c r="A249" s="30">
        <v>239</v>
      </c>
      <c r="B249" s="216" t="s">
        <v>132</v>
      </c>
      <c r="C249" s="230">
        <v>1260.2</v>
      </c>
      <c r="D249" s="231">
        <v>1257.3666666666668</v>
      </c>
      <c r="E249" s="231">
        <v>1247.8333333333335</v>
      </c>
      <c r="F249" s="231">
        <v>1235.4666666666667</v>
      </c>
      <c r="G249" s="231">
        <v>1225.9333333333334</v>
      </c>
      <c r="H249" s="231">
        <v>1269.7333333333336</v>
      </c>
      <c r="I249" s="231">
        <v>1279.2666666666669</v>
      </c>
      <c r="J249" s="231">
        <v>1291.6333333333337</v>
      </c>
      <c r="K249" s="230">
        <v>1266.9000000000001</v>
      </c>
      <c r="L249" s="230">
        <v>1245</v>
      </c>
      <c r="M249" s="230">
        <v>21.424589999999998</v>
      </c>
      <c r="N249" s="1"/>
      <c r="O249" s="1"/>
    </row>
    <row r="250" spans="1:15" ht="12.75" customHeight="1">
      <c r="A250" s="30">
        <v>240</v>
      </c>
      <c r="B250" s="216" t="s">
        <v>388</v>
      </c>
      <c r="C250" s="230">
        <v>14.45</v>
      </c>
      <c r="D250" s="231">
        <v>14.533333333333331</v>
      </c>
      <c r="E250" s="231">
        <v>14.216666666666663</v>
      </c>
      <c r="F250" s="231">
        <v>13.983333333333333</v>
      </c>
      <c r="G250" s="231">
        <v>13.666666666666664</v>
      </c>
      <c r="H250" s="231">
        <v>14.766666666666662</v>
      </c>
      <c r="I250" s="231">
        <v>15.083333333333332</v>
      </c>
      <c r="J250" s="231">
        <v>15.316666666666661</v>
      </c>
      <c r="K250" s="230">
        <v>14.85</v>
      </c>
      <c r="L250" s="230">
        <v>14.3</v>
      </c>
      <c r="M250" s="230">
        <v>42.78519</v>
      </c>
      <c r="N250" s="1"/>
      <c r="O250" s="1"/>
    </row>
    <row r="251" spans="1:15" ht="12.75" customHeight="1">
      <c r="A251" s="30">
        <v>241</v>
      </c>
      <c r="B251" s="216" t="s">
        <v>162</v>
      </c>
      <c r="C251" s="230">
        <v>3953.7</v>
      </c>
      <c r="D251" s="231">
        <v>3941.9833333333336</v>
      </c>
      <c r="E251" s="231">
        <v>3903.7666666666673</v>
      </c>
      <c r="F251" s="231">
        <v>3853.8333333333339</v>
      </c>
      <c r="G251" s="231">
        <v>3815.6166666666677</v>
      </c>
      <c r="H251" s="231">
        <v>3991.916666666667</v>
      </c>
      <c r="I251" s="231">
        <v>4030.1333333333332</v>
      </c>
      <c r="J251" s="231">
        <v>4080.0666666666666</v>
      </c>
      <c r="K251" s="230">
        <v>3980.2</v>
      </c>
      <c r="L251" s="230">
        <v>3892.05</v>
      </c>
      <c r="M251" s="230">
        <v>2.7212900000000002</v>
      </c>
      <c r="N251" s="1"/>
      <c r="O251" s="1"/>
    </row>
    <row r="252" spans="1:15" ht="12.75" customHeight="1">
      <c r="A252" s="30">
        <v>242</v>
      </c>
      <c r="B252" s="216" t="s">
        <v>134</v>
      </c>
      <c r="C252" s="230">
        <v>1300.05</v>
      </c>
      <c r="D252" s="231">
        <v>1303.75</v>
      </c>
      <c r="E252" s="231">
        <v>1293.3499999999999</v>
      </c>
      <c r="F252" s="231">
        <v>1286.6499999999999</v>
      </c>
      <c r="G252" s="231">
        <v>1276.2499999999998</v>
      </c>
      <c r="H252" s="231">
        <v>1310.45</v>
      </c>
      <c r="I252" s="231">
        <v>1320.8500000000001</v>
      </c>
      <c r="J252" s="231">
        <v>1327.5500000000002</v>
      </c>
      <c r="K252" s="230">
        <v>1314.15</v>
      </c>
      <c r="L252" s="230">
        <v>1297.05</v>
      </c>
      <c r="M252" s="230">
        <v>74.360309999999998</v>
      </c>
      <c r="N252" s="1"/>
      <c r="O252" s="1"/>
    </row>
    <row r="253" spans="1:15" ht="12.75" customHeight="1">
      <c r="A253" s="30">
        <v>243</v>
      </c>
      <c r="B253" s="216" t="s">
        <v>389</v>
      </c>
      <c r="C253" s="230">
        <v>557.70000000000005</v>
      </c>
      <c r="D253" s="231">
        <v>558.85</v>
      </c>
      <c r="E253" s="231">
        <v>551.90000000000009</v>
      </c>
      <c r="F253" s="231">
        <v>546.1</v>
      </c>
      <c r="G253" s="231">
        <v>539.15000000000009</v>
      </c>
      <c r="H253" s="231">
        <v>564.65000000000009</v>
      </c>
      <c r="I253" s="231">
        <v>571.60000000000014</v>
      </c>
      <c r="J253" s="231">
        <v>577.40000000000009</v>
      </c>
      <c r="K253" s="230">
        <v>565.79999999999995</v>
      </c>
      <c r="L253" s="230">
        <v>553.04999999999995</v>
      </c>
      <c r="M253" s="230">
        <v>7.4139499999999998</v>
      </c>
      <c r="N253" s="1"/>
      <c r="O253" s="1"/>
    </row>
    <row r="254" spans="1:15" ht="12.75" customHeight="1">
      <c r="A254" s="30">
        <v>244</v>
      </c>
      <c r="B254" s="216" t="s">
        <v>131</v>
      </c>
      <c r="C254" s="230">
        <v>2277.1999999999998</v>
      </c>
      <c r="D254" s="231">
        <v>2278.0833333333335</v>
      </c>
      <c r="E254" s="231">
        <v>2257.166666666667</v>
      </c>
      <c r="F254" s="231">
        <v>2237.1333333333337</v>
      </c>
      <c r="G254" s="231">
        <v>2216.2166666666672</v>
      </c>
      <c r="H254" s="231">
        <v>2298.1166666666668</v>
      </c>
      <c r="I254" s="231">
        <v>2319.0333333333338</v>
      </c>
      <c r="J254" s="231">
        <v>2339.0666666666666</v>
      </c>
      <c r="K254" s="230">
        <v>2299</v>
      </c>
      <c r="L254" s="230">
        <v>2258.0500000000002</v>
      </c>
      <c r="M254" s="230">
        <v>6.3592000000000004</v>
      </c>
      <c r="N254" s="1"/>
      <c r="O254" s="1"/>
    </row>
    <row r="255" spans="1:15" ht="12.75" customHeight="1">
      <c r="A255" s="30">
        <v>245</v>
      </c>
      <c r="B255" s="216" t="s">
        <v>260</v>
      </c>
      <c r="C255" s="230">
        <v>689.1</v>
      </c>
      <c r="D255" s="231">
        <v>686.61666666666679</v>
      </c>
      <c r="E255" s="231">
        <v>682.28333333333353</v>
      </c>
      <c r="F255" s="231">
        <v>675.4666666666667</v>
      </c>
      <c r="G255" s="231">
        <v>671.13333333333344</v>
      </c>
      <c r="H255" s="231">
        <v>693.43333333333362</v>
      </c>
      <c r="I255" s="231">
        <v>697.76666666666688</v>
      </c>
      <c r="J255" s="231">
        <v>704.58333333333371</v>
      </c>
      <c r="K255" s="230">
        <v>690.95</v>
      </c>
      <c r="L255" s="230">
        <v>679.8</v>
      </c>
      <c r="M255" s="230">
        <v>4.8298100000000002</v>
      </c>
      <c r="N255" s="1"/>
      <c r="O255" s="1"/>
    </row>
    <row r="256" spans="1:15" ht="12.75" customHeight="1">
      <c r="A256" s="30">
        <v>246</v>
      </c>
      <c r="B256" s="216" t="s">
        <v>390</v>
      </c>
      <c r="C256" s="230">
        <v>1952</v>
      </c>
      <c r="D256" s="231">
        <v>1964.3166666666666</v>
      </c>
      <c r="E256" s="231">
        <v>1933.6833333333332</v>
      </c>
      <c r="F256" s="231">
        <v>1915.3666666666666</v>
      </c>
      <c r="G256" s="231">
        <v>1884.7333333333331</v>
      </c>
      <c r="H256" s="231">
        <v>1982.6333333333332</v>
      </c>
      <c r="I256" s="231">
        <v>2013.2666666666664</v>
      </c>
      <c r="J256" s="231">
        <v>2031.5833333333333</v>
      </c>
      <c r="K256" s="230">
        <v>1994.95</v>
      </c>
      <c r="L256" s="230">
        <v>1946</v>
      </c>
      <c r="M256" s="230">
        <v>0.27485999999999999</v>
      </c>
      <c r="N256" s="1"/>
      <c r="O256" s="1"/>
    </row>
    <row r="257" spans="1:15" ht="12.75" customHeight="1">
      <c r="A257" s="30">
        <v>247</v>
      </c>
      <c r="B257" s="216" t="s">
        <v>391</v>
      </c>
      <c r="C257" s="230">
        <v>2936.7</v>
      </c>
      <c r="D257" s="231">
        <v>2959.1499999999996</v>
      </c>
      <c r="E257" s="231">
        <v>2903.4499999999994</v>
      </c>
      <c r="F257" s="231">
        <v>2870.2</v>
      </c>
      <c r="G257" s="231">
        <v>2814.4999999999995</v>
      </c>
      <c r="H257" s="231">
        <v>2992.3999999999992</v>
      </c>
      <c r="I257" s="231">
        <v>3048.1</v>
      </c>
      <c r="J257" s="231">
        <v>3081.349999999999</v>
      </c>
      <c r="K257" s="230">
        <v>3014.85</v>
      </c>
      <c r="L257" s="230">
        <v>2925.9</v>
      </c>
      <c r="M257" s="230">
        <v>1.42032</v>
      </c>
      <c r="N257" s="1"/>
      <c r="O257" s="1"/>
    </row>
    <row r="258" spans="1:15" ht="12.75" customHeight="1">
      <c r="A258" s="30">
        <v>248</v>
      </c>
      <c r="B258" s="216" t="s">
        <v>851</v>
      </c>
      <c r="C258" s="230">
        <v>752.25</v>
      </c>
      <c r="D258" s="231">
        <v>757.1</v>
      </c>
      <c r="E258" s="231">
        <v>745.15000000000009</v>
      </c>
      <c r="F258" s="231">
        <v>738.05000000000007</v>
      </c>
      <c r="G258" s="231">
        <v>726.10000000000014</v>
      </c>
      <c r="H258" s="231">
        <v>764.2</v>
      </c>
      <c r="I258" s="231">
        <v>776.15000000000009</v>
      </c>
      <c r="J258" s="231">
        <v>783.25</v>
      </c>
      <c r="K258" s="230">
        <v>769.05</v>
      </c>
      <c r="L258" s="230">
        <v>750</v>
      </c>
      <c r="M258" s="230">
        <v>1.389</v>
      </c>
      <c r="N258" s="1"/>
      <c r="O258" s="1"/>
    </row>
    <row r="259" spans="1:15" ht="12.75" customHeight="1">
      <c r="A259" s="30">
        <v>249</v>
      </c>
      <c r="B259" s="216" t="s">
        <v>392</v>
      </c>
      <c r="C259" s="230">
        <v>705.8</v>
      </c>
      <c r="D259" s="231">
        <v>711.33333333333337</v>
      </c>
      <c r="E259" s="231">
        <v>698.66666666666674</v>
      </c>
      <c r="F259" s="231">
        <v>691.53333333333342</v>
      </c>
      <c r="G259" s="231">
        <v>678.86666666666679</v>
      </c>
      <c r="H259" s="231">
        <v>718.4666666666667</v>
      </c>
      <c r="I259" s="231">
        <v>731.13333333333344</v>
      </c>
      <c r="J259" s="231">
        <v>738.26666666666665</v>
      </c>
      <c r="K259" s="230">
        <v>724</v>
      </c>
      <c r="L259" s="230">
        <v>704.2</v>
      </c>
      <c r="M259" s="230">
        <v>5.0395799999999999</v>
      </c>
      <c r="N259" s="1"/>
      <c r="O259" s="1"/>
    </row>
    <row r="260" spans="1:15" ht="12.75" customHeight="1">
      <c r="A260" s="30">
        <v>250</v>
      </c>
      <c r="B260" s="216" t="s">
        <v>393</v>
      </c>
      <c r="C260" s="230">
        <v>343.75</v>
      </c>
      <c r="D260" s="231">
        <v>346.9666666666667</v>
      </c>
      <c r="E260" s="231">
        <v>339.58333333333337</v>
      </c>
      <c r="F260" s="231">
        <v>335.41666666666669</v>
      </c>
      <c r="G260" s="231">
        <v>328.03333333333336</v>
      </c>
      <c r="H260" s="231">
        <v>351.13333333333338</v>
      </c>
      <c r="I260" s="231">
        <v>358.51666666666671</v>
      </c>
      <c r="J260" s="231">
        <v>362.68333333333339</v>
      </c>
      <c r="K260" s="230">
        <v>354.35</v>
      </c>
      <c r="L260" s="230">
        <v>342.8</v>
      </c>
      <c r="M260" s="230">
        <v>7.7625700000000002</v>
      </c>
      <c r="N260" s="1"/>
      <c r="O260" s="1"/>
    </row>
    <row r="261" spans="1:15" ht="12.75" customHeight="1">
      <c r="A261" s="30">
        <v>251</v>
      </c>
      <c r="B261" s="216" t="s">
        <v>394</v>
      </c>
      <c r="C261" s="230">
        <v>66.099999999999994</v>
      </c>
      <c r="D261" s="231">
        <v>66.533333333333331</v>
      </c>
      <c r="E261" s="231">
        <v>65.566666666666663</v>
      </c>
      <c r="F261" s="231">
        <v>65.033333333333331</v>
      </c>
      <c r="G261" s="231">
        <v>64.066666666666663</v>
      </c>
      <c r="H261" s="231">
        <v>67.066666666666663</v>
      </c>
      <c r="I261" s="231">
        <v>68.033333333333331</v>
      </c>
      <c r="J261" s="231">
        <v>68.566666666666663</v>
      </c>
      <c r="K261" s="230">
        <v>67.5</v>
      </c>
      <c r="L261" s="230">
        <v>66</v>
      </c>
      <c r="M261" s="230">
        <v>13.42751</v>
      </c>
      <c r="N261" s="1"/>
      <c r="O261" s="1"/>
    </row>
    <row r="262" spans="1:15" ht="12.75" customHeight="1">
      <c r="A262" s="30">
        <v>252</v>
      </c>
      <c r="B262" s="216" t="s">
        <v>261</v>
      </c>
      <c r="C262" s="230">
        <v>248.15</v>
      </c>
      <c r="D262" s="231">
        <v>249.4</v>
      </c>
      <c r="E262" s="231">
        <v>244.60000000000002</v>
      </c>
      <c r="F262" s="231">
        <v>241.05</v>
      </c>
      <c r="G262" s="231">
        <v>236.25000000000003</v>
      </c>
      <c r="H262" s="231">
        <v>252.95000000000002</v>
      </c>
      <c r="I262" s="231">
        <v>257.75</v>
      </c>
      <c r="J262" s="231">
        <v>261.3</v>
      </c>
      <c r="K262" s="230">
        <v>254.2</v>
      </c>
      <c r="L262" s="230">
        <v>245.85</v>
      </c>
      <c r="M262" s="230">
        <v>10.27848</v>
      </c>
      <c r="N262" s="1"/>
      <c r="O262" s="1"/>
    </row>
    <row r="263" spans="1:15" ht="12.75" customHeight="1">
      <c r="A263" s="30">
        <v>253</v>
      </c>
      <c r="B263" s="216" t="s">
        <v>139</v>
      </c>
      <c r="C263" s="230">
        <v>704.1</v>
      </c>
      <c r="D263" s="231">
        <v>706.16666666666663</v>
      </c>
      <c r="E263" s="231">
        <v>700.43333333333328</v>
      </c>
      <c r="F263" s="231">
        <v>696.76666666666665</v>
      </c>
      <c r="G263" s="231">
        <v>691.0333333333333</v>
      </c>
      <c r="H263" s="231">
        <v>709.83333333333326</v>
      </c>
      <c r="I263" s="231">
        <v>715.56666666666661</v>
      </c>
      <c r="J263" s="231">
        <v>719.23333333333323</v>
      </c>
      <c r="K263" s="230">
        <v>711.9</v>
      </c>
      <c r="L263" s="230">
        <v>702.5</v>
      </c>
      <c r="M263" s="230">
        <v>23.247579999999999</v>
      </c>
      <c r="N263" s="1"/>
      <c r="O263" s="1"/>
    </row>
    <row r="264" spans="1:15" ht="12.75" customHeight="1">
      <c r="A264" s="30">
        <v>254</v>
      </c>
      <c r="B264" s="216" t="s">
        <v>395</v>
      </c>
      <c r="C264" s="230">
        <v>100.65</v>
      </c>
      <c r="D264" s="231">
        <v>101</v>
      </c>
      <c r="E264" s="231">
        <v>100.05</v>
      </c>
      <c r="F264" s="231">
        <v>99.45</v>
      </c>
      <c r="G264" s="231">
        <v>98.5</v>
      </c>
      <c r="H264" s="231">
        <v>101.6</v>
      </c>
      <c r="I264" s="231">
        <v>102.54999999999998</v>
      </c>
      <c r="J264" s="231">
        <v>103.14999999999999</v>
      </c>
      <c r="K264" s="230">
        <v>101.95</v>
      </c>
      <c r="L264" s="230">
        <v>100.4</v>
      </c>
      <c r="M264" s="230">
        <v>2.5960899999999998</v>
      </c>
      <c r="N264" s="1"/>
      <c r="O264" s="1"/>
    </row>
    <row r="265" spans="1:15" ht="12.75" customHeight="1">
      <c r="A265" s="30">
        <v>255</v>
      </c>
      <c r="B265" s="216" t="s">
        <v>396</v>
      </c>
      <c r="C265" s="230">
        <v>295.8</v>
      </c>
      <c r="D265" s="231">
        <v>294.28333333333336</v>
      </c>
      <c r="E265" s="231">
        <v>286.91666666666674</v>
      </c>
      <c r="F265" s="231">
        <v>278.03333333333336</v>
      </c>
      <c r="G265" s="231">
        <v>270.66666666666674</v>
      </c>
      <c r="H265" s="231">
        <v>303.16666666666674</v>
      </c>
      <c r="I265" s="231">
        <v>310.53333333333342</v>
      </c>
      <c r="J265" s="231">
        <v>319.41666666666674</v>
      </c>
      <c r="K265" s="230">
        <v>301.64999999999998</v>
      </c>
      <c r="L265" s="230">
        <v>285.39999999999998</v>
      </c>
      <c r="M265" s="230">
        <v>18.287199999999999</v>
      </c>
      <c r="N265" s="1"/>
      <c r="O265" s="1"/>
    </row>
    <row r="266" spans="1:15" ht="12.75" customHeight="1">
      <c r="A266" s="30">
        <v>256</v>
      </c>
      <c r="B266" s="216" t="s">
        <v>138</v>
      </c>
      <c r="C266" s="230">
        <v>520.85</v>
      </c>
      <c r="D266" s="231">
        <v>523.19999999999993</v>
      </c>
      <c r="E266" s="231">
        <v>517.64999999999986</v>
      </c>
      <c r="F266" s="231">
        <v>514.44999999999993</v>
      </c>
      <c r="G266" s="231">
        <v>508.89999999999986</v>
      </c>
      <c r="H266" s="231">
        <v>526.39999999999986</v>
      </c>
      <c r="I266" s="231">
        <v>531.94999999999982</v>
      </c>
      <c r="J266" s="231">
        <v>535.14999999999986</v>
      </c>
      <c r="K266" s="230">
        <v>528.75</v>
      </c>
      <c r="L266" s="230">
        <v>520</v>
      </c>
      <c r="M266" s="230">
        <v>19.551749999999998</v>
      </c>
      <c r="N266" s="1"/>
      <c r="O266" s="1"/>
    </row>
    <row r="267" spans="1:15" ht="12.75" customHeight="1">
      <c r="A267" s="30">
        <v>257</v>
      </c>
      <c r="B267" s="216" t="s">
        <v>140</v>
      </c>
      <c r="C267" s="230">
        <v>474</v>
      </c>
      <c r="D267" s="231">
        <v>474.65000000000003</v>
      </c>
      <c r="E267" s="231">
        <v>468.40000000000009</v>
      </c>
      <c r="F267" s="231">
        <v>462.80000000000007</v>
      </c>
      <c r="G267" s="231">
        <v>456.55000000000013</v>
      </c>
      <c r="H267" s="231">
        <v>480.25000000000006</v>
      </c>
      <c r="I267" s="231">
        <v>486.49999999999994</v>
      </c>
      <c r="J267" s="231">
        <v>492.1</v>
      </c>
      <c r="K267" s="230">
        <v>480.9</v>
      </c>
      <c r="L267" s="230">
        <v>469.05</v>
      </c>
      <c r="M267" s="230">
        <v>30.684270000000001</v>
      </c>
      <c r="N267" s="1"/>
      <c r="O267" s="1"/>
    </row>
    <row r="268" spans="1:15" ht="12.75" customHeight="1">
      <c r="A268" s="30">
        <v>258</v>
      </c>
      <c r="B268" s="216" t="s">
        <v>774</v>
      </c>
      <c r="C268" s="230">
        <v>390.3</v>
      </c>
      <c r="D268" s="231">
        <v>388.11666666666673</v>
      </c>
      <c r="E268" s="231">
        <v>382.13333333333344</v>
      </c>
      <c r="F268" s="231">
        <v>373.9666666666667</v>
      </c>
      <c r="G268" s="231">
        <v>367.98333333333341</v>
      </c>
      <c r="H268" s="231">
        <v>396.28333333333347</v>
      </c>
      <c r="I268" s="231">
        <v>402.26666666666671</v>
      </c>
      <c r="J268" s="231">
        <v>410.43333333333351</v>
      </c>
      <c r="K268" s="230">
        <v>394.1</v>
      </c>
      <c r="L268" s="230">
        <v>379.95</v>
      </c>
      <c r="M268" s="230">
        <v>4.2419200000000004</v>
      </c>
      <c r="N268" s="1"/>
      <c r="O268" s="1"/>
    </row>
    <row r="269" spans="1:15" ht="12.75" customHeight="1">
      <c r="A269" s="30">
        <v>259</v>
      </c>
      <c r="B269" s="216" t="s">
        <v>775</v>
      </c>
      <c r="C269" s="230">
        <v>349.25</v>
      </c>
      <c r="D269" s="231">
        <v>348.93333333333334</v>
      </c>
      <c r="E269" s="231">
        <v>345.86666666666667</v>
      </c>
      <c r="F269" s="231">
        <v>342.48333333333335</v>
      </c>
      <c r="G269" s="231">
        <v>339.41666666666669</v>
      </c>
      <c r="H269" s="231">
        <v>352.31666666666666</v>
      </c>
      <c r="I269" s="231">
        <v>355.38333333333338</v>
      </c>
      <c r="J269" s="231">
        <v>358.76666666666665</v>
      </c>
      <c r="K269" s="230">
        <v>352</v>
      </c>
      <c r="L269" s="230">
        <v>345.55</v>
      </c>
      <c r="M269" s="230">
        <v>0.71604000000000001</v>
      </c>
      <c r="N269" s="1"/>
      <c r="O269" s="1"/>
    </row>
    <row r="270" spans="1:15" ht="12.75" customHeight="1">
      <c r="A270" s="30">
        <v>260</v>
      </c>
      <c r="B270" s="216" t="s">
        <v>397</v>
      </c>
      <c r="C270" s="230">
        <v>682.25</v>
      </c>
      <c r="D270" s="231">
        <v>684.15</v>
      </c>
      <c r="E270" s="231">
        <v>671.05</v>
      </c>
      <c r="F270" s="231">
        <v>659.85</v>
      </c>
      <c r="G270" s="231">
        <v>646.75</v>
      </c>
      <c r="H270" s="231">
        <v>695.34999999999991</v>
      </c>
      <c r="I270" s="231">
        <v>708.45</v>
      </c>
      <c r="J270" s="231">
        <v>719.64999999999986</v>
      </c>
      <c r="K270" s="230">
        <v>697.25</v>
      </c>
      <c r="L270" s="230">
        <v>672.95</v>
      </c>
      <c r="M270" s="230">
        <v>1.58768</v>
      </c>
      <c r="N270" s="1"/>
      <c r="O270" s="1"/>
    </row>
    <row r="271" spans="1:15" ht="12.75" customHeight="1">
      <c r="A271" s="30">
        <v>261</v>
      </c>
      <c r="B271" s="216" t="s">
        <v>398</v>
      </c>
      <c r="C271" s="230">
        <v>209.9</v>
      </c>
      <c r="D271" s="231">
        <v>210.21666666666667</v>
      </c>
      <c r="E271" s="231">
        <v>208.83333333333334</v>
      </c>
      <c r="F271" s="231">
        <v>207.76666666666668</v>
      </c>
      <c r="G271" s="231">
        <v>206.38333333333335</v>
      </c>
      <c r="H271" s="231">
        <v>211.28333333333333</v>
      </c>
      <c r="I271" s="231">
        <v>212.66666666666666</v>
      </c>
      <c r="J271" s="231">
        <v>213.73333333333332</v>
      </c>
      <c r="K271" s="230">
        <v>211.6</v>
      </c>
      <c r="L271" s="230">
        <v>209.15</v>
      </c>
      <c r="M271" s="230">
        <v>2.9443999999999999</v>
      </c>
      <c r="N271" s="1"/>
      <c r="O271" s="1"/>
    </row>
    <row r="272" spans="1:15" ht="12.75" customHeight="1">
      <c r="A272" s="30">
        <v>262</v>
      </c>
      <c r="B272" s="216" t="s">
        <v>399</v>
      </c>
      <c r="C272" s="230">
        <v>579.29999999999995</v>
      </c>
      <c r="D272" s="231">
        <v>578.4</v>
      </c>
      <c r="E272" s="231">
        <v>573</v>
      </c>
      <c r="F272" s="231">
        <v>566.70000000000005</v>
      </c>
      <c r="G272" s="231">
        <v>561.30000000000007</v>
      </c>
      <c r="H272" s="231">
        <v>584.69999999999993</v>
      </c>
      <c r="I272" s="231">
        <v>590.0999999999998</v>
      </c>
      <c r="J272" s="231">
        <v>596.39999999999986</v>
      </c>
      <c r="K272" s="230">
        <v>583.79999999999995</v>
      </c>
      <c r="L272" s="230">
        <v>572.1</v>
      </c>
      <c r="M272" s="230">
        <v>1.39022</v>
      </c>
      <c r="N272" s="1"/>
      <c r="O272" s="1"/>
    </row>
    <row r="273" spans="1:15" ht="12.75" customHeight="1">
      <c r="A273" s="30">
        <v>263</v>
      </c>
      <c r="B273" s="216" t="s">
        <v>400</v>
      </c>
      <c r="C273" s="230">
        <v>1994.3</v>
      </c>
      <c r="D273" s="231">
        <v>2007.5333333333335</v>
      </c>
      <c r="E273" s="231">
        <v>1969.0666666666671</v>
      </c>
      <c r="F273" s="231">
        <v>1943.8333333333335</v>
      </c>
      <c r="G273" s="231">
        <v>1905.366666666667</v>
      </c>
      <c r="H273" s="231">
        <v>2032.7666666666671</v>
      </c>
      <c r="I273" s="231">
        <v>2071.2333333333336</v>
      </c>
      <c r="J273" s="231">
        <v>2096.4666666666672</v>
      </c>
      <c r="K273" s="230">
        <v>2046</v>
      </c>
      <c r="L273" s="230">
        <v>1982.3</v>
      </c>
      <c r="M273" s="230">
        <v>1.2936000000000001</v>
      </c>
      <c r="N273" s="1"/>
      <c r="O273" s="1"/>
    </row>
    <row r="274" spans="1:15" ht="12.75" customHeight="1">
      <c r="A274" s="30">
        <v>264</v>
      </c>
      <c r="B274" s="216" t="s">
        <v>401</v>
      </c>
      <c r="C274" s="230">
        <v>238.25</v>
      </c>
      <c r="D274" s="231">
        <v>239.01666666666665</v>
      </c>
      <c r="E274" s="231">
        <v>236.73333333333329</v>
      </c>
      <c r="F274" s="231">
        <v>235.21666666666664</v>
      </c>
      <c r="G274" s="231">
        <v>232.93333333333328</v>
      </c>
      <c r="H274" s="231">
        <v>240.5333333333333</v>
      </c>
      <c r="I274" s="231">
        <v>242.81666666666666</v>
      </c>
      <c r="J274" s="231">
        <v>244.33333333333331</v>
      </c>
      <c r="K274" s="230">
        <v>241.3</v>
      </c>
      <c r="L274" s="230">
        <v>237.5</v>
      </c>
      <c r="M274" s="230">
        <v>1.86164</v>
      </c>
      <c r="N274" s="1"/>
      <c r="O274" s="1"/>
    </row>
    <row r="275" spans="1:15" ht="12.75" customHeight="1">
      <c r="A275" s="30">
        <v>265</v>
      </c>
      <c r="B275" s="216" t="s">
        <v>402</v>
      </c>
      <c r="C275" s="230">
        <v>926.2</v>
      </c>
      <c r="D275" s="231">
        <v>934.73333333333323</v>
      </c>
      <c r="E275" s="231">
        <v>915.46666666666647</v>
      </c>
      <c r="F275" s="231">
        <v>904.73333333333323</v>
      </c>
      <c r="G275" s="231">
        <v>885.46666666666647</v>
      </c>
      <c r="H275" s="231">
        <v>945.46666666666647</v>
      </c>
      <c r="I275" s="231">
        <v>964.73333333333312</v>
      </c>
      <c r="J275" s="231">
        <v>975.46666666666647</v>
      </c>
      <c r="K275" s="230">
        <v>954</v>
      </c>
      <c r="L275" s="230">
        <v>924</v>
      </c>
      <c r="M275" s="230">
        <v>6.8830999999999998</v>
      </c>
      <c r="N275" s="1"/>
      <c r="O275" s="1"/>
    </row>
    <row r="276" spans="1:15" ht="12.75" customHeight="1">
      <c r="A276" s="30">
        <v>266</v>
      </c>
      <c r="B276" s="216" t="s">
        <v>403</v>
      </c>
      <c r="C276" s="230">
        <v>406.25</v>
      </c>
      <c r="D276" s="231">
        <v>408.5</v>
      </c>
      <c r="E276" s="231">
        <v>402.75</v>
      </c>
      <c r="F276" s="231">
        <v>399.25</v>
      </c>
      <c r="G276" s="231">
        <v>393.5</v>
      </c>
      <c r="H276" s="231">
        <v>412</v>
      </c>
      <c r="I276" s="231">
        <v>417.75</v>
      </c>
      <c r="J276" s="231">
        <v>421.25</v>
      </c>
      <c r="K276" s="230">
        <v>414.25</v>
      </c>
      <c r="L276" s="230">
        <v>405</v>
      </c>
      <c r="M276" s="230">
        <v>2.2490700000000001</v>
      </c>
      <c r="N276" s="1"/>
      <c r="O276" s="1"/>
    </row>
    <row r="277" spans="1:15" ht="12.75" customHeight="1">
      <c r="A277" s="30">
        <v>267</v>
      </c>
      <c r="B277" s="216" t="s">
        <v>404</v>
      </c>
      <c r="C277" s="230">
        <v>1262.7</v>
      </c>
      <c r="D277" s="231">
        <v>1257.7833333333333</v>
      </c>
      <c r="E277" s="231">
        <v>1238.5666666666666</v>
      </c>
      <c r="F277" s="231">
        <v>1214.4333333333334</v>
      </c>
      <c r="G277" s="231">
        <v>1195.2166666666667</v>
      </c>
      <c r="H277" s="231">
        <v>1281.9166666666665</v>
      </c>
      <c r="I277" s="231">
        <v>1301.1333333333332</v>
      </c>
      <c r="J277" s="231">
        <v>1325.2666666666664</v>
      </c>
      <c r="K277" s="230">
        <v>1277</v>
      </c>
      <c r="L277" s="230">
        <v>1233.6500000000001</v>
      </c>
      <c r="M277" s="230">
        <v>5.1441100000000004</v>
      </c>
      <c r="N277" s="1"/>
      <c r="O277" s="1"/>
    </row>
    <row r="278" spans="1:15" ht="12.75" customHeight="1">
      <c r="A278" s="30">
        <v>268</v>
      </c>
      <c r="B278" s="216" t="s">
        <v>405</v>
      </c>
      <c r="C278" s="230">
        <v>517.45000000000005</v>
      </c>
      <c r="D278" s="231">
        <v>516.58333333333337</v>
      </c>
      <c r="E278" s="231">
        <v>511.9666666666667</v>
      </c>
      <c r="F278" s="231">
        <v>506.48333333333335</v>
      </c>
      <c r="G278" s="231">
        <v>501.86666666666667</v>
      </c>
      <c r="H278" s="231">
        <v>522.06666666666672</v>
      </c>
      <c r="I278" s="231">
        <v>526.68333333333328</v>
      </c>
      <c r="J278" s="231">
        <v>532.16666666666674</v>
      </c>
      <c r="K278" s="230">
        <v>521.20000000000005</v>
      </c>
      <c r="L278" s="230">
        <v>511.1</v>
      </c>
      <c r="M278" s="230">
        <v>1.20173</v>
      </c>
      <c r="N278" s="1"/>
      <c r="O278" s="1"/>
    </row>
    <row r="279" spans="1:15" ht="12.75" customHeight="1">
      <c r="A279" s="30">
        <v>269</v>
      </c>
      <c r="B279" s="216" t="s">
        <v>776</v>
      </c>
      <c r="C279" s="230">
        <v>106.05</v>
      </c>
      <c r="D279" s="231">
        <v>106.48333333333333</v>
      </c>
      <c r="E279" s="231">
        <v>105.16666666666667</v>
      </c>
      <c r="F279" s="231">
        <v>104.28333333333333</v>
      </c>
      <c r="G279" s="231">
        <v>102.96666666666667</v>
      </c>
      <c r="H279" s="231">
        <v>107.36666666666667</v>
      </c>
      <c r="I279" s="231">
        <v>108.68333333333334</v>
      </c>
      <c r="J279" s="231">
        <v>109.56666666666668</v>
      </c>
      <c r="K279" s="230">
        <v>107.8</v>
      </c>
      <c r="L279" s="230">
        <v>105.6</v>
      </c>
      <c r="M279" s="230">
        <v>11.8818</v>
      </c>
      <c r="N279" s="1"/>
      <c r="O279" s="1"/>
    </row>
    <row r="280" spans="1:15" ht="12.75" customHeight="1">
      <c r="A280" s="30">
        <v>270</v>
      </c>
      <c r="B280" s="216" t="s">
        <v>406</v>
      </c>
      <c r="C280" s="230">
        <v>409.9</v>
      </c>
      <c r="D280" s="231">
        <v>410.06666666666666</v>
      </c>
      <c r="E280" s="231">
        <v>408.13333333333333</v>
      </c>
      <c r="F280" s="231">
        <v>406.36666666666667</v>
      </c>
      <c r="G280" s="231">
        <v>404.43333333333334</v>
      </c>
      <c r="H280" s="231">
        <v>411.83333333333331</v>
      </c>
      <c r="I280" s="231">
        <v>413.76666666666659</v>
      </c>
      <c r="J280" s="231">
        <v>415.5333333333333</v>
      </c>
      <c r="K280" s="230">
        <v>412</v>
      </c>
      <c r="L280" s="230">
        <v>408.3</v>
      </c>
      <c r="M280" s="230">
        <v>1.53681</v>
      </c>
      <c r="N280" s="1"/>
      <c r="O280" s="1"/>
    </row>
    <row r="281" spans="1:15" ht="12.75" customHeight="1">
      <c r="A281" s="30">
        <v>271</v>
      </c>
      <c r="B281" s="216" t="s">
        <v>407</v>
      </c>
      <c r="C281" s="230">
        <v>105.25</v>
      </c>
      <c r="D281" s="231">
        <v>105.85000000000001</v>
      </c>
      <c r="E281" s="231">
        <v>104.40000000000002</v>
      </c>
      <c r="F281" s="231">
        <v>103.55000000000001</v>
      </c>
      <c r="G281" s="231">
        <v>102.10000000000002</v>
      </c>
      <c r="H281" s="231">
        <v>106.70000000000002</v>
      </c>
      <c r="I281" s="231">
        <v>108.15</v>
      </c>
      <c r="J281" s="231">
        <v>109.00000000000001</v>
      </c>
      <c r="K281" s="230">
        <v>107.3</v>
      </c>
      <c r="L281" s="230">
        <v>105</v>
      </c>
      <c r="M281" s="230">
        <v>14.82368</v>
      </c>
      <c r="N281" s="1"/>
      <c r="O281" s="1"/>
    </row>
    <row r="282" spans="1:15" ht="12.75" customHeight="1">
      <c r="A282" s="30">
        <v>272</v>
      </c>
      <c r="B282" s="216" t="s">
        <v>408</v>
      </c>
      <c r="C282" s="230">
        <v>521.65</v>
      </c>
      <c r="D282" s="231">
        <v>531.81666666666661</v>
      </c>
      <c r="E282" s="231">
        <v>508.43333333333317</v>
      </c>
      <c r="F282" s="231">
        <v>495.21666666666658</v>
      </c>
      <c r="G282" s="231">
        <v>471.83333333333314</v>
      </c>
      <c r="H282" s="231">
        <v>545.03333333333319</v>
      </c>
      <c r="I282" s="231">
        <v>568.41666666666663</v>
      </c>
      <c r="J282" s="231">
        <v>581.63333333333321</v>
      </c>
      <c r="K282" s="230">
        <v>555.20000000000005</v>
      </c>
      <c r="L282" s="230">
        <v>518.6</v>
      </c>
      <c r="M282" s="230">
        <v>16.808260000000001</v>
      </c>
      <c r="N282" s="1"/>
      <c r="O282" s="1"/>
    </row>
    <row r="283" spans="1:15" ht="12.75" customHeight="1">
      <c r="A283" s="30">
        <v>273</v>
      </c>
      <c r="B283" s="216" t="s">
        <v>141</v>
      </c>
      <c r="C283" s="230">
        <v>1921.5</v>
      </c>
      <c r="D283" s="231">
        <v>1925.5666666666666</v>
      </c>
      <c r="E283" s="231">
        <v>1910.9333333333332</v>
      </c>
      <c r="F283" s="231">
        <v>1900.3666666666666</v>
      </c>
      <c r="G283" s="231">
        <v>1885.7333333333331</v>
      </c>
      <c r="H283" s="231">
        <v>1936.1333333333332</v>
      </c>
      <c r="I283" s="231">
        <v>1950.7666666666664</v>
      </c>
      <c r="J283" s="231">
        <v>1961.3333333333333</v>
      </c>
      <c r="K283" s="230">
        <v>1940.2</v>
      </c>
      <c r="L283" s="230">
        <v>1915</v>
      </c>
      <c r="M283" s="230">
        <v>43.355240000000002</v>
      </c>
      <c r="N283" s="1"/>
      <c r="O283" s="1"/>
    </row>
    <row r="284" spans="1:15" ht="12.75" customHeight="1">
      <c r="A284" s="30">
        <v>274</v>
      </c>
      <c r="B284" s="216" t="s">
        <v>761</v>
      </c>
      <c r="C284" s="230">
        <v>1611.15</v>
      </c>
      <c r="D284" s="231">
        <v>1599.6000000000001</v>
      </c>
      <c r="E284" s="231">
        <v>1583.6000000000004</v>
      </c>
      <c r="F284" s="231">
        <v>1556.0500000000002</v>
      </c>
      <c r="G284" s="231">
        <v>1540.0500000000004</v>
      </c>
      <c r="H284" s="231">
        <v>1627.1500000000003</v>
      </c>
      <c r="I284" s="231">
        <v>1643.1499999999999</v>
      </c>
      <c r="J284" s="231">
        <v>1670.7000000000003</v>
      </c>
      <c r="K284" s="230">
        <v>1615.6</v>
      </c>
      <c r="L284" s="230">
        <v>1572.05</v>
      </c>
      <c r="M284" s="230">
        <v>0.39993000000000001</v>
      </c>
      <c r="N284" s="1"/>
      <c r="O284" s="1"/>
    </row>
    <row r="285" spans="1:15" ht="12.75" customHeight="1">
      <c r="A285" s="30">
        <v>275</v>
      </c>
      <c r="B285" s="216" t="s">
        <v>142</v>
      </c>
      <c r="C285" s="230">
        <v>98.35</v>
      </c>
      <c r="D285" s="231">
        <v>98.716666666666654</v>
      </c>
      <c r="E285" s="231">
        <v>97.233333333333306</v>
      </c>
      <c r="F285" s="231">
        <v>96.116666666666646</v>
      </c>
      <c r="G285" s="231">
        <v>94.633333333333297</v>
      </c>
      <c r="H285" s="231">
        <v>99.833333333333314</v>
      </c>
      <c r="I285" s="231">
        <v>101.31666666666666</v>
      </c>
      <c r="J285" s="231">
        <v>102.43333333333332</v>
      </c>
      <c r="K285" s="230">
        <v>100.2</v>
      </c>
      <c r="L285" s="230">
        <v>97.6</v>
      </c>
      <c r="M285" s="230">
        <v>92.298029999999997</v>
      </c>
      <c r="N285" s="1"/>
      <c r="O285" s="1"/>
    </row>
    <row r="286" spans="1:15" ht="12.75" customHeight="1">
      <c r="A286" s="30">
        <v>276</v>
      </c>
      <c r="B286" s="216" t="s">
        <v>146</v>
      </c>
      <c r="C286" s="230">
        <v>3897.85</v>
      </c>
      <c r="D286" s="231">
        <v>3926.2999999999997</v>
      </c>
      <c r="E286" s="231">
        <v>3855.6999999999994</v>
      </c>
      <c r="F286" s="231">
        <v>3813.5499999999997</v>
      </c>
      <c r="G286" s="231">
        <v>3742.9499999999994</v>
      </c>
      <c r="H286" s="231">
        <v>3968.4499999999994</v>
      </c>
      <c r="I286" s="231">
        <v>4039.0499999999997</v>
      </c>
      <c r="J286" s="231">
        <v>4081.1999999999994</v>
      </c>
      <c r="K286" s="230">
        <v>3996.9</v>
      </c>
      <c r="L286" s="230">
        <v>3884.15</v>
      </c>
      <c r="M286" s="230">
        <v>2.3348599999999999</v>
      </c>
      <c r="N286" s="1"/>
      <c r="O286" s="1"/>
    </row>
    <row r="287" spans="1:15" ht="12.75" customHeight="1">
      <c r="A287" s="30">
        <v>277</v>
      </c>
      <c r="B287" s="216" t="s">
        <v>144</v>
      </c>
      <c r="C287" s="230">
        <v>373.05</v>
      </c>
      <c r="D287" s="231">
        <v>372.9666666666667</v>
      </c>
      <c r="E287" s="231">
        <v>370.73333333333341</v>
      </c>
      <c r="F287" s="231">
        <v>368.41666666666669</v>
      </c>
      <c r="G287" s="231">
        <v>366.18333333333339</v>
      </c>
      <c r="H287" s="231">
        <v>375.28333333333342</v>
      </c>
      <c r="I287" s="231">
        <v>377.51666666666677</v>
      </c>
      <c r="J287" s="231">
        <v>379.83333333333343</v>
      </c>
      <c r="K287" s="230">
        <v>375.2</v>
      </c>
      <c r="L287" s="230">
        <v>370.65</v>
      </c>
      <c r="M287" s="230">
        <v>9.1033000000000008</v>
      </c>
      <c r="N287" s="1"/>
      <c r="O287" s="1"/>
    </row>
    <row r="288" spans="1:15" ht="12.75" customHeight="1">
      <c r="A288" s="30">
        <v>278</v>
      </c>
      <c r="B288" s="216" t="s">
        <v>863</v>
      </c>
      <c r="C288" s="230">
        <v>4857.8500000000004</v>
      </c>
      <c r="D288" s="231">
        <v>4904.0666666666666</v>
      </c>
      <c r="E288" s="231">
        <v>4793.1333333333332</v>
      </c>
      <c r="F288" s="231">
        <v>4728.416666666667</v>
      </c>
      <c r="G288" s="231">
        <v>4617.4833333333336</v>
      </c>
      <c r="H288" s="231">
        <v>4968.7833333333328</v>
      </c>
      <c r="I288" s="231">
        <v>5079.7166666666653</v>
      </c>
      <c r="J288" s="231">
        <v>5144.4333333333325</v>
      </c>
      <c r="K288" s="230">
        <v>5015</v>
      </c>
      <c r="L288" s="230">
        <v>4839.3500000000004</v>
      </c>
      <c r="M288" s="230">
        <v>4.4704100000000002</v>
      </c>
      <c r="N288" s="1"/>
      <c r="O288" s="1"/>
    </row>
    <row r="289" spans="1:15" ht="12.75" customHeight="1">
      <c r="A289" s="30">
        <v>279</v>
      </c>
      <c r="B289" s="216" t="s">
        <v>409</v>
      </c>
      <c r="C289" s="230">
        <v>11398.9</v>
      </c>
      <c r="D289" s="231">
        <v>11398.666666666666</v>
      </c>
      <c r="E289" s="231">
        <v>11298.333333333332</v>
      </c>
      <c r="F289" s="231">
        <v>11197.766666666666</v>
      </c>
      <c r="G289" s="231">
        <v>11097.433333333332</v>
      </c>
      <c r="H289" s="231">
        <v>11499.233333333332</v>
      </c>
      <c r="I289" s="231">
        <v>11599.566666666664</v>
      </c>
      <c r="J289" s="231">
        <v>11700.133333333331</v>
      </c>
      <c r="K289" s="230">
        <v>11499</v>
      </c>
      <c r="L289" s="230">
        <v>11298.1</v>
      </c>
      <c r="M289" s="230">
        <v>6.6820000000000004E-2</v>
      </c>
      <c r="N289" s="1"/>
      <c r="O289" s="1"/>
    </row>
    <row r="290" spans="1:15" ht="12.75" customHeight="1">
      <c r="A290" s="30">
        <v>280</v>
      </c>
      <c r="B290" s="216" t="s">
        <v>145</v>
      </c>
      <c r="C290" s="230">
        <v>2197.65</v>
      </c>
      <c r="D290" s="231">
        <v>2206.75</v>
      </c>
      <c r="E290" s="231">
        <v>2184.9</v>
      </c>
      <c r="F290" s="231">
        <v>2172.15</v>
      </c>
      <c r="G290" s="231">
        <v>2150.3000000000002</v>
      </c>
      <c r="H290" s="231">
        <v>2219.5</v>
      </c>
      <c r="I290" s="231">
        <v>2241.3500000000004</v>
      </c>
      <c r="J290" s="231">
        <v>2254.1</v>
      </c>
      <c r="K290" s="230">
        <v>2228.6</v>
      </c>
      <c r="L290" s="230">
        <v>2194</v>
      </c>
      <c r="M290" s="230">
        <v>22.653890000000001</v>
      </c>
      <c r="N290" s="1"/>
      <c r="O290" s="1"/>
    </row>
    <row r="291" spans="1:15" ht="12.75" customHeight="1">
      <c r="A291" s="30">
        <v>281</v>
      </c>
      <c r="B291" s="216" t="s">
        <v>817</v>
      </c>
      <c r="C291" s="230">
        <v>327.3</v>
      </c>
      <c r="D291" s="231">
        <v>328.90000000000003</v>
      </c>
      <c r="E291" s="231">
        <v>324.20000000000005</v>
      </c>
      <c r="F291" s="231">
        <v>321.10000000000002</v>
      </c>
      <c r="G291" s="231">
        <v>316.40000000000003</v>
      </c>
      <c r="H291" s="231">
        <v>332.00000000000006</v>
      </c>
      <c r="I291" s="231">
        <v>336.7</v>
      </c>
      <c r="J291" s="231">
        <v>339.80000000000007</v>
      </c>
      <c r="K291" s="230">
        <v>333.6</v>
      </c>
      <c r="L291" s="230">
        <v>325.8</v>
      </c>
      <c r="M291" s="230">
        <v>2.96394</v>
      </c>
      <c r="N291" s="1"/>
      <c r="O291" s="1"/>
    </row>
    <row r="292" spans="1:15" ht="12.75" customHeight="1">
      <c r="A292" s="30">
        <v>282</v>
      </c>
      <c r="B292" s="216" t="s">
        <v>262</v>
      </c>
      <c r="C292" s="230">
        <v>314.45</v>
      </c>
      <c r="D292" s="231">
        <v>314.61666666666662</v>
      </c>
      <c r="E292" s="231">
        <v>311.38333333333321</v>
      </c>
      <c r="F292" s="231">
        <v>308.31666666666661</v>
      </c>
      <c r="G292" s="231">
        <v>305.0833333333332</v>
      </c>
      <c r="H292" s="231">
        <v>317.68333333333322</v>
      </c>
      <c r="I292" s="231">
        <v>320.91666666666669</v>
      </c>
      <c r="J292" s="231">
        <v>323.98333333333323</v>
      </c>
      <c r="K292" s="230">
        <v>317.85000000000002</v>
      </c>
      <c r="L292" s="230">
        <v>311.55</v>
      </c>
      <c r="M292" s="230">
        <v>14.095660000000001</v>
      </c>
      <c r="N292" s="1"/>
      <c r="O292" s="1"/>
    </row>
    <row r="293" spans="1:15" ht="12.75" customHeight="1">
      <c r="A293" s="30">
        <v>283</v>
      </c>
      <c r="B293" s="216" t="s">
        <v>778</v>
      </c>
      <c r="C293" s="230">
        <v>256.60000000000002</v>
      </c>
      <c r="D293" s="231">
        <v>255.88333333333335</v>
      </c>
      <c r="E293" s="231">
        <v>253.26666666666671</v>
      </c>
      <c r="F293" s="231">
        <v>249.93333333333337</v>
      </c>
      <c r="G293" s="231">
        <v>247.31666666666672</v>
      </c>
      <c r="H293" s="231">
        <v>259.2166666666667</v>
      </c>
      <c r="I293" s="231">
        <v>261.83333333333331</v>
      </c>
      <c r="J293" s="231">
        <v>265.16666666666669</v>
      </c>
      <c r="K293" s="230">
        <v>258.5</v>
      </c>
      <c r="L293" s="230">
        <v>252.55</v>
      </c>
      <c r="M293" s="230">
        <v>4.9371999999999998</v>
      </c>
      <c r="N293" s="1"/>
      <c r="O293" s="1"/>
    </row>
    <row r="294" spans="1:15" ht="12.75" customHeight="1">
      <c r="A294" s="30">
        <v>284</v>
      </c>
      <c r="B294" s="216" t="s">
        <v>870</v>
      </c>
      <c r="C294" s="230">
        <v>94.55</v>
      </c>
      <c r="D294" s="231">
        <v>94.933333333333323</v>
      </c>
      <c r="E294" s="231">
        <v>93.96666666666664</v>
      </c>
      <c r="F294" s="231">
        <v>93.383333333333312</v>
      </c>
      <c r="G294" s="231">
        <v>92.416666666666629</v>
      </c>
      <c r="H294" s="231">
        <v>95.516666666666652</v>
      </c>
      <c r="I294" s="231">
        <v>96.48333333333332</v>
      </c>
      <c r="J294" s="231">
        <v>97.066666666666663</v>
      </c>
      <c r="K294" s="230">
        <v>95.9</v>
      </c>
      <c r="L294" s="230">
        <v>94.35</v>
      </c>
      <c r="M294" s="230">
        <v>21.10294</v>
      </c>
      <c r="N294" s="1"/>
      <c r="O294" s="1"/>
    </row>
    <row r="295" spans="1:15" ht="12.75" customHeight="1">
      <c r="A295" s="30">
        <v>285</v>
      </c>
      <c r="B295" s="216" t="s">
        <v>843</v>
      </c>
      <c r="C295" s="230">
        <v>590.15</v>
      </c>
      <c r="D295" s="231">
        <v>588.51666666666677</v>
      </c>
      <c r="E295" s="231">
        <v>582.53333333333353</v>
      </c>
      <c r="F295" s="231">
        <v>574.91666666666674</v>
      </c>
      <c r="G295" s="231">
        <v>568.93333333333351</v>
      </c>
      <c r="H295" s="231">
        <v>596.13333333333355</v>
      </c>
      <c r="I295" s="231">
        <v>602.1166666666669</v>
      </c>
      <c r="J295" s="231">
        <v>609.73333333333358</v>
      </c>
      <c r="K295" s="230">
        <v>594.5</v>
      </c>
      <c r="L295" s="230">
        <v>580.9</v>
      </c>
      <c r="M295" s="230">
        <v>27.268260000000001</v>
      </c>
      <c r="N295" s="1"/>
      <c r="O295" s="1"/>
    </row>
    <row r="296" spans="1:15" ht="12.75" customHeight="1">
      <c r="A296" s="30">
        <v>286</v>
      </c>
      <c r="B296" s="216" t="s">
        <v>410</v>
      </c>
      <c r="C296" s="230">
        <v>3870.55</v>
      </c>
      <c r="D296" s="231">
        <v>3892.3666666666668</v>
      </c>
      <c r="E296" s="231">
        <v>3833.7333333333336</v>
      </c>
      <c r="F296" s="231">
        <v>3796.916666666667</v>
      </c>
      <c r="G296" s="231">
        <v>3738.2833333333338</v>
      </c>
      <c r="H296" s="231">
        <v>3929.1833333333334</v>
      </c>
      <c r="I296" s="231">
        <v>3987.8166666666666</v>
      </c>
      <c r="J296" s="231">
        <v>4024.6333333333332</v>
      </c>
      <c r="K296" s="230">
        <v>3951</v>
      </c>
      <c r="L296" s="230">
        <v>3855.55</v>
      </c>
      <c r="M296" s="230">
        <v>0.20829</v>
      </c>
      <c r="N296" s="1"/>
      <c r="O296" s="1"/>
    </row>
    <row r="297" spans="1:15" ht="12.75" customHeight="1">
      <c r="A297" s="30">
        <v>287</v>
      </c>
      <c r="B297" s="216" t="s">
        <v>147</v>
      </c>
      <c r="C297" s="230">
        <v>776.85</v>
      </c>
      <c r="D297" s="231">
        <v>779.19999999999993</v>
      </c>
      <c r="E297" s="231">
        <v>768.54999999999984</v>
      </c>
      <c r="F297" s="231">
        <v>760.24999999999989</v>
      </c>
      <c r="G297" s="231">
        <v>749.5999999999998</v>
      </c>
      <c r="H297" s="231">
        <v>787.49999999999989</v>
      </c>
      <c r="I297" s="231">
        <v>798.15</v>
      </c>
      <c r="J297" s="231">
        <v>806.44999999999993</v>
      </c>
      <c r="K297" s="230">
        <v>789.85</v>
      </c>
      <c r="L297" s="230">
        <v>770.9</v>
      </c>
      <c r="M297" s="230">
        <v>3.4461900000000001</v>
      </c>
      <c r="N297" s="1"/>
      <c r="O297" s="1"/>
    </row>
    <row r="298" spans="1:15" ht="12.75" customHeight="1">
      <c r="A298" s="30">
        <v>288</v>
      </c>
      <c r="B298" s="216" t="s">
        <v>411</v>
      </c>
      <c r="C298" s="230">
        <v>1467.35</v>
      </c>
      <c r="D298" s="231">
        <v>1461.4666666666665</v>
      </c>
      <c r="E298" s="231">
        <v>1447.9833333333329</v>
      </c>
      <c r="F298" s="231">
        <v>1428.6166666666663</v>
      </c>
      <c r="G298" s="231">
        <v>1415.1333333333328</v>
      </c>
      <c r="H298" s="231">
        <v>1480.833333333333</v>
      </c>
      <c r="I298" s="231">
        <v>1494.3166666666666</v>
      </c>
      <c r="J298" s="231">
        <v>1513.6833333333332</v>
      </c>
      <c r="K298" s="230">
        <v>1474.95</v>
      </c>
      <c r="L298" s="230">
        <v>1442.1</v>
      </c>
      <c r="M298" s="230">
        <v>0.28045999999999999</v>
      </c>
      <c r="N298" s="1"/>
      <c r="O298" s="1"/>
    </row>
    <row r="299" spans="1:15" ht="12.75" customHeight="1">
      <c r="A299" s="30">
        <v>289</v>
      </c>
      <c r="B299" s="216" t="s">
        <v>412</v>
      </c>
      <c r="C299" s="230">
        <v>29.65</v>
      </c>
      <c r="D299" s="231">
        <v>29.783333333333331</v>
      </c>
      <c r="E299" s="231">
        <v>29.466666666666661</v>
      </c>
      <c r="F299" s="231">
        <v>29.283333333333331</v>
      </c>
      <c r="G299" s="231">
        <v>28.966666666666661</v>
      </c>
      <c r="H299" s="231">
        <v>29.966666666666661</v>
      </c>
      <c r="I299" s="231">
        <v>30.283333333333331</v>
      </c>
      <c r="J299" s="231">
        <v>30.466666666666661</v>
      </c>
      <c r="K299" s="230">
        <v>30.1</v>
      </c>
      <c r="L299" s="230">
        <v>29.6</v>
      </c>
      <c r="M299" s="230">
        <v>7.0521799999999999</v>
      </c>
      <c r="N299" s="1"/>
      <c r="O299" s="1"/>
    </row>
    <row r="300" spans="1:15" ht="12.75" customHeight="1">
      <c r="A300" s="30">
        <v>290</v>
      </c>
      <c r="B300" s="216" t="s">
        <v>413</v>
      </c>
      <c r="C300" s="230">
        <v>158.6</v>
      </c>
      <c r="D300" s="231">
        <v>158.66666666666666</v>
      </c>
      <c r="E300" s="231">
        <v>157.63333333333333</v>
      </c>
      <c r="F300" s="231">
        <v>156.66666666666666</v>
      </c>
      <c r="G300" s="231">
        <v>155.63333333333333</v>
      </c>
      <c r="H300" s="231">
        <v>159.63333333333333</v>
      </c>
      <c r="I300" s="231">
        <v>160.66666666666669</v>
      </c>
      <c r="J300" s="231">
        <v>161.63333333333333</v>
      </c>
      <c r="K300" s="230">
        <v>159.69999999999999</v>
      </c>
      <c r="L300" s="230">
        <v>157.69999999999999</v>
      </c>
      <c r="M300" s="230">
        <v>0.99016000000000004</v>
      </c>
      <c r="N300" s="1"/>
      <c r="O300" s="1"/>
    </row>
    <row r="301" spans="1:15" ht="12.75" customHeight="1">
      <c r="A301" s="30">
        <v>291</v>
      </c>
      <c r="B301" s="216" t="s">
        <v>158</v>
      </c>
      <c r="C301" s="230">
        <v>95487.65</v>
      </c>
      <c r="D301" s="231">
        <v>95722.25</v>
      </c>
      <c r="E301" s="231">
        <v>94990.7</v>
      </c>
      <c r="F301" s="231">
        <v>94493.75</v>
      </c>
      <c r="G301" s="231">
        <v>93762.2</v>
      </c>
      <c r="H301" s="231">
        <v>96219.199999999997</v>
      </c>
      <c r="I301" s="231">
        <v>96950.749999999985</v>
      </c>
      <c r="J301" s="231">
        <v>97447.7</v>
      </c>
      <c r="K301" s="230">
        <v>96453.8</v>
      </c>
      <c r="L301" s="230">
        <v>95225.3</v>
      </c>
      <c r="M301" s="230">
        <v>9.0190000000000006E-2</v>
      </c>
      <c r="N301" s="1"/>
      <c r="O301" s="1"/>
    </row>
    <row r="302" spans="1:15" ht="12.75" customHeight="1">
      <c r="A302" s="30">
        <v>292</v>
      </c>
      <c r="B302" s="216" t="s">
        <v>818</v>
      </c>
      <c r="C302" s="230">
        <v>1890.6</v>
      </c>
      <c r="D302" s="231">
        <v>1896.8500000000001</v>
      </c>
      <c r="E302" s="231">
        <v>1860.7500000000002</v>
      </c>
      <c r="F302" s="231">
        <v>1830.9</v>
      </c>
      <c r="G302" s="231">
        <v>1794.8000000000002</v>
      </c>
      <c r="H302" s="231">
        <v>1926.7000000000003</v>
      </c>
      <c r="I302" s="231">
        <v>1962.8000000000002</v>
      </c>
      <c r="J302" s="231">
        <v>1992.6500000000003</v>
      </c>
      <c r="K302" s="230">
        <v>1932.95</v>
      </c>
      <c r="L302" s="230">
        <v>1867</v>
      </c>
      <c r="M302" s="230">
        <v>2.4565399999999999</v>
      </c>
      <c r="N302" s="1"/>
      <c r="O302" s="1"/>
    </row>
    <row r="303" spans="1:15" ht="12.75" customHeight="1">
      <c r="A303" s="30">
        <v>293</v>
      </c>
      <c r="B303" s="216" t="s">
        <v>777</v>
      </c>
      <c r="C303" s="230">
        <v>989.4</v>
      </c>
      <c r="D303" s="231">
        <v>980.35</v>
      </c>
      <c r="E303" s="231">
        <v>969.5</v>
      </c>
      <c r="F303" s="231">
        <v>949.6</v>
      </c>
      <c r="G303" s="231">
        <v>938.75</v>
      </c>
      <c r="H303" s="231">
        <v>1000.25</v>
      </c>
      <c r="I303" s="231">
        <v>1011.1000000000001</v>
      </c>
      <c r="J303" s="231">
        <v>1031</v>
      </c>
      <c r="K303" s="230">
        <v>991.2</v>
      </c>
      <c r="L303" s="230">
        <v>960.45</v>
      </c>
      <c r="M303" s="230">
        <v>3.9582199999999998</v>
      </c>
      <c r="N303" s="1"/>
      <c r="O303" s="1"/>
    </row>
    <row r="304" spans="1:15" ht="12.75" customHeight="1">
      <c r="A304" s="30">
        <v>294</v>
      </c>
      <c r="B304" s="216" t="s">
        <v>156</v>
      </c>
      <c r="C304" s="230">
        <v>1029.9000000000001</v>
      </c>
      <c r="D304" s="231">
        <v>1029.5333333333333</v>
      </c>
      <c r="E304" s="231">
        <v>1024.4666666666667</v>
      </c>
      <c r="F304" s="231">
        <v>1019.0333333333333</v>
      </c>
      <c r="G304" s="231">
        <v>1013.9666666666667</v>
      </c>
      <c r="H304" s="231">
        <v>1034.9666666666667</v>
      </c>
      <c r="I304" s="231">
        <v>1040.0333333333333</v>
      </c>
      <c r="J304" s="231">
        <v>1045.4666666666667</v>
      </c>
      <c r="K304" s="230">
        <v>1034.5999999999999</v>
      </c>
      <c r="L304" s="230">
        <v>1024.0999999999999</v>
      </c>
      <c r="M304" s="230">
        <v>2.1406100000000001</v>
      </c>
      <c r="N304" s="1"/>
      <c r="O304" s="1"/>
    </row>
    <row r="305" spans="1:15" ht="12.75" customHeight="1">
      <c r="A305" s="30">
        <v>295</v>
      </c>
      <c r="B305" s="216" t="s">
        <v>149</v>
      </c>
      <c r="C305" s="230">
        <v>285.64999999999998</v>
      </c>
      <c r="D305" s="231">
        <v>284.88333333333333</v>
      </c>
      <c r="E305" s="231">
        <v>281.76666666666665</v>
      </c>
      <c r="F305" s="231">
        <v>277.88333333333333</v>
      </c>
      <c r="G305" s="231">
        <v>274.76666666666665</v>
      </c>
      <c r="H305" s="231">
        <v>288.76666666666665</v>
      </c>
      <c r="I305" s="231">
        <v>291.88333333333333</v>
      </c>
      <c r="J305" s="231">
        <v>295.76666666666665</v>
      </c>
      <c r="K305" s="230">
        <v>288</v>
      </c>
      <c r="L305" s="230">
        <v>281</v>
      </c>
      <c r="M305" s="230">
        <v>29.217030000000001</v>
      </c>
      <c r="N305" s="1"/>
      <c r="O305" s="1"/>
    </row>
    <row r="306" spans="1:15" ht="12.75" customHeight="1">
      <c r="A306" s="30">
        <v>296</v>
      </c>
      <c r="B306" s="216" t="s">
        <v>148</v>
      </c>
      <c r="C306" s="230">
        <v>1268.55</v>
      </c>
      <c r="D306" s="231">
        <v>1265.2833333333335</v>
      </c>
      <c r="E306" s="231">
        <v>1259.8166666666671</v>
      </c>
      <c r="F306" s="231">
        <v>1251.0833333333335</v>
      </c>
      <c r="G306" s="231">
        <v>1245.616666666667</v>
      </c>
      <c r="H306" s="231">
        <v>1274.0166666666671</v>
      </c>
      <c r="I306" s="231">
        <v>1279.4833333333338</v>
      </c>
      <c r="J306" s="231">
        <v>1288.2166666666672</v>
      </c>
      <c r="K306" s="230">
        <v>1270.75</v>
      </c>
      <c r="L306" s="230">
        <v>1256.55</v>
      </c>
      <c r="M306" s="230">
        <v>18.039549999999998</v>
      </c>
      <c r="N306" s="1"/>
      <c r="O306" s="1"/>
    </row>
    <row r="307" spans="1:15" ht="12.75" customHeight="1">
      <c r="A307" s="30">
        <v>297</v>
      </c>
      <c r="B307" s="216" t="s">
        <v>414</v>
      </c>
      <c r="C307" s="230">
        <v>452.85</v>
      </c>
      <c r="D307" s="231">
        <v>453.51666666666665</v>
      </c>
      <c r="E307" s="231">
        <v>448.33333333333331</v>
      </c>
      <c r="F307" s="231">
        <v>443.81666666666666</v>
      </c>
      <c r="G307" s="231">
        <v>438.63333333333333</v>
      </c>
      <c r="H307" s="231">
        <v>458.0333333333333</v>
      </c>
      <c r="I307" s="231">
        <v>463.2166666666667</v>
      </c>
      <c r="J307" s="231">
        <v>467.73333333333329</v>
      </c>
      <c r="K307" s="230">
        <v>458.7</v>
      </c>
      <c r="L307" s="230">
        <v>449</v>
      </c>
      <c r="M307" s="230">
        <v>3.33752</v>
      </c>
      <c r="N307" s="1"/>
      <c r="O307" s="1"/>
    </row>
    <row r="308" spans="1:15" ht="12.75" customHeight="1">
      <c r="A308" s="30">
        <v>298</v>
      </c>
      <c r="B308" s="216" t="s">
        <v>415</v>
      </c>
      <c r="C308" s="230">
        <v>288.39999999999998</v>
      </c>
      <c r="D308" s="231">
        <v>290.2</v>
      </c>
      <c r="E308" s="231">
        <v>284.84999999999997</v>
      </c>
      <c r="F308" s="231">
        <v>281.29999999999995</v>
      </c>
      <c r="G308" s="231">
        <v>275.94999999999993</v>
      </c>
      <c r="H308" s="231">
        <v>293.75</v>
      </c>
      <c r="I308" s="231">
        <v>299.10000000000002</v>
      </c>
      <c r="J308" s="231">
        <v>302.65000000000003</v>
      </c>
      <c r="K308" s="230">
        <v>295.55</v>
      </c>
      <c r="L308" s="230">
        <v>286.64999999999998</v>
      </c>
      <c r="M308" s="230">
        <v>1.7073700000000001</v>
      </c>
      <c r="N308" s="1"/>
      <c r="O308" s="1"/>
    </row>
    <row r="309" spans="1:15" ht="12.75" customHeight="1">
      <c r="A309" s="30">
        <v>299</v>
      </c>
      <c r="B309" s="216" t="s">
        <v>852</v>
      </c>
      <c r="C309" s="230">
        <v>393.5</v>
      </c>
      <c r="D309" s="231">
        <v>398.90000000000003</v>
      </c>
      <c r="E309" s="231">
        <v>385.80000000000007</v>
      </c>
      <c r="F309" s="231">
        <v>378.1</v>
      </c>
      <c r="G309" s="231">
        <v>365.00000000000006</v>
      </c>
      <c r="H309" s="231">
        <v>406.60000000000008</v>
      </c>
      <c r="I309" s="231">
        <v>419.7000000000001</v>
      </c>
      <c r="J309" s="231">
        <v>427.40000000000009</v>
      </c>
      <c r="K309" s="230">
        <v>412</v>
      </c>
      <c r="L309" s="230">
        <v>391.2</v>
      </c>
      <c r="M309" s="230">
        <v>1.3285100000000001</v>
      </c>
      <c r="N309" s="1"/>
      <c r="O309" s="1"/>
    </row>
    <row r="310" spans="1:15" ht="12.75" customHeight="1">
      <c r="A310" s="30">
        <v>300</v>
      </c>
      <c r="B310" s="216" t="s">
        <v>416</v>
      </c>
      <c r="C310" s="230">
        <v>364.65</v>
      </c>
      <c r="D310" s="231">
        <v>365.21666666666664</v>
      </c>
      <c r="E310" s="231">
        <v>362.48333333333329</v>
      </c>
      <c r="F310" s="231">
        <v>360.31666666666666</v>
      </c>
      <c r="G310" s="231">
        <v>357.58333333333331</v>
      </c>
      <c r="H310" s="231">
        <v>367.38333333333327</v>
      </c>
      <c r="I310" s="231">
        <v>370.11666666666662</v>
      </c>
      <c r="J310" s="231">
        <v>372.28333333333325</v>
      </c>
      <c r="K310" s="230">
        <v>367.95</v>
      </c>
      <c r="L310" s="230">
        <v>363.05</v>
      </c>
      <c r="M310" s="230">
        <v>0.43280000000000002</v>
      </c>
      <c r="N310" s="1"/>
      <c r="O310" s="1"/>
    </row>
    <row r="311" spans="1:15" ht="12.75" customHeight="1">
      <c r="A311" s="30">
        <v>301</v>
      </c>
      <c r="B311" s="216" t="s">
        <v>150</v>
      </c>
      <c r="C311" s="230">
        <v>111.05</v>
      </c>
      <c r="D311" s="231">
        <v>110.39999999999999</v>
      </c>
      <c r="E311" s="231">
        <v>108.99999999999999</v>
      </c>
      <c r="F311" s="231">
        <v>106.94999999999999</v>
      </c>
      <c r="G311" s="231">
        <v>105.54999999999998</v>
      </c>
      <c r="H311" s="231">
        <v>112.44999999999999</v>
      </c>
      <c r="I311" s="231">
        <v>113.85</v>
      </c>
      <c r="J311" s="231">
        <v>115.89999999999999</v>
      </c>
      <c r="K311" s="230">
        <v>111.8</v>
      </c>
      <c r="L311" s="230">
        <v>108.35</v>
      </c>
      <c r="M311" s="230">
        <v>86.269059999999996</v>
      </c>
      <c r="N311" s="1"/>
      <c r="O311" s="1"/>
    </row>
    <row r="312" spans="1:15" ht="12.75" customHeight="1">
      <c r="A312" s="30">
        <v>302</v>
      </c>
      <c r="B312" s="216" t="s">
        <v>417</v>
      </c>
      <c r="C312" s="230">
        <v>64.95</v>
      </c>
      <c r="D312" s="231">
        <v>64.966666666666654</v>
      </c>
      <c r="E312" s="231">
        <v>64.183333333333309</v>
      </c>
      <c r="F312" s="231">
        <v>63.416666666666657</v>
      </c>
      <c r="G312" s="231">
        <v>62.633333333333312</v>
      </c>
      <c r="H312" s="231">
        <v>65.733333333333306</v>
      </c>
      <c r="I312" s="231">
        <v>66.516666666666637</v>
      </c>
      <c r="J312" s="231">
        <v>67.283333333333303</v>
      </c>
      <c r="K312" s="230">
        <v>65.75</v>
      </c>
      <c r="L312" s="230">
        <v>64.2</v>
      </c>
      <c r="M312" s="230">
        <v>38.31288</v>
      </c>
      <c r="N312" s="1"/>
      <c r="O312" s="1"/>
    </row>
    <row r="313" spans="1:15" ht="12.75" customHeight="1">
      <c r="A313" s="30">
        <v>303</v>
      </c>
      <c r="B313" s="216" t="s">
        <v>151</v>
      </c>
      <c r="C313" s="230">
        <v>526.95000000000005</v>
      </c>
      <c r="D313" s="231">
        <v>528.5333333333333</v>
      </c>
      <c r="E313" s="231">
        <v>523.56666666666661</v>
      </c>
      <c r="F313" s="231">
        <v>520.18333333333328</v>
      </c>
      <c r="G313" s="231">
        <v>515.21666666666658</v>
      </c>
      <c r="H313" s="231">
        <v>531.91666666666663</v>
      </c>
      <c r="I313" s="231">
        <v>536.88333333333333</v>
      </c>
      <c r="J313" s="231">
        <v>540.26666666666665</v>
      </c>
      <c r="K313" s="230">
        <v>533.5</v>
      </c>
      <c r="L313" s="230">
        <v>525.15</v>
      </c>
      <c r="M313" s="230">
        <v>5.8338099999999997</v>
      </c>
      <c r="N313" s="1"/>
      <c r="O313" s="1"/>
    </row>
    <row r="314" spans="1:15" ht="12.75" customHeight="1">
      <c r="A314" s="30">
        <v>304</v>
      </c>
      <c r="B314" s="216" t="s">
        <v>152</v>
      </c>
      <c r="C314" s="230">
        <v>9200.7000000000007</v>
      </c>
      <c r="D314" s="231">
        <v>9197.4833333333336</v>
      </c>
      <c r="E314" s="231">
        <v>9159.9666666666672</v>
      </c>
      <c r="F314" s="231">
        <v>9119.2333333333336</v>
      </c>
      <c r="G314" s="231">
        <v>9081.7166666666672</v>
      </c>
      <c r="H314" s="231">
        <v>9238.2166666666672</v>
      </c>
      <c r="I314" s="231">
        <v>9275.7333333333336</v>
      </c>
      <c r="J314" s="231">
        <v>9316.4666666666672</v>
      </c>
      <c r="K314" s="230">
        <v>9235</v>
      </c>
      <c r="L314" s="230">
        <v>9156.75</v>
      </c>
      <c r="M314" s="230">
        <v>2.69008</v>
      </c>
      <c r="N314" s="1"/>
      <c r="O314" s="1"/>
    </row>
    <row r="315" spans="1:15" ht="12.75" customHeight="1">
      <c r="A315" s="30">
        <v>305</v>
      </c>
      <c r="B315" s="216" t="s">
        <v>779</v>
      </c>
      <c r="C315" s="230">
        <v>1986.7</v>
      </c>
      <c r="D315" s="231">
        <v>1998.2333333333333</v>
      </c>
      <c r="E315" s="231">
        <v>1966.4666666666667</v>
      </c>
      <c r="F315" s="231">
        <v>1946.2333333333333</v>
      </c>
      <c r="G315" s="231">
        <v>1914.4666666666667</v>
      </c>
      <c r="H315" s="231">
        <v>2018.4666666666667</v>
      </c>
      <c r="I315" s="231">
        <v>2050.2333333333336</v>
      </c>
      <c r="J315" s="231">
        <v>2070.4666666666667</v>
      </c>
      <c r="K315" s="230">
        <v>2030</v>
      </c>
      <c r="L315" s="230">
        <v>1978</v>
      </c>
      <c r="M315" s="230">
        <v>3.5141900000000001</v>
      </c>
      <c r="N315" s="1"/>
      <c r="O315" s="1"/>
    </row>
    <row r="316" spans="1:15" ht="12.75" customHeight="1">
      <c r="A316" s="30">
        <v>306</v>
      </c>
      <c r="B316" s="216" t="s">
        <v>155</v>
      </c>
      <c r="C316" s="230">
        <v>676.3</v>
      </c>
      <c r="D316" s="231">
        <v>676.6</v>
      </c>
      <c r="E316" s="231">
        <v>670.2</v>
      </c>
      <c r="F316" s="231">
        <v>664.1</v>
      </c>
      <c r="G316" s="231">
        <v>657.7</v>
      </c>
      <c r="H316" s="231">
        <v>682.7</v>
      </c>
      <c r="I316" s="231">
        <v>689.09999999999991</v>
      </c>
      <c r="J316" s="231">
        <v>695.2</v>
      </c>
      <c r="K316" s="230">
        <v>683</v>
      </c>
      <c r="L316" s="230">
        <v>670.5</v>
      </c>
      <c r="M316" s="230">
        <v>4.5153499999999998</v>
      </c>
      <c r="N316" s="1"/>
      <c r="O316" s="1"/>
    </row>
    <row r="317" spans="1:15" ht="12.75" customHeight="1">
      <c r="A317" s="30">
        <v>307</v>
      </c>
      <c r="B317" s="216" t="s">
        <v>418</v>
      </c>
      <c r="C317" s="230">
        <v>553.75</v>
      </c>
      <c r="D317" s="231">
        <v>554.98333333333335</v>
      </c>
      <c r="E317" s="231">
        <v>545.2166666666667</v>
      </c>
      <c r="F317" s="231">
        <v>536.68333333333339</v>
      </c>
      <c r="G317" s="231">
        <v>526.91666666666674</v>
      </c>
      <c r="H317" s="231">
        <v>563.51666666666665</v>
      </c>
      <c r="I317" s="231">
        <v>573.2833333333333</v>
      </c>
      <c r="J317" s="231">
        <v>581.81666666666661</v>
      </c>
      <c r="K317" s="230">
        <v>564.75</v>
      </c>
      <c r="L317" s="230">
        <v>546.45000000000005</v>
      </c>
      <c r="M317" s="230">
        <v>96.988309999999998</v>
      </c>
      <c r="N317" s="1"/>
      <c r="O317" s="1"/>
    </row>
    <row r="318" spans="1:15" ht="12.75" customHeight="1">
      <c r="A318" s="30">
        <v>308</v>
      </c>
      <c r="B318" s="216" t="s">
        <v>419</v>
      </c>
      <c r="C318" s="230">
        <v>770.4</v>
      </c>
      <c r="D318" s="231">
        <v>763.16666666666663</v>
      </c>
      <c r="E318" s="231">
        <v>748.38333333333321</v>
      </c>
      <c r="F318" s="231">
        <v>726.36666666666656</v>
      </c>
      <c r="G318" s="231">
        <v>711.58333333333314</v>
      </c>
      <c r="H318" s="231">
        <v>785.18333333333328</v>
      </c>
      <c r="I318" s="231">
        <v>799.96666666666681</v>
      </c>
      <c r="J318" s="231">
        <v>821.98333333333335</v>
      </c>
      <c r="K318" s="230">
        <v>777.95</v>
      </c>
      <c r="L318" s="230">
        <v>741.15</v>
      </c>
      <c r="M318" s="230">
        <v>18.27169</v>
      </c>
      <c r="N318" s="1"/>
      <c r="O318" s="1"/>
    </row>
    <row r="319" spans="1:15" ht="12.75" customHeight="1">
      <c r="A319" s="30">
        <v>309</v>
      </c>
      <c r="B319" s="216" t="s">
        <v>819</v>
      </c>
      <c r="C319" s="230">
        <v>679.2</v>
      </c>
      <c r="D319" s="231">
        <v>683.23333333333346</v>
      </c>
      <c r="E319" s="231">
        <v>670.1166666666669</v>
      </c>
      <c r="F319" s="231">
        <v>661.03333333333342</v>
      </c>
      <c r="G319" s="231">
        <v>647.91666666666686</v>
      </c>
      <c r="H319" s="231">
        <v>692.31666666666695</v>
      </c>
      <c r="I319" s="231">
        <v>705.43333333333351</v>
      </c>
      <c r="J319" s="231">
        <v>714.51666666666699</v>
      </c>
      <c r="K319" s="230">
        <v>696.35</v>
      </c>
      <c r="L319" s="230">
        <v>674.15</v>
      </c>
      <c r="M319" s="230">
        <v>0.70306999999999997</v>
      </c>
      <c r="N319" s="1"/>
      <c r="O319" s="1"/>
    </row>
    <row r="320" spans="1:15" ht="12.75" customHeight="1">
      <c r="A320" s="30">
        <v>310</v>
      </c>
      <c r="B320" s="216" t="s">
        <v>820</v>
      </c>
      <c r="C320" s="230">
        <v>880.45</v>
      </c>
      <c r="D320" s="231">
        <v>887.91666666666663</v>
      </c>
      <c r="E320" s="231">
        <v>856.93333333333328</v>
      </c>
      <c r="F320" s="231">
        <v>833.41666666666663</v>
      </c>
      <c r="G320" s="231">
        <v>802.43333333333328</v>
      </c>
      <c r="H320" s="231">
        <v>911.43333333333328</v>
      </c>
      <c r="I320" s="231">
        <v>942.41666666666663</v>
      </c>
      <c r="J320" s="231">
        <v>965.93333333333328</v>
      </c>
      <c r="K320" s="230">
        <v>918.9</v>
      </c>
      <c r="L320" s="230">
        <v>864.4</v>
      </c>
      <c r="M320" s="230">
        <v>1.8247199999999999</v>
      </c>
      <c r="N320" s="1"/>
      <c r="O320" s="1"/>
    </row>
    <row r="321" spans="1:15" ht="12.75" customHeight="1">
      <c r="A321" s="30">
        <v>311</v>
      </c>
      <c r="B321" s="216" t="s">
        <v>154</v>
      </c>
      <c r="C321" s="230">
        <v>1259</v>
      </c>
      <c r="D321" s="231">
        <v>1259.3333333333333</v>
      </c>
      <c r="E321" s="231">
        <v>1238.6666666666665</v>
      </c>
      <c r="F321" s="231">
        <v>1218.3333333333333</v>
      </c>
      <c r="G321" s="231">
        <v>1197.6666666666665</v>
      </c>
      <c r="H321" s="231">
        <v>1279.6666666666665</v>
      </c>
      <c r="I321" s="231">
        <v>1300.333333333333</v>
      </c>
      <c r="J321" s="231">
        <v>1320.6666666666665</v>
      </c>
      <c r="K321" s="230">
        <v>1280</v>
      </c>
      <c r="L321" s="230">
        <v>1239</v>
      </c>
      <c r="M321" s="230">
        <v>2.6680600000000001</v>
      </c>
      <c r="N321" s="1"/>
      <c r="O321" s="1"/>
    </row>
    <row r="322" spans="1:15" ht="12.75" customHeight="1">
      <c r="A322" s="30">
        <v>312</v>
      </c>
      <c r="B322" s="216" t="s">
        <v>844</v>
      </c>
      <c r="C322" s="230">
        <v>56.15</v>
      </c>
      <c r="D322" s="231">
        <v>56.083333333333336</v>
      </c>
      <c r="E322" s="231">
        <v>55.266666666666673</v>
      </c>
      <c r="F322" s="231">
        <v>54.38333333333334</v>
      </c>
      <c r="G322" s="231">
        <v>53.566666666666677</v>
      </c>
      <c r="H322" s="231">
        <v>56.966666666666669</v>
      </c>
      <c r="I322" s="231">
        <v>57.783333333333331</v>
      </c>
      <c r="J322" s="231">
        <v>58.666666666666664</v>
      </c>
      <c r="K322" s="230">
        <v>56.9</v>
      </c>
      <c r="L322" s="230">
        <v>55.2</v>
      </c>
      <c r="M322" s="230">
        <v>328.48205000000002</v>
      </c>
      <c r="N322" s="1"/>
      <c r="O322" s="1"/>
    </row>
    <row r="323" spans="1:15" ht="12.75" customHeight="1">
      <c r="A323" s="30">
        <v>313</v>
      </c>
      <c r="B323" s="216" t="s">
        <v>421</v>
      </c>
      <c r="C323" s="230">
        <v>631.85</v>
      </c>
      <c r="D323" s="231">
        <v>635.51666666666677</v>
      </c>
      <c r="E323" s="231">
        <v>626.48333333333358</v>
      </c>
      <c r="F323" s="231">
        <v>621.11666666666679</v>
      </c>
      <c r="G323" s="231">
        <v>612.0833333333336</v>
      </c>
      <c r="H323" s="231">
        <v>640.88333333333355</v>
      </c>
      <c r="I323" s="231">
        <v>649.91666666666663</v>
      </c>
      <c r="J323" s="231">
        <v>655.28333333333353</v>
      </c>
      <c r="K323" s="230">
        <v>644.54999999999995</v>
      </c>
      <c r="L323" s="230">
        <v>630.15</v>
      </c>
      <c r="M323" s="230">
        <v>0.63549999999999995</v>
      </c>
      <c r="N323" s="1"/>
      <c r="O323" s="1"/>
    </row>
    <row r="324" spans="1:15" ht="12.75" customHeight="1">
      <c r="A324" s="30">
        <v>314</v>
      </c>
      <c r="B324" s="216" t="s">
        <v>157</v>
      </c>
      <c r="C324" s="230">
        <v>1944.25</v>
      </c>
      <c r="D324" s="231">
        <v>1958.0833333333333</v>
      </c>
      <c r="E324" s="231">
        <v>1921.1666666666665</v>
      </c>
      <c r="F324" s="231">
        <v>1898.0833333333333</v>
      </c>
      <c r="G324" s="231">
        <v>1861.1666666666665</v>
      </c>
      <c r="H324" s="231">
        <v>1981.1666666666665</v>
      </c>
      <c r="I324" s="231">
        <v>2018.083333333333</v>
      </c>
      <c r="J324" s="231">
        <v>2041.1666666666665</v>
      </c>
      <c r="K324" s="230">
        <v>1995</v>
      </c>
      <c r="L324" s="230">
        <v>1935</v>
      </c>
      <c r="M324" s="230">
        <v>4.3651400000000002</v>
      </c>
      <c r="N324" s="1"/>
      <c r="O324" s="1"/>
    </row>
    <row r="325" spans="1:15" ht="12.75" customHeight="1">
      <c r="A325" s="30">
        <v>315</v>
      </c>
      <c r="B325" s="216" t="s">
        <v>422</v>
      </c>
      <c r="C325" s="230">
        <v>1388.45</v>
      </c>
      <c r="D325" s="231">
        <v>1376.9166666666667</v>
      </c>
      <c r="E325" s="231">
        <v>1348.4833333333336</v>
      </c>
      <c r="F325" s="231">
        <v>1308.5166666666669</v>
      </c>
      <c r="G325" s="231">
        <v>1280.0833333333337</v>
      </c>
      <c r="H325" s="231">
        <v>1416.8833333333334</v>
      </c>
      <c r="I325" s="231">
        <v>1445.3166666666664</v>
      </c>
      <c r="J325" s="231">
        <v>1485.2833333333333</v>
      </c>
      <c r="K325" s="230">
        <v>1405.35</v>
      </c>
      <c r="L325" s="230">
        <v>1336.95</v>
      </c>
      <c r="M325" s="230">
        <v>17.59937</v>
      </c>
      <c r="N325" s="1"/>
      <c r="O325" s="1"/>
    </row>
    <row r="326" spans="1:15" ht="12.75" customHeight="1">
      <c r="A326" s="30">
        <v>316</v>
      </c>
      <c r="B326" s="216" t="s">
        <v>159</v>
      </c>
      <c r="C326" s="230">
        <v>1128.2</v>
      </c>
      <c r="D326" s="231">
        <v>1130.2833333333335</v>
      </c>
      <c r="E326" s="231">
        <v>1116.866666666667</v>
      </c>
      <c r="F326" s="231">
        <v>1105.5333333333335</v>
      </c>
      <c r="G326" s="231">
        <v>1092.116666666667</v>
      </c>
      <c r="H326" s="231">
        <v>1141.616666666667</v>
      </c>
      <c r="I326" s="231">
        <v>1155.0333333333335</v>
      </c>
      <c r="J326" s="231">
        <v>1166.366666666667</v>
      </c>
      <c r="K326" s="230">
        <v>1143.7</v>
      </c>
      <c r="L326" s="230">
        <v>1118.95</v>
      </c>
      <c r="M326" s="230">
        <v>11.377800000000001</v>
      </c>
      <c r="N326" s="1"/>
      <c r="O326" s="1"/>
    </row>
    <row r="327" spans="1:15" ht="12.75" customHeight="1">
      <c r="A327" s="30">
        <v>317</v>
      </c>
      <c r="B327" s="216" t="s">
        <v>263</v>
      </c>
      <c r="C327" s="230">
        <v>620.1</v>
      </c>
      <c r="D327" s="231">
        <v>622.41666666666663</v>
      </c>
      <c r="E327" s="231">
        <v>614.83333333333326</v>
      </c>
      <c r="F327" s="231">
        <v>609.56666666666661</v>
      </c>
      <c r="G327" s="231">
        <v>601.98333333333323</v>
      </c>
      <c r="H327" s="231">
        <v>627.68333333333328</v>
      </c>
      <c r="I327" s="231">
        <v>635.26666666666654</v>
      </c>
      <c r="J327" s="231">
        <v>640.5333333333333</v>
      </c>
      <c r="K327" s="230">
        <v>630</v>
      </c>
      <c r="L327" s="230">
        <v>617.15</v>
      </c>
      <c r="M327" s="230">
        <v>0.59182000000000001</v>
      </c>
      <c r="N327" s="1"/>
      <c r="O327" s="1"/>
    </row>
    <row r="328" spans="1:15" ht="12.75" customHeight="1">
      <c r="A328" s="30">
        <v>318</v>
      </c>
      <c r="B328" s="216" t="s">
        <v>423</v>
      </c>
      <c r="C328" s="230">
        <v>40.25</v>
      </c>
      <c r="D328" s="231">
        <v>40.35</v>
      </c>
      <c r="E328" s="231">
        <v>40</v>
      </c>
      <c r="F328" s="231">
        <v>39.75</v>
      </c>
      <c r="G328" s="231">
        <v>39.4</v>
      </c>
      <c r="H328" s="231">
        <v>40.6</v>
      </c>
      <c r="I328" s="231">
        <v>40.95000000000001</v>
      </c>
      <c r="J328" s="231">
        <v>41.2</v>
      </c>
      <c r="K328" s="230">
        <v>40.700000000000003</v>
      </c>
      <c r="L328" s="230">
        <v>40.1</v>
      </c>
      <c r="M328" s="230">
        <v>30.146249999999998</v>
      </c>
      <c r="N328" s="1"/>
      <c r="O328" s="1"/>
    </row>
    <row r="329" spans="1:15" ht="12.75" customHeight="1">
      <c r="A329" s="30">
        <v>319</v>
      </c>
      <c r="B329" s="216" t="s">
        <v>424</v>
      </c>
      <c r="C329" s="230">
        <v>102.4</v>
      </c>
      <c r="D329" s="231">
        <v>104.83333333333333</v>
      </c>
      <c r="E329" s="231">
        <v>98.766666666666652</v>
      </c>
      <c r="F329" s="231">
        <v>95.133333333333326</v>
      </c>
      <c r="G329" s="231">
        <v>89.066666666666649</v>
      </c>
      <c r="H329" s="231">
        <v>108.46666666666665</v>
      </c>
      <c r="I329" s="231">
        <v>114.53333333333335</v>
      </c>
      <c r="J329" s="231">
        <v>118.16666666666666</v>
      </c>
      <c r="K329" s="230">
        <v>110.9</v>
      </c>
      <c r="L329" s="230">
        <v>101.2</v>
      </c>
      <c r="M329" s="230">
        <v>268.83618000000001</v>
      </c>
      <c r="N329" s="1"/>
      <c r="O329" s="1"/>
    </row>
    <row r="330" spans="1:15" ht="12.75" customHeight="1">
      <c r="A330" s="30">
        <v>320</v>
      </c>
      <c r="B330" s="216" t="s">
        <v>425</v>
      </c>
      <c r="C330" s="230">
        <v>43.15</v>
      </c>
      <c r="D330" s="231">
        <v>43.349999999999994</v>
      </c>
      <c r="E330" s="231">
        <v>42.649999999999991</v>
      </c>
      <c r="F330" s="231">
        <v>42.15</v>
      </c>
      <c r="G330" s="231">
        <v>41.449999999999996</v>
      </c>
      <c r="H330" s="231">
        <v>43.849999999999987</v>
      </c>
      <c r="I330" s="231">
        <v>44.54999999999999</v>
      </c>
      <c r="J330" s="231">
        <v>45.049999999999983</v>
      </c>
      <c r="K330" s="230">
        <v>44.05</v>
      </c>
      <c r="L330" s="230">
        <v>42.85</v>
      </c>
      <c r="M330" s="230">
        <v>68.936480000000003</v>
      </c>
      <c r="N330" s="1"/>
      <c r="O330" s="1"/>
    </row>
    <row r="331" spans="1:15" ht="12.75" customHeight="1">
      <c r="A331" s="30">
        <v>321</v>
      </c>
      <c r="B331" s="216" t="s">
        <v>426</v>
      </c>
      <c r="C331" s="230">
        <v>93.95</v>
      </c>
      <c r="D331" s="231">
        <v>92.733333333333334</v>
      </c>
      <c r="E331" s="231">
        <v>90.466666666666669</v>
      </c>
      <c r="F331" s="231">
        <v>86.983333333333334</v>
      </c>
      <c r="G331" s="231">
        <v>84.716666666666669</v>
      </c>
      <c r="H331" s="231">
        <v>96.216666666666669</v>
      </c>
      <c r="I331" s="231">
        <v>98.483333333333348</v>
      </c>
      <c r="J331" s="231">
        <v>101.96666666666667</v>
      </c>
      <c r="K331" s="230">
        <v>95</v>
      </c>
      <c r="L331" s="230">
        <v>89.25</v>
      </c>
      <c r="M331" s="230">
        <v>95.828460000000007</v>
      </c>
      <c r="N331" s="1"/>
      <c r="O331" s="1"/>
    </row>
    <row r="332" spans="1:15" ht="12.75" customHeight="1">
      <c r="A332" s="30">
        <v>322</v>
      </c>
      <c r="B332" s="216" t="s">
        <v>427</v>
      </c>
      <c r="C332" s="230">
        <v>221.3</v>
      </c>
      <c r="D332" s="231">
        <v>221.61666666666665</v>
      </c>
      <c r="E332" s="231">
        <v>219.3833333333333</v>
      </c>
      <c r="F332" s="231">
        <v>217.46666666666664</v>
      </c>
      <c r="G332" s="231">
        <v>215.23333333333329</v>
      </c>
      <c r="H332" s="231">
        <v>223.5333333333333</v>
      </c>
      <c r="I332" s="231">
        <v>225.76666666666665</v>
      </c>
      <c r="J332" s="231">
        <v>227.68333333333331</v>
      </c>
      <c r="K332" s="230">
        <v>223.85</v>
      </c>
      <c r="L332" s="230">
        <v>219.7</v>
      </c>
      <c r="M332" s="230">
        <v>1.8687</v>
      </c>
      <c r="N332" s="1"/>
      <c r="O332" s="1"/>
    </row>
    <row r="333" spans="1:15" ht="12.75" customHeight="1">
      <c r="A333" s="30">
        <v>323</v>
      </c>
      <c r="B333" s="216" t="s">
        <v>167</v>
      </c>
      <c r="C333" s="230">
        <v>174.15</v>
      </c>
      <c r="D333" s="231">
        <v>174.20000000000002</v>
      </c>
      <c r="E333" s="231">
        <v>172.75000000000003</v>
      </c>
      <c r="F333" s="231">
        <v>171.35000000000002</v>
      </c>
      <c r="G333" s="231">
        <v>169.90000000000003</v>
      </c>
      <c r="H333" s="231">
        <v>175.60000000000002</v>
      </c>
      <c r="I333" s="231">
        <v>177.05</v>
      </c>
      <c r="J333" s="231">
        <v>178.45000000000002</v>
      </c>
      <c r="K333" s="230">
        <v>175.65</v>
      </c>
      <c r="L333" s="230">
        <v>172.8</v>
      </c>
      <c r="M333" s="230">
        <v>83.593890000000002</v>
      </c>
      <c r="N333" s="1"/>
      <c r="O333" s="1"/>
    </row>
    <row r="334" spans="1:15" ht="12.75" customHeight="1">
      <c r="A334" s="30">
        <v>324</v>
      </c>
      <c r="B334" s="216" t="s">
        <v>428</v>
      </c>
      <c r="C334" s="230">
        <v>820.45</v>
      </c>
      <c r="D334" s="231">
        <v>830.44999999999993</v>
      </c>
      <c r="E334" s="231">
        <v>804.99999999999989</v>
      </c>
      <c r="F334" s="231">
        <v>789.55</v>
      </c>
      <c r="G334" s="231">
        <v>764.09999999999991</v>
      </c>
      <c r="H334" s="231">
        <v>845.89999999999986</v>
      </c>
      <c r="I334" s="231">
        <v>871.34999999999991</v>
      </c>
      <c r="J334" s="231">
        <v>886.79999999999984</v>
      </c>
      <c r="K334" s="230">
        <v>855.9</v>
      </c>
      <c r="L334" s="230">
        <v>815</v>
      </c>
      <c r="M334" s="230">
        <v>7.4893200000000002</v>
      </c>
      <c r="N334" s="1"/>
      <c r="O334" s="1"/>
    </row>
    <row r="335" spans="1:15" ht="12.75" customHeight="1">
      <c r="A335" s="30">
        <v>325</v>
      </c>
      <c r="B335" s="216" t="s">
        <v>161</v>
      </c>
      <c r="C335" s="230">
        <v>81.5</v>
      </c>
      <c r="D335" s="231">
        <v>81.583333333333329</v>
      </c>
      <c r="E335" s="231">
        <v>81.11666666666666</v>
      </c>
      <c r="F335" s="231">
        <v>80.733333333333334</v>
      </c>
      <c r="G335" s="231">
        <v>80.266666666666666</v>
      </c>
      <c r="H335" s="231">
        <v>81.966666666666654</v>
      </c>
      <c r="I335" s="231">
        <v>82.433333333333323</v>
      </c>
      <c r="J335" s="231">
        <v>82.816666666666649</v>
      </c>
      <c r="K335" s="230">
        <v>82.05</v>
      </c>
      <c r="L335" s="230">
        <v>81.2</v>
      </c>
      <c r="M335" s="230">
        <v>26.556570000000001</v>
      </c>
      <c r="N335" s="1"/>
      <c r="O335" s="1"/>
    </row>
    <row r="336" spans="1:15" ht="12.75" customHeight="1">
      <c r="A336" s="30">
        <v>326</v>
      </c>
      <c r="B336" s="216" t="s">
        <v>163</v>
      </c>
      <c r="C336" s="230">
        <v>4559.3500000000004</v>
      </c>
      <c r="D336" s="231">
        <v>4569.7833333333328</v>
      </c>
      <c r="E336" s="231">
        <v>4529.6166666666659</v>
      </c>
      <c r="F336" s="231">
        <v>4499.8833333333332</v>
      </c>
      <c r="G336" s="231">
        <v>4459.7166666666662</v>
      </c>
      <c r="H336" s="231">
        <v>4599.5166666666655</v>
      </c>
      <c r="I336" s="231">
        <v>4639.6833333333334</v>
      </c>
      <c r="J336" s="231">
        <v>4669.4166666666652</v>
      </c>
      <c r="K336" s="230">
        <v>4609.95</v>
      </c>
      <c r="L336" s="230">
        <v>4540.05</v>
      </c>
      <c r="M336" s="230">
        <v>0.95077</v>
      </c>
      <c r="N336" s="1"/>
      <c r="O336" s="1"/>
    </row>
    <row r="337" spans="1:15" ht="12.75" customHeight="1">
      <c r="A337" s="30">
        <v>327</v>
      </c>
      <c r="B337" s="216" t="s">
        <v>780</v>
      </c>
      <c r="C337" s="230">
        <v>612.25</v>
      </c>
      <c r="D337" s="231">
        <v>609.43333333333339</v>
      </c>
      <c r="E337" s="231">
        <v>598.91666666666674</v>
      </c>
      <c r="F337" s="231">
        <v>585.58333333333337</v>
      </c>
      <c r="G337" s="231">
        <v>575.06666666666672</v>
      </c>
      <c r="H337" s="231">
        <v>622.76666666666677</v>
      </c>
      <c r="I337" s="231">
        <v>633.28333333333342</v>
      </c>
      <c r="J337" s="231">
        <v>646.61666666666679</v>
      </c>
      <c r="K337" s="230">
        <v>619.95000000000005</v>
      </c>
      <c r="L337" s="230">
        <v>596.1</v>
      </c>
      <c r="M337" s="230">
        <v>5.73</v>
      </c>
      <c r="N337" s="1"/>
      <c r="O337" s="1"/>
    </row>
    <row r="338" spans="1:15" ht="12.75" customHeight="1">
      <c r="A338" s="30">
        <v>328</v>
      </c>
      <c r="B338" s="216" t="s">
        <v>164</v>
      </c>
      <c r="C338" s="230">
        <v>21403.7</v>
      </c>
      <c r="D338" s="231">
        <v>21458.6</v>
      </c>
      <c r="E338" s="231">
        <v>21307.199999999997</v>
      </c>
      <c r="F338" s="231">
        <v>21210.699999999997</v>
      </c>
      <c r="G338" s="231">
        <v>21059.299999999996</v>
      </c>
      <c r="H338" s="231">
        <v>21555.1</v>
      </c>
      <c r="I338" s="231">
        <v>21706.5</v>
      </c>
      <c r="J338" s="231">
        <v>21803</v>
      </c>
      <c r="K338" s="230">
        <v>21610</v>
      </c>
      <c r="L338" s="230">
        <v>21362.1</v>
      </c>
      <c r="M338" s="230">
        <v>0.55459000000000003</v>
      </c>
      <c r="N338" s="1"/>
      <c r="O338" s="1"/>
    </row>
    <row r="339" spans="1:15" ht="12.75" customHeight="1">
      <c r="A339" s="30">
        <v>329</v>
      </c>
      <c r="B339" s="216" t="s">
        <v>429</v>
      </c>
      <c r="C339" s="230">
        <v>59.8</v>
      </c>
      <c r="D339" s="231">
        <v>59.133333333333333</v>
      </c>
      <c r="E339" s="231">
        <v>57.266666666666666</v>
      </c>
      <c r="F339" s="231">
        <v>54.733333333333334</v>
      </c>
      <c r="G339" s="231">
        <v>52.866666666666667</v>
      </c>
      <c r="H339" s="231">
        <v>61.666666666666664</v>
      </c>
      <c r="I339" s="231">
        <v>63.533333333333324</v>
      </c>
      <c r="J339" s="231">
        <v>66.066666666666663</v>
      </c>
      <c r="K339" s="230">
        <v>61</v>
      </c>
      <c r="L339" s="230">
        <v>56.6</v>
      </c>
      <c r="M339" s="230">
        <v>27.510429999999999</v>
      </c>
      <c r="N339" s="1"/>
      <c r="O339" s="1"/>
    </row>
    <row r="340" spans="1:15" ht="12.75" customHeight="1">
      <c r="A340" s="30">
        <v>330</v>
      </c>
      <c r="B340" s="216" t="s">
        <v>160</v>
      </c>
      <c r="C340" s="230">
        <v>235.3</v>
      </c>
      <c r="D340" s="231">
        <v>235.70000000000002</v>
      </c>
      <c r="E340" s="231">
        <v>233.60000000000002</v>
      </c>
      <c r="F340" s="231">
        <v>231.9</v>
      </c>
      <c r="G340" s="231">
        <v>229.8</v>
      </c>
      <c r="H340" s="231">
        <v>237.40000000000003</v>
      </c>
      <c r="I340" s="231">
        <v>239.5</v>
      </c>
      <c r="J340" s="231">
        <v>241.20000000000005</v>
      </c>
      <c r="K340" s="230">
        <v>237.8</v>
      </c>
      <c r="L340" s="230">
        <v>234</v>
      </c>
      <c r="M340" s="230">
        <v>2.57897</v>
      </c>
      <c r="N340" s="1"/>
      <c r="O340" s="1"/>
    </row>
    <row r="341" spans="1:15" ht="12.75" customHeight="1">
      <c r="A341" s="30">
        <v>331</v>
      </c>
      <c r="B341" s="216" t="s">
        <v>821</v>
      </c>
      <c r="C341" s="230">
        <v>334.5</v>
      </c>
      <c r="D341" s="231">
        <v>332.5</v>
      </c>
      <c r="E341" s="231">
        <v>328</v>
      </c>
      <c r="F341" s="231">
        <v>321.5</v>
      </c>
      <c r="G341" s="231">
        <v>317</v>
      </c>
      <c r="H341" s="231">
        <v>339</v>
      </c>
      <c r="I341" s="231">
        <v>343.5</v>
      </c>
      <c r="J341" s="231">
        <v>350</v>
      </c>
      <c r="K341" s="230">
        <v>337</v>
      </c>
      <c r="L341" s="230">
        <v>326</v>
      </c>
      <c r="M341" s="230">
        <v>2.8266399999999998</v>
      </c>
      <c r="N341" s="1"/>
      <c r="O341" s="1"/>
    </row>
    <row r="342" spans="1:15" ht="12.75" customHeight="1">
      <c r="A342" s="30">
        <v>332</v>
      </c>
      <c r="B342" s="216" t="s">
        <v>264</v>
      </c>
      <c r="C342" s="230">
        <v>925.65</v>
      </c>
      <c r="D342" s="231">
        <v>926.1</v>
      </c>
      <c r="E342" s="231">
        <v>917.80000000000007</v>
      </c>
      <c r="F342" s="231">
        <v>909.95</v>
      </c>
      <c r="G342" s="231">
        <v>901.65000000000009</v>
      </c>
      <c r="H342" s="231">
        <v>933.95</v>
      </c>
      <c r="I342" s="231">
        <v>942.25</v>
      </c>
      <c r="J342" s="231">
        <v>950.1</v>
      </c>
      <c r="K342" s="230">
        <v>934.4</v>
      </c>
      <c r="L342" s="230">
        <v>918.25</v>
      </c>
      <c r="M342" s="230">
        <v>2.9579800000000001</v>
      </c>
      <c r="N342" s="1"/>
      <c r="O342" s="1"/>
    </row>
    <row r="343" spans="1:15" ht="12.75" customHeight="1">
      <c r="A343" s="30">
        <v>333</v>
      </c>
      <c r="B343" s="216" t="s">
        <v>168</v>
      </c>
      <c r="C343" s="230">
        <v>165</v>
      </c>
      <c r="D343" s="231">
        <v>165.5</v>
      </c>
      <c r="E343" s="231">
        <v>163.95</v>
      </c>
      <c r="F343" s="231">
        <v>162.89999999999998</v>
      </c>
      <c r="G343" s="231">
        <v>161.34999999999997</v>
      </c>
      <c r="H343" s="231">
        <v>166.55</v>
      </c>
      <c r="I343" s="231">
        <v>168.10000000000002</v>
      </c>
      <c r="J343" s="231">
        <v>169.15000000000003</v>
      </c>
      <c r="K343" s="230">
        <v>167.05</v>
      </c>
      <c r="L343" s="230">
        <v>164.45</v>
      </c>
      <c r="M343" s="230">
        <v>101.19253999999999</v>
      </c>
      <c r="N343" s="1"/>
      <c r="O343" s="1"/>
    </row>
    <row r="344" spans="1:15" ht="12.75" customHeight="1">
      <c r="A344" s="30">
        <v>334</v>
      </c>
      <c r="B344" s="216" t="s">
        <v>265</v>
      </c>
      <c r="C344" s="230">
        <v>269.45</v>
      </c>
      <c r="D344" s="231">
        <v>267.35000000000002</v>
      </c>
      <c r="E344" s="231">
        <v>264.20000000000005</v>
      </c>
      <c r="F344" s="231">
        <v>258.95000000000005</v>
      </c>
      <c r="G344" s="231">
        <v>255.80000000000007</v>
      </c>
      <c r="H344" s="231">
        <v>272.60000000000002</v>
      </c>
      <c r="I344" s="231">
        <v>275.75</v>
      </c>
      <c r="J344" s="231">
        <v>281</v>
      </c>
      <c r="K344" s="230">
        <v>270.5</v>
      </c>
      <c r="L344" s="230">
        <v>262.10000000000002</v>
      </c>
      <c r="M344" s="230">
        <v>8.4476999999999993</v>
      </c>
      <c r="N344" s="1"/>
      <c r="O344" s="1"/>
    </row>
    <row r="345" spans="1:15" ht="12.75" customHeight="1">
      <c r="A345" s="30">
        <v>335</v>
      </c>
      <c r="B345" s="216" t="s">
        <v>853</v>
      </c>
      <c r="C345" s="230">
        <v>678.95</v>
      </c>
      <c r="D345" s="231">
        <v>679.88333333333333</v>
      </c>
      <c r="E345" s="231">
        <v>669.76666666666665</v>
      </c>
      <c r="F345" s="231">
        <v>660.58333333333337</v>
      </c>
      <c r="G345" s="231">
        <v>650.4666666666667</v>
      </c>
      <c r="H345" s="231">
        <v>689.06666666666661</v>
      </c>
      <c r="I345" s="231">
        <v>699.18333333333317</v>
      </c>
      <c r="J345" s="231">
        <v>708.36666666666656</v>
      </c>
      <c r="K345" s="230">
        <v>690</v>
      </c>
      <c r="L345" s="230">
        <v>670.7</v>
      </c>
      <c r="M345" s="230">
        <v>6.8354699999999999</v>
      </c>
      <c r="N345" s="1"/>
      <c r="O345" s="1"/>
    </row>
    <row r="346" spans="1:15" ht="12.75" customHeight="1">
      <c r="A346" s="30">
        <v>336</v>
      </c>
      <c r="B346" s="216" t="s">
        <v>803</v>
      </c>
      <c r="C346" s="230">
        <v>720</v>
      </c>
      <c r="D346" s="231">
        <v>716.0333333333333</v>
      </c>
      <c r="E346" s="231">
        <v>709.06666666666661</v>
      </c>
      <c r="F346" s="231">
        <v>698.13333333333333</v>
      </c>
      <c r="G346" s="231">
        <v>691.16666666666663</v>
      </c>
      <c r="H346" s="231">
        <v>726.96666666666658</v>
      </c>
      <c r="I346" s="231">
        <v>733.93333333333328</v>
      </c>
      <c r="J346" s="231">
        <v>744.86666666666656</v>
      </c>
      <c r="K346" s="230">
        <v>723</v>
      </c>
      <c r="L346" s="230">
        <v>705.1</v>
      </c>
      <c r="M346" s="230">
        <v>24.68027</v>
      </c>
      <c r="N346" s="1"/>
      <c r="O346" s="1"/>
    </row>
    <row r="347" spans="1:15" ht="12.75" customHeight="1">
      <c r="A347" s="30">
        <v>337</v>
      </c>
      <c r="B347" s="216" t="s">
        <v>430</v>
      </c>
      <c r="C347" s="230">
        <v>3564.75</v>
      </c>
      <c r="D347" s="231">
        <v>3573.5333333333333</v>
      </c>
      <c r="E347" s="231">
        <v>3532.2166666666667</v>
      </c>
      <c r="F347" s="231">
        <v>3499.6833333333334</v>
      </c>
      <c r="G347" s="231">
        <v>3458.3666666666668</v>
      </c>
      <c r="H347" s="231">
        <v>3606.0666666666666</v>
      </c>
      <c r="I347" s="231">
        <v>3647.3833333333332</v>
      </c>
      <c r="J347" s="231">
        <v>3679.9166666666665</v>
      </c>
      <c r="K347" s="230">
        <v>3614.85</v>
      </c>
      <c r="L347" s="230">
        <v>3541</v>
      </c>
      <c r="M347" s="230">
        <v>1.08752</v>
      </c>
      <c r="N347" s="1"/>
      <c r="O347" s="1"/>
    </row>
    <row r="348" spans="1:15" ht="12.75" customHeight="1">
      <c r="A348" s="30">
        <v>338</v>
      </c>
      <c r="B348" s="216" t="s">
        <v>431</v>
      </c>
      <c r="C348" s="230">
        <v>219.15</v>
      </c>
      <c r="D348" s="231">
        <v>219.66666666666666</v>
      </c>
      <c r="E348" s="231">
        <v>217.83333333333331</v>
      </c>
      <c r="F348" s="231">
        <v>216.51666666666665</v>
      </c>
      <c r="G348" s="231">
        <v>214.68333333333331</v>
      </c>
      <c r="H348" s="231">
        <v>220.98333333333332</v>
      </c>
      <c r="I348" s="231">
        <v>222.81666666666663</v>
      </c>
      <c r="J348" s="231">
        <v>224.13333333333333</v>
      </c>
      <c r="K348" s="230">
        <v>221.5</v>
      </c>
      <c r="L348" s="230">
        <v>218.35</v>
      </c>
      <c r="M348" s="230">
        <v>1.18496</v>
      </c>
      <c r="N348" s="1"/>
      <c r="O348" s="1"/>
    </row>
    <row r="349" spans="1:15" ht="12.75" customHeight="1">
      <c r="A349" s="30">
        <v>339</v>
      </c>
      <c r="B349" s="216" t="s">
        <v>804</v>
      </c>
      <c r="C349" s="230">
        <v>619.54999999999995</v>
      </c>
      <c r="D349" s="231">
        <v>628.51666666666665</v>
      </c>
      <c r="E349" s="231">
        <v>602.0333333333333</v>
      </c>
      <c r="F349" s="231">
        <v>584.51666666666665</v>
      </c>
      <c r="G349" s="231">
        <v>558.0333333333333</v>
      </c>
      <c r="H349" s="231">
        <v>646.0333333333333</v>
      </c>
      <c r="I349" s="231">
        <v>672.51666666666665</v>
      </c>
      <c r="J349" s="231">
        <v>690.0333333333333</v>
      </c>
      <c r="K349" s="230">
        <v>655</v>
      </c>
      <c r="L349" s="230">
        <v>611</v>
      </c>
      <c r="M349" s="230">
        <v>60.767749999999999</v>
      </c>
      <c r="N349" s="1"/>
      <c r="O349" s="1"/>
    </row>
    <row r="350" spans="1:15" ht="12.75" customHeight="1">
      <c r="A350" s="30">
        <v>340</v>
      </c>
      <c r="B350" s="216" t="s">
        <v>793</v>
      </c>
      <c r="C350" s="230">
        <v>134.65</v>
      </c>
      <c r="D350" s="231">
        <v>134.95000000000002</v>
      </c>
      <c r="E350" s="231">
        <v>132.10000000000002</v>
      </c>
      <c r="F350" s="231">
        <v>129.55000000000001</v>
      </c>
      <c r="G350" s="231">
        <v>126.70000000000002</v>
      </c>
      <c r="H350" s="231">
        <v>137.50000000000003</v>
      </c>
      <c r="I350" s="231">
        <v>140.35</v>
      </c>
      <c r="J350" s="231">
        <v>142.90000000000003</v>
      </c>
      <c r="K350" s="230">
        <v>137.80000000000001</v>
      </c>
      <c r="L350" s="230">
        <v>132.4</v>
      </c>
      <c r="M350" s="230">
        <v>17.886849999999999</v>
      </c>
      <c r="N350" s="1"/>
      <c r="O350" s="1"/>
    </row>
    <row r="351" spans="1:15" ht="12.75" customHeight="1">
      <c r="A351" s="30">
        <v>341</v>
      </c>
      <c r="B351" s="216" t="s">
        <v>175</v>
      </c>
      <c r="C351" s="230">
        <v>3375.25</v>
      </c>
      <c r="D351" s="231">
        <v>3361.7333333333336</v>
      </c>
      <c r="E351" s="231">
        <v>3318.4666666666672</v>
      </c>
      <c r="F351" s="231">
        <v>3261.6833333333334</v>
      </c>
      <c r="G351" s="231">
        <v>3218.416666666667</v>
      </c>
      <c r="H351" s="231">
        <v>3418.5166666666673</v>
      </c>
      <c r="I351" s="231">
        <v>3461.7833333333338</v>
      </c>
      <c r="J351" s="231">
        <v>3518.5666666666675</v>
      </c>
      <c r="K351" s="230">
        <v>3405</v>
      </c>
      <c r="L351" s="230">
        <v>3304.95</v>
      </c>
      <c r="M351" s="230">
        <v>3.0599400000000001</v>
      </c>
      <c r="N351" s="1"/>
      <c r="O351" s="1"/>
    </row>
    <row r="352" spans="1:15" ht="12.75" customHeight="1">
      <c r="A352" s="30">
        <v>342</v>
      </c>
      <c r="B352" s="216" t="s">
        <v>433</v>
      </c>
      <c r="C352" s="230">
        <v>472</v>
      </c>
      <c r="D352" s="231">
        <v>472.76666666666665</v>
      </c>
      <c r="E352" s="231">
        <v>466.73333333333329</v>
      </c>
      <c r="F352" s="231">
        <v>461.46666666666664</v>
      </c>
      <c r="G352" s="231">
        <v>455.43333333333328</v>
      </c>
      <c r="H352" s="231">
        <v>478.0333333333333</v>
      </c>
      <c r="I352" s="231">
        <v>484.06666666666661</v>
      </c>
      <c r="J352" s="231">
        <v>489.33333333333331</v>
      </c>
      <c r="K352" s="230">
        <v>478.8</v>
      </c>
      <c r="L352" s="230">
        <v>467.5</v>
      </c>
      <c r="M352" s="230">
        <v>2.5808399999999998</v>
      </c>
      <c r="N352" s="1"/>
      <c r="O352" s="1"/>
    </row>
    <row r="353" spans="1:15" ht="12.75" customHeight="1">
      <c r="A353" s="30">
        <v>343</v>
      </c>
      <c r="B353" s="216" t="s">
        <v>434</v>
      </c>
      <c r="C353" s="230">
        <v>317.14999999999998</v>
      </c>
      <c r="D353" s="231">
        <v>318.5</v>
      </c>
      <c r="E353" s="231">
        <v>314.39999999999998</v>
      </c>
      <c r="F353" s="231">
        <v>311.64999999999998</v>
      </c>
      <c r="G353" s="231">
        <v>307.54999999999995</v>
      </c>
      <c r="H353" s="231">
        <v>321.25</v>
      </c>
      <c r="I353" s="231">
        <v>325.35000000000002</v>
      </c>
      <c r="J353" s="231">
        <v>328.1</v>
      </c>
      <c r="K353" s="230">
        <v>322.60000000000002</v>
      </c>
      <c r="L353" s="230">
        <v>315.75</v>
      </c>
      <c r="M353" s="230">
        <v>1.3193699999999999</v>
      </c>
      <c r="N353" s="1"/>
      <c r="O353" s="1"/>
    </row>
    <row r="354" spans="1:15" ht="12.75" customHeight="1">
      <c r="A354" s="30">
        <v>344</v>
      </c>
      <c r="B354" s="216" t="s">
        <v>986</v>
      </c>
      <c r="C354" s="230">
        <v>1349.9</v>
      </c>
      <c r="D354" s="231">
        <v>1352.1499999999999</v>
      </c>
      <c r="E354" s="231">
        <v>1339.2499999999998</v>
      </c>
      <c r="F354" s="231">
        <v>1328.6</v>
      </c>
      <c r="G354" s="231">
        <v>1315.6999999999998</v>
      </c>
      <c r="H354" s="231">
        <v>1362.7999999999997</v>
      </c>
      <c r="I354" s="231">
        <v>1375.6999999999998</v>
      </c>
      <c r="J354" s="231">
        <v>1386.3499999999997</v>
      </c>
      <c r="K354" s="230">
        <v>1365.05</v>
      </c>
      <c r="L354" s="230">
        <v>1341.5</v>
      </c>
      <c r="M354" s="230">
        <v>6.9568300000000001</v>
      </c>
      <c r="N354" s="1"/>
      <c r="O354" s="1"/>
    </row>
    <row r="355" spans="1:15" ht="12.75" customHeight="1">
      <c r="A355" s="30">
        <v>345</v>
      </c>
      <c r="B355" s="216" t="s">
        <v>169</v>
      </c>
      <c r="C355" s="230">
        <v>41793</v>
      </c>
      <c r="D355" s="231">
        <v>41684.35</v>
      </c>
      <c r="E355" s="231">
        <v>41461.299999999996</v>
      </c>
      <c r="F355" s="231">
        <v>41129.599999999999</v>
      </c>
      <c r="G355" s="231">
        <v>40906.549999999996</v>
      </c>
      <c r="H355" s="231">
        <v>42016.049999999996</v>
      </c>
      <c r="I355" s="231">
        <v>42239.1</v>
      </c>
      <c r="J355" s="231">
        <v>42570.799999999996</v>
      </c>
      <c r="K355" s="230">
        <v>41907.4</v>
      </c>
      <c r="L355" s="230">
        <v>41352.65</v>
      </c>
      <c r="M355" s="230">
        <v>0.11028</v>
      </c>
      <c r="N355" s="1"/>
      <c r="O355" s="1"/>
    </row>
    <row r="356" spans="1:15" ht="12.75" customHeight="1">
      <c r="A356" s="30">
        <v>346</v>
      </c>
      <c r="B356" s="216" t="s">
        <v>845</v>
      </c>
      <c r="C356" s="230">
        <v>993.95</v>
      </c>
      <c r="D356" s="231">
        <v>975.11666666666667</v>
      </c>
      <c r="E356" s="231">
        <v>955.33333333333337</v>
      </c>
      <c r="F356" s="231">
        <v>916.7166666666667</v>
      </c>
      <c r="G356" s="231">
        <v>896.93333333333339</v>
      </c>
      <c r="H356" s="231">
        <v>1013.7333333333333</v>
      </c>
      <c r="I356" s="231">
        <v>1033.5166666666667</v>
      </c>
      <c r="J356" s="231">
        <v>1072.1333333333332</v>
      </c>
      <c r="K356" s="230">
        <v>994.9</v>
      </c>
      <c r="L356" s="230">
        <v>936.5</v>
      </c>
      <c r="M356" s="230">
        <v>4.02691</v>
      </c>
      <c r="N356" s="1"/>
      <c r="O356" s="1"/>
    </row>
    <row r="357" spans="1:15" ht="12.75" customHeight="1">
      <c r="A357" s="30">
        <v>347</v>
      </c>
      <c r="B357" s="216" t="s">
        <v>435</v>
      </c>
      <c r="C357" s="230">
        <v>4950.05</v>
      </c>
      <c r="D357" s="231">
        <v>4995.3499999999995</v>
      </c>
      <c r="E357" s="231">
        <v>4894.6999999999989</v>
      </c>
      <c r="F357" s="231">
        <v>4839.3499999999995</v>
      </c>
      <c r="G357" s="231">
        <v>4738.6999999999989</v>
      </c>
      <c r="H357" s="231">
        <v>5050.6999999999989</v>
      </c>
      <c r="I357" s="231">
        <v>5151.3499999999985</v>
      </c>
      <c r="J357" s="231">
        <v>5206.6999999999989</v>
      </c>
      <c r="K357" s="230">
        <v>5096</v>
      </c>
      <c r="L357" s="230">
        <v>4940</v>
      </c>
      <c r="M357" s="230">
        <v>3.3902199999999998</v>
      </c>
      <c r="N357" s="1"/>
      <c r="O357" s="1"/>
    </row>
    <row r="358" spans="1:15" ht="12.75" customHeight="1">
      <c r="A358" s="30">
        <v>348</v>
      </c>
      <c r="B358" s="216" t="s">
        <v>171</v>
      </c>
      <c r="C358" s="230">
        <v>224.9</v>
      </c>
      <c r="D358" s="231">
        <v>225.4</v>
      </c>
      <c r="E358" s="231">
        <v>223.85000000000002</v>
      </c>
      <c r="F358" s="231">
        <v>222.8</v>
      </c>
      <c r="G358" s="231">
        <v>221.25000000000003</v>
      </c>
      <c r="H358" s="231">
        <v>226.45000000000002</v>
      </c>
      <c r="I358" s="231">
        <v>228.00000000000003</v>
      </c>
      <c r="J358" s="231">
        <v>229.05</v>
      </c>
      <c r="K358" s="230">
        <v>226.95</v>
      </c>
      <c r="L358" s="230">
        <v>224.35</v>
      </c>
      <c r="M358" s="230">
        <v>11.259270000000001</v>
      </c>
      <c r="N358" s="1"/>
      <c r="O358" s="1"/>
    </row>
    <row r="359" spans="1:15" ht="12.75" customHeight="1">
      <c r="A359" s="30">
        <v>349</v>
      </c>
      <c r="B359" s="216" t="s">
        <v>173</v>
      </c>
      <c r="C359" s="230">
        <v>3838.25</v>
      </c>
      <c r="D359" s="231">
        <v>3854.0833333333335</v>
      </c>
      <c r="E359" s="231">
        <v>3809.166666666667</v>
      </c>
      <c r="F359" s="231">
        <v>3780.0833333333335</v>
      </c>
      <c r="G359" s="231">
        <v>3735.166666666667</v>
      </c>
      <c r="H359" s="231">
        <v>3883.166666666667</v>
      </c>
      <c r="I359" s="231">
        <v>3928.0833333333339</v>
      </c>
      <c r="J359" s="231">
        <v>3957.166666666667</v>
      </c>
      <c r="K359" s="230">
        <v>3899</v>
      </c>
      <c r="L359" s="230">
        <v>3825</v>
      </c>
      <c r="M359" s="230">
        <v>6.479E-2</v>
      </c>
      <c r="N359" s="1"/>
      <c r="O359" s="1"/>
    </row>
    <row r="360" spans="1:15" ht="12.75" customHeight="1">
      <c r="A360" s="30">
        <v>350</v>
      </c>
      <c r="B360" s="216" t="s">
        <v>437</v>
      </c>
      <c r="C360" s="230">
        <v>1415.4</v>
      </c>
      <c r="D360" s="231">
        <v>1418</v>
      </c>
      <c r="E360" s="231">
        <v>1404.4</v>
      </c>
      <c r="F360" s="231">
        <v>1393.4</v>
      </c>
      <c r="G360" s="231">
        <v>1379.8000000000002</v>
      </c>
      <c r="H360" s="231">
        <v>1429</v>
      </c>
      <c r="I360" s="231">
        <v>1442.6</v>
      </c>
      <c r="J360" s="231">
        <v>1453.6</v>
      </c>
      <c r="K360" s="230">
        <v>1431.6</v>
      </c>
      <c r="L360" s="230">
        <v>1407</v>
      </c>
      <c r="M360" s="230">
        <v>0.73677000000000004</v>
      </c>
      <c r="N360" s="1"/>
      <c r="O360" s="1"/>
    </row>
    <row r="361" spans="1:15" ht="12.75" customHeight="1">
      <c r="A361" s="30">
        <v>351</v>
      </c>
      <c r="B361" s="216" t="s">
        <v>174</v>
      </c>
      <c r="C361" s="230">
        <v>2533.3000000000002</v>
      </c>
      <c r="D361" s="231">
        <v>2538.9166666666665</v>
      </c>
      <c r="E361" s="231">
        <v>2522.3833333333332</v>
      </c>
      <c r="F361" s="231">
        <v>2511.4666666666667</v>
      </c>
      <c r="G361" s="231">
        <v>2494.9333333333334</v>
      </c>
      <c r="H361" s="231">
        <v>2549.833333333333</v>
      </c>
      <c r="I361" s="231">
        <v>2566.3666666666668</v>
      </c>
      <c r="J361" s="231">
        <v>2577.2833333333328</v>
      </c>
      <c r="K361" s="230">
        <v>2555.4499999999998</v>
      </c>
      <c r="L361" s="230">
        <v>2528</v>
      </c>
      <c r="M361" s="230">
        <v>1.831</v>
      </c>
      <c r="N361" s="1"/>
      <c r="O361" s="1"/>
    </row>
    <row r="362" spans="1:15" ht="12.75" customHeight="1">
      <c r="A362" s="30">
        <v>352</v>
      </c>
      <c r="B362" s="216" t="s">
        <v>871</v>
      </c>
      <c r="C362" s="230">
        <v>75.7</v>
      </c>
      <c r="D362" s="231">
        <v>75.75</v>
      </c>
      <c r="E362" s="231">
        <v>74.7</v>
      </c>
      <c r="F362" s="231">
        <v>73.7</v>
      </c>
      <c r="G362" s="231">
        <v>72.650000000000006</v>
      </c>
      <c r="H362" s="231">
        <v>76.75</v>
      </c>
      <c r="I362" s="231">
        <v>77.800000000000011</v>
      </c>
      <c r="J362" s="231">
        <v>78.8</v>
      </c>
      <c r="K362" s="230">
        <v>76.8</v>
      </c>
      <c r="L362" s="230">
        <v>74.75</v>
      </c>
      <c r="M362" s="230">
        <v>44.205379999999998</v>
      </c>
      <c r="N362" s="1"/>
      <c r="O362" s="1"/>
    </row>
    <row r="363" spans="1:15" ht="12.75" customHeight="1">
      <c r="A363" s="30">
        <v>353</v>
      </c>
      <c r="B363" s="216" t="s">
        <v>438</v>
      </c>
      <c r="C363" s="230">
        <v>972</v>
      </c>
      <c r="D363" s="231">
        <v>977</v>
      </c>
      <c r="E363" s="231">
        <v>964.5</v>
      </c>
      <c r="F363" s="231">
        <v>957</v>
      </c>
      <c r="G363" s="231">
        <v>944.5</v>
      </c>
      <c r="H363" s="231">
        <v>984.5</v>
      </c>
      <c r="I363" s="231">
        <v>997</v>
      </c>
      <c r="J363" s="231">
        <v>1004.5</v>
      </c>
      <c r="K363" s="230">
        <v>989.5</v>
      </c>
      <c r="L363" s="230">
        <v>969.5</v>
      </c>
      <c r="M363" s="230">
        <v>0.48970000000000002</v>
      </c>
      <c r="N363" s="1"/>
      <c r="O363" s="1"/>
    </row>
    <row r="364" spans="1:15" ht="12.75" customHeight="1">
      <c r="A364" s="30">
        <v>354</v>
      </c>
      <c r="B364" s="216" t="s">
        <v>266</v>
      </c>
      <c r="C364" s="230">
        <v>3374.95</v>
      </c>
      <c r="D364" s="231">
        <v>3394.5833333333335</v>
      </c>
      <c r="E364" s="231">
        <v>3345.3666666666668</v>
      </c>
      <c r="F364" s="231">
        <v>3315.7833333333333</v>
      </c>
      <c r="G364" s="231">
        <v>3266.5666666666666</v>
      </c>
      <c r="H364" s="231">
        <v>3424.166666666667</v>
      </c>
      <c r="I364" s="231">
        <v>3473.3833333333332</v>
      </c>
      <c r="J364" s="231">
        <v>3502.9666666666672</v>
      </c>
      <c r="K364" s="230">
        <v>3443.8</v>
      </c>
      <c r="L364" s="230">
        <v>3365</v>
      </c>
      <c r="M364" s="230">
        <v>2.4179400000000002</v>
      </c>
      <c r="N364" s="1"/>
      <c r="O364" s="1"/>
    </row>
    <row r="365" spans="1:15" ht="12.75" customHeight="1">
      <c r="A365" s="30">
        <v>355</v>
      </c>
      <c r="B365" s="216" t="s">
        <v>439</v>
      </c>
      <c r="C365" s="230">
        <v>1519.35</v>
      </c>
      <c r="D365" s="231">
        <v>1514.7833333333335</v>
      </c>
      <c r="E365" s="231">
        <v>1494.5666666666671</v>
      </c>
      <c r="F365" s="231">
        <v>1469.7833333333335</v>
      </c>
      <c r="G365" s="231">
        <v>1449.5666666666671</v>
      </c>
      <c r="H365" s="231">
        <v>1539.5666666666671</v>
      </c>
      <c r="I365" s="231">
        <v>1559.7833333333338</v>
      </c>
      <c r="J365" s="231">
        <v>1584.5666666666671</v>
      </c>
      <c r="K365" s="230">
        <v>1535</v>
      </c>
      <c r="L365" s="230">
        <v>1490</v>
      </c>
      <c r="M365" s="230">
        <v>1.9701900000000001</v>
      </c>
      <c r="N365" s="1"/>
      <c r="O365" s="1"/>
    </row>
    <row r="366" spans="1:15" ht="12.75" customHeight="1">
      <c r="A366" s="30">
        <v>356</v>
      </c>
      <c r="B366" s="216" t="s">
        <v>781</v>
      </c>
      <c r="C366" s="230">
        <v>346.45</v>
      </c>
      <c r="D366" s="231">
        <v>347.84999999999997</v>
      </c>
      <c r="E366" s="231">
        <v>341.59999999999991</v>
      </c>
      <c r="F366" s="231">
        <v>336.74999999999994</v>
      </c>
      <c r="G366" s="231">
        <v>330.49999999999989</v>
      </c>
      <c r="H366" s="231">
        <v>352.69999999999993</v>
      </c>
      <c r="I366" s="231">
        <v>358.95000000000005</v>
      </c>
      <c r="J366" s="231">
        <v>363.79999999999995</v>
      </c>
      <c r="K366" s="230">
        <v>354.1</v>
      </c>
      <c r="L366" s="230">
        <v>343</v>
      </c>
      <c r="M366" s="230">
        <v>37.848210000000002</v>
      </c>
      <c r="N366" s="1"/>
      <c r="O366" s="1"/>
    </row>
    <row r="367" spans="1:15" ht="12.75" customHeight="1">
      <c r="A367" s="30">
        <v>357</v>
      </c>
      <c r="B367" s="216" t="s">
        <v>172</v>
      </c>
      <c r="C367" s="230">
        <v>165.75</v>
      </c>
      <c r="D367" s="231">
        <v>166.25</v>
      </c>
      <c r="E367" s="231">
        <v>164.8</v>
      </c>
      <c r="F367" s="231">
        <v>163.85000000000002</v>
      </c>
      <c r="G367" s="231">
        <v>162.40000000000003</v>
      </c>
      <c r="H367" s="231">
        <v>167.2</v>
      </c>
      <c r="I367" s="231">
        <v>168.64999999999998</v>
      </c>
      <c r="J367" s="231">
        <v>169.59999999999997</v>
      </c>
      <c r="K367" s="230">
        <v>167.7</v>
      </c>
      <c r="L367" s="230">
        <v>165.3</v>
      </c>
      <c r="M367" s="230">
        <v>60.00329</v>
      </c>
      <c r="N367" s="1"/>
      <c r="O367" s="1"/>
    </row>
    <row r="368" spans="1:15" ht="12.75" customHeight="1">
      <c r="A368" s="30">
        <v>358</v>
      </c>
      <c r="B368" s="216" t="s">
        <v>177</v>
      </c>
      <c r="C368" s="230">
        <v>234.1</v>
      </c>
      <c r="D368" s="231">
        <v>234.66666666666666</v>
      </c>
      <c r="E368" s="231">
        <v>232.7833333333333</v>
      </c>
      <c r="F368" s="231">
        <v>231.46666666666664</v>
      </c>
      <c r="G368" s="231">
        <v>229.58333333333329</v>
      </c>
      <c r="H368" s="231">
        <v>235.98333333333332</v>
      </c>
      <c r="I368" s="231">
        <v>237.8666666666667</v>
      </c>
      <c r="J368" s="231">
        <v>239.18333333333334</v>
      </c>
      <c r="K368" s="230">
        <v>236.55</v>
      </c>
      <c r="L368" s="230">
        <v>233.35</v>
      </c>
      <c r="M368" s="230">
        <v>93.439210000000003</v>
      </c>
      <c r="N368" s="1"/>
      <c r="O368" s="1"/>
    </row>
    <row r="369" spans="1:15" ht="12.75" customHeight="1">
      <c r="A369" s="30">
        <v>359</v>
      </c>
      <c r="B369" s="216" t="s">
        <v>782</v>
      </c>
      <c r="C369" s="230">
        <v>357.8</v>
      </c>
      <c r="D369" s="231">
        <v>358.09999999999997</v>
      </c>
      <c r="E369" s="231">
        <v>354.19999999999993</v>
      </c>
      <c r="F369" s="231">
        <v>350.59999999999997</v>
      </c>
      <c r="G369" s="231">
        <v>346.69999999999993</v>
      </c>
      <c r="H369" s="231">
        <v>361.69999999999993</v>
      </c>
      <c r="I369" s="231">
        <v>365.59999999999991</v>
      </c>
      <c r="J369" s="231">
        <v>369.19999999999993</v>
      </c>
      <c r="K369" s="230">
        <v>362</v>
      </c>
      <c r="L369" s="230">
        <v>354.5</v>
      </c>
      <c r="M369" s="230">
        <v>2.9207900000000002</v>
      </c>
      <c r="N369" s="1"/>
      <c r="O369" s="1"/>
    </row>
    <row r="370" spans="1:15" ht="12.75" customHeight="1">
      <c r="A370" s="30">
        <v>360</v>
      </c>
      <c r="B370" s="216" t="s">
        <v>267</v>
      </c>
      <c r="C370" s="230">
        <v>496.15</v>
      </c>
      <c r="D370" s="231">
        <v>490.98333333333335</v>
      </c>
      <c r="E370" s="231">
        <v>480.66666666666669</v>
      </c>
      <c r="F370" s="231">
        <v>465.18333333333334</v>
      </c>
      <c r="G370" s="231">
        <v>454.86666666666667</v>
      </c>
      <c r="H370" s="231">
        <v>506.4666666666667</v>
      </c>
      <c r="I370" s="231">
        <v>516.7833333333333</v>
      </c>
      <c r="J370" s="231">
        <v>532.26666666666665</v>
      </c>
      <c r="K370" s="230">
        <v>501.3</v>
      </c>
      <c r="L370" s="230">
        <v>475.5</v>
      </c>
      <c r="M370" s="230">
        <v>7.8231400000000004</v>
      </c>
      <c r="N370" s="1"/>
      <c r="O370" s="1"/>
    </row>
    <row r="371" spans="1:15" ht="12.75" customHeight="1">
      <c r="A371" s="30">
        <v>361</v>
      </c>
      <c r="B371" s="216" t="s">
        <v>440</v>
      </c>
      <c r="C371" s="230">
        <v>584.54999999999995</v>
      </c>
      <c r="D371" s="231">
        <v>588.5</v>
      </c>
      <c r="E371" s="231">
        <v>579.04999999999995</v>
      </c>
      <c r="F371" s="231">
        <v>573.54999999999995</v>
      </c>
      <c r="G371" s="231">
        <v>564.09999999999991</v>
      </c>
      <c r="H371" s="231">
        <v>594</v>
      </c>
      <c r="I371" s="231">
        <v>603.45000000000005</v>
      </c>
      <c r="J371" s="231">
        <v>608.95000000000005</v>
      </c>
      <c r="K371" s="230">
        <v>597.95000000000005</v>
      </c>
      <c r="L371" s="230">
        <v>583</v>
      </c>
      <c r="M371" s="230">
        <v>0.93411999999999995</v>
      </c>
      <c r="N371" s="1"/>
      <c r="O371" s="1"/>
    </row>
    <row r="372" spans="1:15" ht="12.75" customHeight="1">
      <c r="A372" s="30">
        <v>362</v>
      </c>
      <c r="B372" s="216" t="s">
        <v>441</v>
      </c>
      <c r="C372" s="230">
        <v>118.25</v>
      </c>
      <c r="D372" s="231">
        <v>118.10000000000001</v>
      </c>
      <c r="E372" s="231">
        <v>117.20000000000002</v>
      </c>
      <c r="F372" s="231">
        <v>116.15</v>
      </c>
      <c r="G372" s="231">
        <v>115.25000000000001</v>
      </c>
      <c r="H372" s="231">
        <v>119.15000000000002</v>
      </c>
      <c r="I372" s="231">
        <v>120.05000000000003</v>
      </c>
      <c r="J372" s="231">
        <v>121.10000000000002</v>
      </c>
      <c r="K372" s="230">
        <v>119</v>
      </c>
      <c r="L372" s="230">
        <v>117.05</v>
      </c>
      <c r="M372" s="230">
        <v>0.97340000000000004</v>
      </c>
      <c r="N372" s="1"/>
      <c r="O372" s="1"/>
    </row>
    <row r="373" spans="1:15" ht="12.75" customHeight="1">
      <c r="A373" s="30">
        <v>363</v>
      </c>
      <c r="B373" s="216" t="s">
        <v>822</v>
      </c>
      <c r="C373" s="230">
        <v>1104</v>
      </c>
      <c r="D373" s="231">
        <v>1105.8333333333333</v>
      </c>
      <c r="E373" s="231">
        <v>1094.7166666666665</v>
      </c>
      <c r="F373" s="231">
        <v>1085.4333333333332</v>
      </c>
      <c r="G373" s="231">
        <v>1074.3166666666664</v>
      </c>
      <c r="H373" s="231">
        <v>1115.1166666666666</v>
      </c>
      <c r="I373" s="231">
        <v>1126.2333333333333</v>
      </c>
      <c r="J373" s="231">
        <v>1135.5166666666667</v>
      </c>
      <c r="K373" s="230">
        <v>1116.95</v>
      </c>
      <c r="L373" s="230">
        <v>1096.55</v>
      </c>
      <c r="M373" s="230">
        <v>0.21504000000000001</v>
      </c>
      <c r="N373" s="1"/>
      <c r="O373" s="1"/>
    </row>
    <row r="374" spans="1:15" ht="12.75" customHeight="1">
      <c r="A374" s="30">
        <v>364</v>
      </c>
      <c r="B374" s="216" t="s">
        <v>442</v>
      </c>
      <c r="C374" s="230">
        <v>5034.8500000000004</v>
      </c>
      <c r="D374" s="231">
        <v>5037.5</v>
      </c>
      <c r="E374" s="231">
        <v>4997.3999999999996</v>
      </c>
      <c r="F374" s="231">
        <v>4959.95</v>
      </c>
      <c r="G374" s="231">
        <v>4919.8499999999995</v>
      </c>
      <c r="H374" s="231">
        <v>5074.95</v>
      </c>
      <c r="I374" s="231">
        <v>5115.05</v>
      </c>
      <c r="J374" s="231">
        <v>5152.5</v>
      </c>
      <c r="K374" s="230">
        <v>5077.6000000000004</v>
      </c>
      <c r="L374" s="230">
        <v>5000.05</v>
      </c>
      <c r="M374" s="230">
        <v>6.368E-2</v>
      </c>
      <c r="N374" s="1"/>
      <c r="O374" s="1"/>
    </row>
    <row r="375" spans="1:15" ht="12.75" customHeight="1">
      <c r="A375" s="30">
        <v>365</v>
      </c>
      <c r="B375" s="216" t="s">
        <v>268</v>
      </c>
      <c r="C375" s="230">
        <v>13457.85</v>
      </c>
      <c r="D375" s="231">
        <v>13473.283333333333</v>
      </c>
      <c r="E375" s="231">
        <v>13346.566666666666</v>
      </c>
      <c r="F375" s="231">
        <v>13235.283333333333</v>
      </c>
      <c r="G375" s="231">
        <v>13108.566666666666</v>
      </c>
      <c r="H375" s="231">
        <v>13584.566666666666</v>
      </c>
      <c r="I375" s="231">
        <v>13711.283333333333</v>
      </c>
      <c r="J375" s="231">
        <v>13822.566666666666</v>
      </c>
      <c r="K375" s="230">
        <v>13600</v>
      </c>
      <c r="L375" s="230">
        <v>13362</v>
      </c>
      <c r="M375" s="230">
        <v>7.0959999999999995E-2</v>
      </c>
      <c r="N375" s="1"/>
      <c r="O375" s="1"/>
    </row>
    <row r="376" spans="1:15" ht="12.75" customHeight="1">
      <c r="A376" s="30">
        <v>366</v>
      </c>
      <c r="B376" s="216" t="s">
        <v>176</v>
      </c>
      <c r="C376" s="230">
        <v>50.6</v>
      </c>
      <c r="D376" s="231">
        <v>50.616666666666674</v>
      </c>
      <c r="E376" s="231">
        <v>50.283333333333346</v>
      </c>
      <c r="F376" s="231">
        <v>49.966666666666669</v>
      </c>
      <c r="G376" s="231">
        <v>49.63333333333334</v>
      </c>
      <c r="H376" s="231">
        <v>50.933333333333351</v>
      </c>
      <c r="I376" s="231">
        <v>51.26666666666668</v>
      </c>
      <c r="J376" s="231">
        <v>51.583333333333357</v>
      </c>
      <c r="K376" s="230">
        <v>50.95</v>
      </c>
      <c r="L376" s="230">
        <v>50.3</v>
      </c>
      <c r="M376" s="230">
        <v>309.05072999999999</v>
      </c>
      <c r="N376" s="1"/>
      <c r="O376" s="1"/>
    </row>
    <row r="377" spans="1:15" ht="12.75" customHeight="1">
      <c r="A377" s="30">
        <v>367</v>
      </c>
      <c r="B377" s="216" t="s">
        <v>443</v>
      </c>
      <c r="C377" s="230">
        <v>377.4</v>
      </c>
      <c r="D377" s="231">
        <v>378.54999999999995</v>
      </c>
      <c r="E377" s="231">
        <v>374.89999999999992</v>
      </c>
      <c r="F377" s="231">
        <v>372.4</v>
      </c>
      <c r="G377" s="231">
        <v>368.74999999999994</v>
      </c>
      <c r="H377" s="231">
        <v>381.0499999999999</v>
      </c>
      <c r="I377" s="231">
        <v>384.7</v>
      </c>
      <c r="J377" s="231">
        <v>387.19999999999987</v>
      </c>
      <c r="K377" s="230">
        <v>382.2</v>
      </c>
      <c r="L377" s="230">
        <v>376.05</v>
      </c>
      <c r="M377" s="230">
        <v>1.2233400000000001</v>
      </c>
      <c r="N377" s="1"/>
      <c r="O377" s="1"/>
    </row>
    <row r="378" spans="1:15" ht="12.75" customHeight="1">
      <c r="A378" s="30">
        <v>368</v>
      </c>
      <c r="B378" s="216" t="s">
        <v>180</v>
      </c>
      <c r="C378" s="230">
        <v>147.44999999999999</v>
      </c>
      <c r="D378" s="231">
        <v>146.48333333333332</v>
      </c>
      <c r="E378" s="231">
        <v>144.16666666666663</v>
      </c>
      <c r="F378" s="231">
        <v>140.8833333333333</v>
      </c>
      <c r="G378" s="231">
        <v>138.56666666666661</v>
      </c>
      <c r="H378" s="231">
        <v>149.76666666666665</v>
      </c>
      <c r="I378" s="231">
        <v>152.08333333333331</v>
      </c>
      <c r="J378" s="231">
        <v>155.36666666666667</v>
      </c>
      <c r="K378" s="230">
        <v>148.80000000000001</v>
      </c>
      <c r="L378" s="230">
        <v>143.19999999999999</v>
      </c>
      <c r="M378" s="230">
        <v>99.218199999999996</v>
      </c>
      <c r="N378" s="1"/>
      <c r="O378" s="1"/>
    </row>
    <row r="379" spans="1:15" ht="12.75" customHeight="1">
      <c r="A379" s="30">
        <v>369</v>
      </c>
      <c r="B379" s="216" t="s">
        <v>181</v>
      </c>
      <c r="C379" s="230">
        <v>130.5</v>
      </c>
      <c r="D379" s="231">
        <v>130.11666666666667</v>
      </c>
      <c r="E379" s="231">
        <v>128.73333333333335</v>
      </c>
      <c r="F379" s="231">
        <v>126.96666666666667</v>
      </c>
      <c r="G379" s="231">
        <v>125.58333333333334</v>
      </c>
      <c r="H379" s="231">
        <v>131.88333333333335</v>
      </c>
      <c r="I379" s="231">
        <v>133.26666666666668</v>
      </c>
      <c r="J379" s="231">
        <v>135.03333333333336</v>
      </c>
      <c r="K379" s="230">
        <v>131.5</v>
      </c>
      <c r="L379" s="230">
        <v>128.35</v>
      </c>
      <c r="M379" s="230">
        <v>99.584289999999996</v>
      </c>
      <c r="N379" s="1"/>
      <c r="O379" s="1"/>
    </row>
    <row r="380" spans="1:15" ht="12.75" customHeight="1">
      <c r="A380" s="30">
        <v>370</v>
      </c>
      <c r="B380" s="216" t="s">
        <v>783</v>
      </c>
      <c r="C380" s="230">
        <v>677.35</v>
      </c>
      <c r="D380" s="231">
        <v>681.33333333333337</v>
      </c>
      <c r="E380" s="231">
        <v>668.16666666666674</v>
      </c>
      <c r="F380" s="231">
        <v>658.98333333333335</v>
      </c>
      <c r="G380" s="231">
        <v>645.81666666666672</v>
      </c>
      <c r="H380" s="231">
        <v>690.51666666666677</v>
      </c>
      <c r="I380" s="231">
        <v>703.68333333333351</v>
      </c>
      <c r="J380" s="231">
        <v>712.86666666666679</v>
      </c>
      <c r="K380" s="230">
        <v>694.5</v>
      </c>
      <c r="L380" s="230">
        <v>672.15</v>
      </c>
      <c r="M380" s="230">
        <v>1.82491</v>
      </c>
      <c r="N380" s="1"/>
      <c r="O380" s="1"/>
    </row>
    <row r="381" spans="1:15" ht="12.75" customHeight="1">
      <c r="A381" s="30">
        <v>371</v>
      </c>
      <c r="B381" s="216" t="s">
        <v>444</v>
      </c>
      <c r="C381" s="230">
        <v>370.75</v>
      </c>
      <c r="D381" s="231">
        <v>372.48333333333335</v>
      </c>
      <c r="E381" s="231">
        <v>367.26666666666671</v>
      </c>
      <c r="F381" s="231">
        <v>363.78333333333336</v>
      </c>
      <c r="G381" s="231">
        <v>358.56666666666672</v>
      </c>
      <c r="H381" s="231">
        <v>375.9666666666667</v>
      </c>
      <c r="I381" s="231">
        <v>381.18333333333339</v>
      </c>
      <c r="J381" s="231">
        <v>384.66666666666669</v>
      </c>
      <c r="K381" s="230">
        <v>377.7</v>
      </c>
      <c r="L381" s="230">
        <v>369</v>
      </c>
      <c r="M381" s="230">
        <v>3.5037699999999998</v>
      </c>
      <c r="N381" s="1"/>
      <c r="O381" s="1"/>
    </row>
    <row r="382" spans="1:15" ht="12.75" customHeight="1">
      <c r="A382" s="30">
        <v>372</v>
      </c>
      <c r="B382" s="216" t="s">
        <v>445</v>
      </c>
      <c r="C382" s="230">
        <v>1157.95</v>
      </c>
      <c r="D382" s="231">
        <v>1162.2666666666667</v>
      </c>
      <c r="E382" s="231">
        <v>1145.8833333333332</v>
      </c>
      <c r="F382" s="231">
        <v>1133.8166666666666</v>
      </c>
      <c r="G382" s="231">
        <v>1117.4333333333332</v>
      </c>
      <c r="H382" s="231">
        <v>1174.3333333333333</v>
      </c>
      <c r="I382" s="231">
        <v>1190.7166666666669</v>
      </c>
      <c r="J382" s="231">
        <v>1202.7833333333333</v>
      </c>
      <c r="K382" s="230">
        <v>1178.6500000000001</v>
      </c>
      <c r="L382" s="230">
        <v>1150.2</v>
      </c>
      <c r="M382" s="230">
        <v>0.58157000000000003</v>
      </c>
      <c r="N382" s="1"/>
      <c r="O382" s="1"/>
    </row>
    <row r="383" spans="1:15" ht="12.75" customHeight="1">
      <c r="A383" s="30">
        <v>373</v>
      </c>
      <c r="B383" s="216" t="s">
        <v>446</v>
      </c>
      <c r="C383" s="230">
        <v>113</v>
      </c>
      <c r="D383" s="231">
        <v>114.15000000000002</v>
      </c>
      <c r="E383" s="231">
        <v>111.50000000000004</v>
      </c>
      <c r="F383" s="231">
        <v>110.00000000000003</v>
      </c>
      <c r="G383" s="231">
        <v>107.35000000000005</v>
      </c>
      <c r="H383" s="231">
        <v>115.65000000000003</v>
      </c>
      <c r="I383" s="231">
        <v>118.30000000000001</v>
      </c>
      <c r="J383" s="231">
        <v>119.80000000000003</v>
      </c>
      <c r="K383" s="230">
        <v>116.8</v>
      </c>
      <c r="L383" s="230">
        <v>112.65</v>
      </c>
      <c r="M383" s="230">
        <v>132.43599</v>
      </c>
      <c r="N383" s="1"/>
      <c r="O383" s="1"/>
    </row>
    <row r="384" spans="1:15" ht="12.75" customHeight="1">
      <c r="A384" s="30">
        <v>374</v>
      </c>
      <c r="B384" s="216" t="s">
        <v>447</v>
      </c>
      <c r="C384" s="230">
        <v>148.5</v>
      </c>
      <c r="D384" s="231">
        <v>149.1</v>
      </c>
      <c r="E384" s="231">
        <v>147.44999999999999</v>
      </c>
      <c r="F384" s="231">
        <v>146.4</v>
      </c>
      <c r="G384" s="231">
        <v>144.75</v>
      </c>
      <c r="H384" s="231">
        <v>150.14999999999998</v>
      </c>
      <c r="I384" s="231">
        <v>151.80000000000001</v>
      </c>
      <c r="J384" s="231">
        <v>152.84999999999997</v>
      </c>
      <c r="K384" s="230">
        <v>150.75</v>
      </c>
      <c r="L384" s="230">
        <v>148.05000000000001</v>
      </c>
      <c r="M384" s="230">
        <v>10.61913</v>
      </c>
      <c r="N384" s="1"/>
      <c r="O384" s="1"/>
    </row>
    <row r="385" spans="1:15" ht="12.75" customHeight="1">
      <c r="A385" s="30">
        <v>375</v>
      </c>
      <c r="B385" s="216" t="s">
        <v>872</v>
      </c>
      <c r="C385" s="230">
        <v>911</v>
      </c>
      <c r="D385" s="231">
        <v>907.76666666666677</v>
      </c>
      <c r="E385" s="231">
        <v>898.28333333333353</v>
      </c>
      <c r="F385" s="231">
        <v>885.56666666666672</v>
      </c>
      <c r="G385" s="231">
        <v>876.08333333333348</v>
      </c>
      <c r="H385" s="231">
        <v>920.48333333333358</v>
      </c>
      <c r="I385" s="231">
        <v>929.96666666666692</v>
      </c>
      <c r="J385" s="231">
        <v>942.68333333333362</v>
      </c>
      <c r="K385" s="230">
        <v>917.25</v>
      </c>
      <c r="L385" s="230">
        <v>895.05</v>
      </c>
      <c r="M385" s="230">
        <v>1.9315800000000001</v>
      </c>
      <c r="N385" s="1"/>
      <c r="O385" s="1"/>
    </row>
    <row r="386" spans="1:15" ht="12.75" customHeight="1">
      <c r="A386" s="30">
        <v>376</v>
      </c>
      <c r="B386" s="216" t="s">
        <v>448</v>
      </c>
      <c r="C386" s="230">
        <v>582.85</v>
      </c>
      <c r="D386" s="231">
        <v>579.44999999999993</v>
      </c>
      <c r="E386" s="231">
        <v>573.89999999999986</v>
      </c>
      <c r="F386" s="231">
        <v>564.94999999999993</v>
      </c>
      <c r="G386" s="231">
        <v>559.39999999999986</v>
      </c>
      <c r="H386" s="231">
        <v>588.39999999999986</v>
      </c>
      <c r="I386" s="231">
        <v>593.94999999999982</v>
      </c>
      <c r="J386" s="231">
        <v>602.89999999999986</v>
      </c>
      <c r="K386" s="230">
        <v>585</v>
      </c>
      <c r="L386" s="230">
        <v>570.5</v>
      </c>
      <c r="M386" s="230">
        <v>3.1353</v>
      </c>
      <c r="N386" s="1"/>
      <c r="O386" s="1"/>
    </row>
    <row r="387" spans="1:15" ht="12.75" customHeight="1">
      <c r="A387" s="30">
        <v>377</v>
      </c>
      <c r="B387" s="216" t="s">
        <v>449</v>
      </c>
      <c r="C387" s="230">
        <v>188.55</v>
      </c>
      <c r="D387" s="231">
        <v>188.56666666666669</v>
      </c>
      <c r="E387" s="231">
        <v>187.58333333333337</v>
      </c>
      <c r="F387" s="231">
        <v>186.61666666666667</v>
      </c>
      <c r="G387" s="231">
        <v>185.63333333333335</v>
      </c>
      <c r="H387" s="231">
        <v>189.53333333333339</v>
      </c>
      <c r="I387" s="231">
        <v>190.51666666666668</v>
      </c>
      <c r="J387" s="231">
        <v>191.48333333333341</v>
      </c>
      <c r="K387" s="230">
        <v>189.55</v>
      </c>
      <c r="L387" s="230">
        <v>187.6</v>
      </c>
      <c r="M387" s="230">
        <v>2.2553999999999998</v>
      </c>
      <c r="N387" s="1"/>
      <c r="O387" s="1"/>
    </row>
    <row r="388" spans="1:15" ht="12.75" customHeight="1">
      <c r="A388" s="30">
        <v>378</v>
      </c>
      <c r="B388" s="216" t="s">
        <v>450</v>
      </c>
      <c r="C388" s="230">
        <v>103.85</v>
      </c>
      <c r="D388" s="231">
        <v>104.41666666666667</v>
      </c>
      <c r="E388" s="231">
        <v>102.63333333333334</v>
      </c>
      <c r="F388" s="231">
        <v>101.41666666666667</v>
      </c>
      <c r="G388" s="231">
        <v>99.63333333333334</v>
      </c>
      <c r="H388" s="231">
        <v>105.63333333333334</v>
      </c>
      <c r="I388" s="231">
        <v>107.41666666666667</v>
      </c>
      <c r="J388" s="231">
        <v>108.63333333333334</v>
      </c>
      <c r="K388" s="230">
        <v>106.2</v>
      </c>
      <c r="L388" s="230">
        <v>103.2</v>
      </c>
      <c r="M388" s="230">
        <v>21.150569999999998</v>
      </c>
      <c r="N388" s="1"/>
      <c r="O388" s="1"/>
    </row>
    <row r="389" spans="1:15" ht="12.75" customHeight="1">
      <c r="A389" s="30">
        <v>379</v>
      </c>
      <c r="B389" s="216" t="s">
        <v>451</v>
      </c>
      <c r="C389" s="230">
        <v>2372.3000000000002</v>
      </c>
      <c r="D389" s="231">
        <v>2363.1</v>
      </c>
      <c r="E389" s="231">
        <v>2346.1999999999998</v>
      </c>
      <c r="F389" s="231">
        <v>2320.1</v>
      </c>
      <c r="G389" s="231">
        <v>2303.1999999999998</v>
      </c>
      <c r="H389" s="231">
        <v>2389.1999999999998</v>
      </c>
      <c r="I389" s="231">
        <v>2406.1000000000004</v>
      </c>
      <c r="J389" s="231">
        <v>2432.1999999999998</v>
      </c>
      <c r="K389" s="230">
        <v>2380</v>
      </c>
      <c r="L389" s="230">
        <v>2337</v>
      </c>
      <c r="M389" s="230">
        <v>0.16561000000000001</v>
      </c>
      <c r="N389" s="1"/>
      <c r="O389" s="1"/>
    </row>
    <row r="390" spans="1:15" ht="12.75" customHeight="1">
      <c r="A390" s="30">
        <v>380</v>
      </c>
      <c r="B390" s="216" t="s">
        <v>823</v>
      </c>
      <c r="C390" s="230">
        <v>38.75</v>
      </c>
      <c r="D390" s="231">
        <v>38.633333333333333</v>
      </c>
      <c r="E390" s="231">
        <v>37.266666666666666</v>
      </c>
      <c r="F390" s="231">
        <v>35.783333333333331</v>
      </c>
      <c r="G390" s="231">
        <v>34.416666666666664</v>
      </c>
      <c r="H390" s="231">
        <v>40.116666666666667</v>
      </c>
      <c r="I390" s="231">
        <v>41.483333333333327</v>
      </c>
      <c r="J390" s="231">
        <v>42.966666666666669</v>
      </c>
      <c r="K390" s="230">
        <v>40</v>
      </c>
      <c r="L390" s="230">
        <v>37.15</v>
      </c>
      <c r="M390" s="230">
        <v>23.73076</v>
      </c>
      <c r="N390" s="1"/>
      <c r="O390" s="1"/>
    </row>
    <row r="391" spans="1:15" ht="12.75" customHeight="1">
      <c r="A391" s="30">
        <v>381</v>
      </c>
      <c r="B391" s="216" t="s">
        <v>854</v>
      </c>
      <c r="C391" s="230">
        <v>1581.25</v>
      </c>
      <c r="D391" s="231">
        <v>1576.0833333333333</v>
      </c>
      <c r="E391" s="231">
        <v>1567.1666666666665</v>
      </c>
      <c r="F391" s="231">
        <v>1553.0833333333333</v>
      </c>
      <c r="G391" s="231">
        <v>1544.1666666666665</v>
      </c>
      <c r="H391" s="231">
        <v>1590.1666666666665</v>
      </c>
      <c r="I391" s="231">
        <v>1599.083333333333</v>
      </c>
      <c r="J391" s="231">
        <v>1613.1666666666665</v>
      </c>
      <c r="K391" s="230">
        <v>1585</v>
      </c>
      <c r="L391" s="230">
        <v>1562</v>
      </c>
      <c r="M391" s="230">
        <v>0.84970999999999997</v>
      </c>
      <c r="N391" s="1"/>
      <c r="O391" s="1"/>
    </row>
    <row r="392" spans="1:15" ht="12.75" customHeight="1">
      <c r="A392" s="30">
        <v>382</v>
      </c>
      <c r="B392" s="216" t="s">
        <v>452</v>
      </c>
      <c r="C392" s="230">
        <v>170.65</v>
      </c>
      <c r="D392" s="231">
        <v>170.9</v>
      </c>
      <c r="E392" s="231">
        <v>168.8</v>
      </c>
      <c r="F392" s="231">
        <v>166.95000000000002</v>
      </c>
      <c r="G392" s="231">
        <v>164.85000000000002</v>
      </c>
      <c r="H392" s="231">
        <v>172.75</v>
      </c>
      <c r="I392" s="231">
        <v>174.84999999999997</v>
      </c>
      <c r="J392" s="231">
        <v>176.7</v>
      </c>
      <c r="K392" s="230">
        <v>173</v>
      </c>
      <c r="L392" s="230">
        <v>169.05</v>
      </c>
      <c r="M392" s="230">
        <v>15.701919999999999</v>
      </c>
      <c r="N392" s="1"/>
      <c r="O392" s="1"/>
    </row>
    <row r="393" spans="1:15" ht="12.75" customHeight="1">
      <c r="A393" s="30">
        <v>383</v>
      </c>
      <c r="B393" s="216" t="s">
        <v>453</v>
      </c>
      <c r="C393" s="230">
        <v>867.25</v>
      </c>
      <c r="D393" s="231">
        <v>867.61666666666667</v>
      </c>
      <c r="E393" s="231">
        <v>860.2833333333333</v>
      </c>
      <c r="F393" s="231">
        <v>853.31666666666661</v>
      </c>
      <c r="G393" s="231">
        <v>845.98333333333323</v>
      </c>
      <c r="H393" s="231">
        <v>874.58333333333337</v>
      </c>
      <c r="I393" s="231">
        <v>881.91666666666663</v>
      </c>
      <c r="J393" s="231">
        <v>888.88333333333344</v>
      </c>
      <c r="K393" s="230">
        <v>874.95</v>
      </c>
      <c r="L393" s="230">
        <v>860.65</v>
      </c>
      <c r="M393" s="230">
        <v>0.52003999999999995</v>
      </c>
      <c r="N393" s="1"/>
      <c r="O393" s="1"/>
    </row>
    <row r="394" spans="1:15" ht="12.75" customHeight="1">
      <c r="A394" s="30">
        <v>384</v>
      </c>
      <c r="B394" s="216" t="s">
        <v>182</v>
      </c>
      <c r="C394" s="230">
        <v>2454.5500000000002</v>
      </c>
      <c r="D394" s="231">
        <v>2458</v>
      </c>
      <c r="E394" s="231">
        <v>2448</v>
      </c>
      <c r="F394" s="231">
        <v>2441.4499999999998</v>
      </c>
      <c r="G394" s="231">
        <v>2431.4499999999998</v>
      </c>
      <c r="H394" s="231">
        <v>2464.5500000000002</v>
      </c>
      <c r="I394" s="231">
        <v>2474.5500000000002</v>
      </c>
      <c r="J394" s="231">
        <v>2481.1000000000004</v>
      </c>
      <c r="K394" s="230">
        <v>2468</v>
      </c>
      <c r="L394" s="230">
        <v>2451.4499999999998</v>
      </c>
      <c r="M394" s="230">
        <v>28.114730000000002</v>
      </c>
      <c r="N394" s="1"/>
      <c r="O394" s="1"/>
    </row>
    <row r="395" spans="1:15" ht="12.75" customHeight="1">
      <c r="A395" s="30">
        <v>385</v>
      </c>
      <c r="B395" s="216" t="s">
        <v>794</v>
      </c>
      <c r="C395" s="230">
        <v>110.45</v>
      </c>
      <c r="D395" s="231">
        <v>112.78333333333335</v>
      </c>
      <c r="E395" s="231">
        <v>105.66666666666669</v>
      </c>
      <c r="F395" s="231">
        <v>100.88333333333334</v>
      </c>
      <c r="G395" s="231">
        <v>93.76666666666668</v>
      </c>
      <c r="H395" s="231">
        <v>117.56666666666669</v>
      </c>
      <c r="I395" s="231">
        <v>124.68333333333334</v>
      </c>
      <c r="J395" s="231">
        <v>129.4666666666667</v>
      </c>
      <c r="K395" s="230">
        <v>119.9</v>
      </c>
      <c r="L395" s="230">
        <v>108</v>
      </c>
      <c r="M395" s="230">
        <v>155.78881999999999</v>
      </c>
      <c r="N395" s="1"/>
      <c r="O395" s="1"/>
    </row>
    <row r="396" spans="1:15" ht="12.75" customHeight="1">
      <c r="A396" s="30">
        <v>386</v>
      </c>
      <c r="B396" s="216" t="s">
        <v>454</v>
      </c>
      <c r="C396" s="230">
        <v>710.7</v>
      </c>
      <c r="D396" s="231">
        <v>709.03333333333342</v>
      </c>
      <c r="E396" s="231">
        <v>704.61666666666679</v>
      </c>
      <c r="F396" s="231">
        <v>698.53333333333342</v>
      </c>
      <c r="G396" s="231">
        <v>694.11666666666679</v>
      </c>
      <c r="H396" s="231">
        <v>715.11666666666679</v>
      </c>
      <c r="I396" s="231">
        <v>719.53333333333353</v>
      </c>
      <c r="J396" s="231">
        <v>725.61666666666679</v>
      </c>
      <c r="K396" s="230">
        <v>713.45</v>
      </c>
      <c r="L396" s="230">
        <v>702.95</v>
      </c>
      <c r="M396" s="230">
        <v>0.46422000000000002</v>
      </c>
      <c r="N396" s="1"/>
      <c r="O396" s="1"/>
    </row>
    <row r="397" spans="1:15" ht="12.75" customHeight="1">
      <c r="A397" s="30">
        <v>387</v>
      </c>
      <c r="B397" s="216" t="s">
        <v>455</v>
      </c>
      <c r="C397" s="230">
        <v>1468.35</v>
      </c>
      <c r="D397" s="231">
        <v>1469.0333333333335</v>
      </c>
      <c r="E397" s="231">
        <v>1408.4666666666672</v>
      </c>
      <c r="F397" s="231">
        <v>1348.5833333333337</v>
      </c>
      <c r="G397" s="231">
        <v>1288.0166666666673</v>
      </c>
      <c r="H397" s="231">
        <v>1528.916666666667</v>
      </c>
      <c r="I397" s="231">
        <v>1589.4833333333331</v>
      </c>
      <c r="J397" s="231">
        <v>1649.3666666666668</v>
      </c>
      <c r="K397" s="230">
        <v>1529.6</v>
      </c>
      <c r="L397" s="230">
        <v>1409.15</v>
      </c>
      <c r="M397" s="230">
        <v>21.882110000000001</v>
      </c>
      <c r="N397" s="1"/>
      <c r="O397" s="1"/>
    </row>
    <row r="398" spans="1:15" ht="12.75" customHeight="1">
      <c r="A398" s="30">
        <v>388</v>
      </c>
      <c r="B398" s="216" t="s">
        <v>269</v>
      </c>
      <c r="C398" s="230">
        <v>887.85</v>
      </c>
      <c r="D398" s="231">
        <v>890.44999999999993</v>
      </c>
      <c r="E398" s="231">
        <v>881.49999999999989</v>
      </c>
      <c r="F398" s="231">
        <v>875.15</v>
      </c>
      <c r="G398" s="231">
        <v>866.19999999999993</v>
      </c>
      <c r="H398" s="231">
        <v>896.79999999999984</v>
      </c>
      <c r="I398" s="231">
        <v>905.74999999999989</v>
      </c>
      <c r="J398" s="231">
        <v>912.0999999999998</v>
      </c>
      <c r="K398" s="230">
        <v>899.4</v>
      </c>
      <c r="L398" s="230">
        <v>884.1</v>
      </c>
      <c r="M398" s="230">
        <v>10.580769999999999</v>
      </c>
      <c r="N398" s="1"/>
      <c r="O398" s="1"/>
    </row>
    <row r="399" spans="1:15" ht="12.75" customHeight="1">
      <c r="A399" s="30">
        <v>389</v>
      </c>
      <c r="B399" s="216" t="s">
        <v>184</v>
      </c>
      <c r="C399" s="230">
        <v>1165.5999999999999</v>
      </c>
      <c r="D399" s="231">
        <v>1159.4333333333332</v>
      </c>
      <c r="E399" s="231">
        <v>1151.0166666666664</v>
      </c>
      <c r="F399" s="231">
        <v>1136.4333333333332</v>
      </c>
      <c r="G399" s="231">
        <v>1128.0166666666664</v>
      </c>
      <c r="H399" s="231">
        <v>1174.0166666666664</v>
      </c>
      <c r="I399" s="231">
        <v>1182.4333333333329</v>
      </c>
      <c r="J399" s="231">
        <v>1197.0166666666664</v>
      </c>
      <c r="K399" s="230">
        <v>1167.8499999999999</v>
      </c>
      <c r="L399" s="230">
        <v>1144.8499999999999</v>
      </c>
      <c r="M399" s="230">
        <v>11.39676</v>
      </c>
      <c r="N399" s="1"/>
      <c r="O399" s="1"/>
    </row>
    <row r="400" spans="1:15" ht="12.75" customHeight="1">
      <c r="A400" s="30">
        <v>390</v>
      </c>
      <c r="B400" s="216" t="s">
        <v>456</v>
      </c>
      <c r="C400" s="230">
        <v>391.95</v>
      </c>
      <c r="D400" s="231">
        <v>390.68333333333334</v>
      </c>
      <c r="E400" s="231">
        <v>387.4666666666667</v>
      </c>
      <c r="F400" s="231">
        <v>382.98333333333335</v>
      </c>
      <c r="G400" s="231">
        <v>379.76666666666671</v>
      </c>
      <c r="H400" s="231">
        <v>395.16666666666669</v>
      </c>
      <c r="I400" s="231">
        <v>398.38333333333327</v>
      </c>
      <c r="J400" s="231">
        <v>402.86666666666667</v>
      </c>
      <c r="K400" s="230">
        <v>393.9</v>
      </c>
      <c r="L400" s="230">
        <v>386.2</v>
      </c>
      <c r="M400" s="230">
        <v>0.32002000000000003</v>
      </c>
      <c r="N400" s="1"/>
      <c r="O400" s="1"/>
    </row>
    <row r="401" spans="1:15" ht="12.75" customHeight="1">
      <c r="A401" s="30">
        <v>391</v>
      </c>
      <c r="B401" s="216" t="s">
        <v>457</v>
      </c>
      <c r="C401" s="230">
        <v>35.85</v>
      </c>
      <c r="D401" s="231">
        <v>36.166666666666671</v>
      </c>
      <c r="E401" s="231">
        <v>35.38333333333334</v>
      </c>
      <c r="F401" s="231">
        <v>34.916666666666671</v>
      </c>
      <c r="G401" s="231">
        <v>34.13333333333334</v>
      </c>
      <c r="H401" s="231">
        <v>36.63333333333334</v>
      </c>
      <c r="I401" s="231">
        <v>37.416666666666671</v>
      </c>
      <c r="J401" s="231">
        <v>37.88333333333334</v>
      </c>
      <c r="K401" s="230">
        <v>36.950000000000003</v>
      </c>
      <c r="L401" s="230">
        <v>35.700000000000003</v>
      </c>
      <c r="M401" s="230">
        <v>59.73189</v>
      </c>
      <c r="N401" s="1"/>
      <c r="O401" s="1"/>
    </row>
    <row r="402" spans="1:15" ht="12.75" customHeight="1">
      <c r="A402" s="30">
        <v>392</v>
      </c>
      <c r="B402" s="216" t="s">
        <v>458</v>
      </c>
      <c r="C402" s="230">
        <v>4334.25</v>
      </c>
      <c r="D402" s="231">
        <v>4338.3833333333332</v>
      </c>
      <c r="E402" s="231">
        <v>4301.0166666666664</v>
      </c>
      <c r="F402" s="231">
        <v>4267.7833333333328</v>
      </c>
      <c r="G402" s="231">
        <v>4230.4166666666661</v>
      </c>
      <c r="H402" s="231">
        <v>4371.6166666666668</v>
      </c>
      <c r="I402" s="231">
        <v>4408.9833333333336</v>
      </c>
      <c r="J402" s="231">
        <v>4442.2166666666672</v>
      </c>
      <c r="K402" s="230">
        <v>4375.75</v>
      </c>
      <c r="L402" s="230">
        <v>4305.1499999999996</v>
      </c>
      <c r="M402" s="230">
        <v>0.38982</v>
      </c>
      <c r="N402" s="1"/>
      <c r="O402" s="1"/>
    </row>
    <row r="403" spans="1:15" ht="12.75" customHeight="1">
      <c r="A403" s="30">
        <v>393</v>
      </c>
      <c r="B403" s="216" t="s">
        <v>188</v>
      </c>
      <c r="C403" s="230">
        <v>2470.8000000000002</v>
      </c>
      <c r="D403" s="231">
        <v>2473.1000000000004</v>
      </c>
      <c r="E403" s="231">
        <v>2451.3000000000006</v>
      </c>
      <c r="F403" s="231">
        <v>2431.8000000000002</v>
      </c>
      <c r="G403" s="231">
        <v>2410.0000000000005</v>
      </c>
      <c r="H403" s="231">
        <v>2492.6000000000008</v>
      </c>
      <c r="I403" s="231">
        <v>2514.4</v>
      </c>
      <c r="J403" s="231">
        <v>2533.900000000001</v>
      </c>
      <c r="K403" s="230">
        <v>2494.9</v>
      </c>
      <c r="L403" s="230">
        <v>2453.6</v>
      </c>
      <c r="M403" s="230">
        <v>3.3346100000000001</v>
      </c>
      <c r="N403" s="1"/>
      <c r="O403" s="1"/>
    </row>
    <row r="404" spans="1:15" ht="12.75" customHeight="1">
      <c r="A404" s="30">
        <v>394</v>
      </c>
      <c r="B404" s="216" t="s">
        <v>800</v>
      </c>
      <c r="C404" s="230">
        <v>81.45</v>
      </c>
      <c r="D404" s="231">
        <v>81.466666666666669</v>
      </c>
      <c r="E404" s="231">
        <v>80.333333333333343</v>
      </c>
      <c r="F404" s="231">
        <v>79.216666666666669</v>
      </c>
      <c r="G404" s="231">
        <v>78.083333333333343</v>
      </c>
      <c r="H404" s="231">
        <v>82.583333333333343</v>
      </c>
      <c r="I404" s="231">
        <v>83.716666666666669</v>
      </c>
      <c r="J404" s="231">
        <v>84.833333333333343</v>
      </c>
      <c r="K404" s="230">
        <v>82.6</v>
      </c>
      <c r="L404" s="230">
        <v>80.349999999999994</v>
      </c>
      <c r="M404" s="230">
        <v>180.20144999999999</v>
      </c>
      <c r="N404" s="1"/>
      <c r="O404" s="1"/>
    </row>
    <row r="405" spans="1:15" ht="12.75" customHeight="1">
      <c r="A405" s="30">
        <v>395</v>
      </c>
      <c r="B405" s="216" t="s">
        <v>270</v>
      </c>
      <c r="C405" s="230">
        <v>6354.35</v>
      </c>
      <c r="D405" s="231">
        <v>6328.2166666666672</v>
      </c>
      <c r="E405" s="231">
        <v>6282.7333333333345</v>
      </c>
      <c r="F405" s="231">
        <v>6211.1166666666677</v>
      </c>
      <c r="G405" s="231">
        <v>6165.633333333335</v>
      </c>
      <c r="H405" s="231">
        <v>6399.8333333333339</v>
      </c>
      <c r="I405" s="231">
        <v>6445.3166666666675</v>
      </c>
      <c r="J405" s="231">
        <v>6516.9333333333334</v>
      </c>
      <c r="K405" s="230">
        <v>6373.7</v>
      </c>
      <c r="L405" s="230">
        <v>6256.6</v>
      </c>
      <c r="M405" s="230">
        <v>0.26568000000000003</v>
      </c>
      <c r="N405" s="1"/>
      <c r="O405" s="1"/>
    </row>
    <row r="406" spans="1:15" ht="12.75" customHeight="1">
      <c r="A406" s="30">
        <v>396</v>
      </c>
      <c r="B406" s="216" t="s">
        <v>824</v>
      </c>
      <c r="C406" s="230">
        <v>1320.1</v>
      </c>
      <c r="D406" s="231">
        <v>1313.5833333333333</v>
      </c>
      <c r="E406" s="231">
        <v>1299.1666666666665</v>
      </c>
      <c r="F406" s="231">
        <v>1278.2333333333333</v>
      </c>
      <c r="G406" s="231">
        <v>1263.8166666666666</v>
      </c>
      <c r="H406" s="231">
        <v>1334.5166666666664</v>
      </c>
      <c r="I406" s="231">
        <v>1348.9333333333329</v>
      </c>
      <c r="J406" s="231">
        <v>1369.8666666666663</v>
      </c>
      <c r="K406" s="230">
        <v>1328</v>
      </c>
      <c r="L406" s="230">
        <v>1292.6500000000001</v>
      </c>
      <c r="M406" s="230">
        <v>0.83016999999999996</v>
      </c>
      <c r="N406" s="1"/>
      <c r="O406" s="1"/>
    </row>
    <row r="407" spans="1:15" ht="12.75" customHeight="1">
      <c r="A407" s="30">
        <v>397</v>
      </c>
      <c r="B407" s="216" t="s">
        <v>459</v>
      </c>
      <c r="C407" s="230">
        <v>2812.3</v>
      </c>
      <c r="D407" s="231">
        <v>2816.2000000000003</v>
      </c>
      <c r="E407" s="231">
        <v>2788.4000000000005</v>
      </c>
      <c r="F407" s="231">
        <v>2764.5000000000005</v>
      </c>
      <c r="G407" s="231">
        <v>2736.7000000000007</v>
      </c>
      <c r="H407" s="231">
        <v>2840.1000000000004</v>
      </c>
      <c r="I407" s="231">
        <v>2867.9000000000005</v>
      </c>
      <c r="J407" s="231">
        <v>2891.8</v>
      </c>
      <c r="K407" s="230">
        <v>2844</v>
      </c>
      <c r="L407" s="230">
        <v>2792.3</v>
      </c>
      <c r="M407" s="230">
        <v>0.84182000000000001</v>
      </c>
      <c r="N407" s="1"/>
      <c r="O407" s="1"/>
    </row>
    <row r="408" spans="1:15" ht="12.75" customHeight="1">
      <c r="A408" s="30">
        <v>398</v>
      </c>
      <c r="B408" s="216" t="s">
        <v>855</v>
      </c>
      <c r="C408" s="230">
        <v>484.35</v>
      </c>
      <c r="D408" s="231">
        <v>486.34999999999997</v>
      </c>
      <c r="E408" s="231">
        <v>479.99999999999994</v>
      </c>
      <c r="F408" s="231">
        <v>475.65</v>
      </c>
      <c r="G408" s="231">
        <v>469.29999999999995</v>
      </c>
      <c r="H408" s="231">
        <v>490.69999999999993</v>
      </c>
      <c r="I408" s="231">
        <v>497.04999999999995</v>
      </c>
      <c r="J408" s="231">
        <v>501.39999999999992</v>
      </c>
      <c r="K408" s="230">
        <v>492.7</v>
      </c>
      <c r="L408" s="230">
        <v>482</v>
      </c>
      <c r="M408" s="230">
        <v>0.83284000000000002</v>
      </c>
      <c r="N408" s="1"/>
      <c r="O408" s="1"/>
    </row>
    <row r="409" spans="1:15" ht="12.75" customHeight="1">
      <c r="A409" s="30">
        <v>399</v>
      </c>
      <c r="B409" s="216" t="s">
        <v>460</v>
      </c>
      <c r="C409" s="230">
        <v>1032.3</v>
      </c>
      <c r="D409" s="231">
        <v>1035.3</v>
      </c>
      <c r="E409" s="231">
        <v>1027.0999999999999</v>
      </c>
      <c r="F409" s="231">
        <v>1021.8999999999999</v>
      </c>
      <c r="G409" s="231">
        <v>1013.6999999999998</v>
      </c>
      <c r="H409" s="231">
        <v>1040.5</v>
      </c>
      <c r="I409" s="231">
        <v>1048.7000000000003</v>
      </c>
      <c r="J409" s="231">
        <v>1053.9000000000001</v>
      </c>
      <c r="K409" s="230">
        <v>1043.5</v>
      </c>
      <c r="L409" s="230">
        <v>1030.0999999999999</v>
      </c>
      <c r="M409" s="230">
        <v>6.3240000000000005E-2</v>
      </c>
      <c r="N409" s="1"/>
      <c r="O409" s="1"/>
    </row>
    <row r="410" spans="1:15" ht="12.75" customHeight="1">
      <c r="A410" s="30">
        <v>400</v>
      </c>
      <c r="B410" s="216" t="s">
        <v>461</v>
      </c>
      <c r="C410" s="230">
        <v>243.8</v>
      </c>
      <c r="D410" s="231">
        <v>246</v>
      </c>
      <c r="E410" s="231">
        <v>240.3</v>
      </c>
      <c r="F410" s="231">
        <v>236.8</v>
      </c>
      <c r="G410" s="231">
        <v>231.10000000000002</v>
      </c>
      <c r="H410" s="231">
        <v>249.5</v>
      </c>
      <c r="I410" s="231">
        <v>255.2</v>
      </c>
      <c r="J410" s="231">
        <v>258.7</v>
      </c>
      <c r="K410" s="230">
        <v>251.7</v>
      </c>
      <c r="L410" s="230">
        <v>242.5</v>
      </c>
      <c r="M410" s="230">
        <v>5.0052099999999999</v>
      </c>
      <c r="N410" s="1"/>
      <c r="O410" s="1"/>
    </row>
    <row r="411" spans="1:15" ht="12.75" customHeight="1">
      <c r="A411" s="30">
        <v>401</v>
      </c>
      <c r="B411" s="216" t="s">
        <v>856</v>
      </c>
      <c r="C411" s="230">
        <v>743.05</v>
      </c>
      <c r="D411" s="231">
        <v>739.86666666666667</v>
      </c>
      <c r="E411" s="231">
        <v>733.73333333333335</v>
      </c>
      <c r="F411" s="231">
        <v>724.41666666666663</v>
      </c>
      <c r="G411" s="231">
        <v>718.2833333333333</v>
      </c>
      <c r="H411" s="231">
        <v>749.18333333333339</v>
      </c>
      <c r="I411" s="231">
        <v>755.31666666666683</v>
      </c>
      <c r="J411" s="231">
        <v>764.63333333333344</v>
      </c>
      <c r="K411" s="230">
        <v>746</v>
      </c>
      <c r="L411" s="230">
        <v>730.55</v>
      </c>
      <c r="M411" s="230">
        <v>0.50949999999999995</v>
      </c>
      <c r="N411" s="1"/>
      <c r="O411" s="1"/>
    </row>
    <row r="412" spans="1:15" ht="12.75" customHeight="1">
      <c r="A412" s="30">
        <v>402</v>
      </c>
      <c r="B412" s="216" t="s">
        <v>186</v>
      </c>
      <c r="C412" s="230">
        <v>24765.8</v>
      </c>
      <c r="D412" s="231">
        <v>24875.266666666666</v>
      </c>
      <c r="E412" s="231">
        <v>24300.533333333333</v>
      </c>
      <c r="F412" s="231">
        <v>23835.266666666666</v>
      </c>
      <c r="G412" s="231">
        <v>23260.533333333333</v>
      </c>
      <c r="H412" s="231">
        <v>25340.533333333333</v>
      </c>
      <c r="I412" s="231">
        <v>25915.266666666663</v>
      </c>
      <c r="J412" s="231">
        <v>26380.533333333333</v>
      </c>
      <c r="K412" s="230">
        <v>25450</v>
      </c>
      <c r="L412" s="230">
        <v>24410</v>
      </c>
      <c r="M412" s="230">
        <v>0.64597000000000004</v>
      </c>
      <c r="N412" s="1"/>
      <c r="O412" s="1"/>
    </row>
    <row r="413" spans="1:15" ht="12.75" customHeight="1">
      <c r="A413" s="30">
        <v>403</v>
      </c>
      <c r="B413" s="216" t="s">
        <v>825</v>
      </c>
      <c r="C413" s="230">
        <v>43.3</v>
      </c>
      <c r="D413" s="231">
        <v>43.533333333333339</v>
      </c>
      <c r="E413" s="231">
        <v>42.966666666666676</v>
      </c>
      <c r="F413" s="231">
        <v>42.63333333333334</v>
      </c>
      <c r="G413" s="231">
        <v>42.066666666666677</v>
      </c>
      <c r="H413" s="231">
        <v>43.866666666666674</v>
      </c>
      <c r="I413" s="231">
        <v>44.433333333333337</v>
      </c>
      <c r="J413" s="231">
        <v>44.766666666666673</v>
      </c>
      <c r="K413" s="230">
        <v>44.1</v>
      </c>
      <c r="L413" s="230">
        <v>43.2</v>
      </c>
      <c r="M413" s="230">
        <v>38.686549999999997</v>
      </c>
      <c r="N413" s="1"/>
      <c r="O413" s="1"/>
    </row>
    <row r="414" spans="1:15" ht="12.75" customHeight="1">
      <c r="A414" s="30">
        <v>404</v>
      </c>
      <c r="B414" s="216" t="s">
        <v>864</v>
      </c>
      <c r="C414" s="230">
        <v>1363.3</v>
      </c>
      <c r="D414" s="231">
        <v>1354.6666666666665</v>
      </c>
      <c r="E414" s="231">
        <v>1328.9833333333331</v>
      </c>
      <c r="F414" s="231">
        <v>1294.6666666666665</v>
      </c>
      <c r="G414" s="231">
        <v>1268.9833333333331</v>
      </c>
      <c r="H414" s="231">
        <v>1388.9833333333331</v>
      </c>
      <c r="I414" s="231">
        <v>1414.6666666666665</v>
      </c>
      <c r="J414" s="231">
        <v>1448.9833333333331</v>
      </c>
      <c r="K414" s="230">
        <v>1380.35</v>
      </c>
      <c r="L414" s="230">
        <v>1320.35</v>
      </c>
      <c r="M414" s="230">
        <v>7.2436299999999996</v>
      </c>
      <c r="N414" s="1"/>
      <c r="O414" s="1"/>
    </row>
    <row r="415" spans="1:15" ht="12.75" customHeight="1">
      <c r="A415" s="30">
        <v>405</v>
      </c>
      <c r="B415" t="s">
        <v>826</v>
      </c>
      <c r="C415" s="275">
        <v>298.8</v>
      </c>
      <c r="D415" s="276">
        <v>298.36666666666673</v>
      </c>
      <c r="E415" s="276">
        <v>295.38333333333344</v>
      </c>
      <c r="F415" s="276">
        <v>291.9666666666667</v>
      </c>
      <c r="G415" s="276">
        <v>288.98333333333341</v>
      </c>
      <c r="H415" s="276">
        <v>301.78333333333347</v>
      </c>
      <c r="I415" s="276">
        <v>304.76666666666671</v>
      </c>
      <c r="J415" s="276">
        <v>308.18333333333351</v>
      </c>
      <c r="K415" s="275">
        <v>301.35000000000002</v>
      </c>
      <c r="L415" s="275">
        <v>294.95</v>
      </c>
      <c r="M415" s="275">
        <v>0.83245000000000002</v>
      </c>
      <c r="N415" s="1"/>
      <c r="O415" s="1"/>
    </row>
    <row r="416" spans="1:15" ht="12.75" customHeight="1">
      <c r="A416" s="30">
        <v>406</v>
      </c>
      <c r="B416" s="216" t="s">
        <v>187</v>
      </c>
      <c r="C416" s="230">
        <v>3410.6</v>
      </c>
      <c r="D416" s="231">
        <v>3403.5500000000006</v>
      </c>
      <c r="E416" s="231">
        <v>3375.1000000000013</v>
      </c>
      <c r="F416" s="231">
        <v>3339.6000000000008</v>
      </c>
      <c r="G416" s="231">
        <v>3311.1500000000015</v>
      </c>
      <c r="H416" s="231">
        <v>3439.0500000000011</v>
      </c>
      <c r="I416" s="231">
        <v>3467.5000000000009</v>
      </c>
      <c r="J416" s="231">
        <v>3503.0000000000009</v>
      </c>
      <c r="K416" s="230">
        <v>3432</v>
      </c>
      <c r="L416" s="230">
        <v>3368.05</v>
      </c>
      <c r="M416" s="230">
        <v>10.314819999999999</v>
      </c>
      <c r="N416" s="1"/>
      <c r="O416" s="1"/>
    </row>
    <row r="417" spans="1:15" ht="12.75" customHeight="1">
      <c r="A417" s="30">
        <v>407</v>
      </c>
      <c r="B417" s="216" t="s">
        <v>462</v>
      </c>
      <c r="C417" s="230">
        <v>517.9</v>
      </c>
      <c r="D417" s="231">
        <v>521.66666666666663</v>
      </c>
      <c r="E417" s="231">
        <v>511.33333333333326</v>
      </c>
      <c r="F417" s="231">
        <v>504.76666666666665</v>
      </c>
      <c r="G417" s="231">
        <v>494.43333333333328</v>
      </c>
      <c r="H417" s="231">
        <v>528.23333333333323</v>
      </c>
      <c r="I417" s="231">
        <v>538.56666666666649</v>
      </c>
      <c r="J417" s="231">
        <v>545.13333333333321</v>
      </c>
      <c r="K417" s="230">
        <v>532</v>
      </c>
      <c r="L417" s="230">
        <v>515.1</v>
      </c>
      <c r="M417" s="230">
        <v>3.1048800000000001</v>
      </c>
      <c r="N417" s="1"/>
      <c r="O417" s="1"/>
    </row>
    <row r="418" spans="1:15" ht="12.75" customHeight="1">
      <c r="A418" s="30">
        <v>408</v>
      </c>
      <c r="B418" s="216" t="s">
        <v>463</v>
      </c>
      <c r="C418" s="230">
        <v>3821.05</v>
      </c>
      <c r="D418" s="231">
        <v>3814.9333333333329</v>
      </c>
      <c r="E418" s="231">
        <v>3800.1666666666661</v>
      </c>
      <c r="F418" s="231">
        <v>3779.2833333333333</v>
      </c>
      <c r="G418" s="231">
        <v>3764.5166666666664</v>
      </c>
      <c r="H418" s="231">
        <v>3835.8166666666657</v>
      </c>
      <c r="I418" s="231">
        <v>3850.583333333333</v>
      </c>
      <c r="J418" s="231">
        <v>3871.4666666666653</v>
      </c>
      <c r="K418" s="230">
        <v>3829.7</v>
      </c>
      <c r="L418" s="230">
        <v>3794.05</v>
      </c>
      <c r="M418" s="230">
        <v>0.64698</v>
      </c>
      <c r="N418" s="1"/>
      <c r="O418" s="1"/>
    </row>
    <row r="419" spans="1:15" ht="12.75" customHeight="1">
      <c r="A419" s="30">
        <v>409</v>
      </c>
      <c r="B419" s="216" t="s">
        <v>795</v>
      </c>
      <c r="C419" s="230">
        <v>529.85</v>
      </c>
      <c r="D419" s="231">
        <v>534.35</v>
      </c>
      <c r="E419" s="231">
        <v>524</v>
      </c>
      <c r="F419" s="231">
        <v>518.15</v>
      </c>
      <c r="G419" s="231">
        <v>507.79999999999995</v>
      </c>
      <c r="H419" s="231">
        <v>540.20000000000005</v>
      </c>
      <c r="I419" s="231">
        <v>550.55000000000018</v>
      </c>
      <c r="J419" s="231">
        <v>556.40000000000009</v>
      </c>
      <c r="K419" s="230">
        <v>544.70000000000005</v>
      </c>
      <c r="L419" s="230">
        <v>528.5</v>
      </c>
      <c r="M419" s="230">
        <v>25.014040000000001</v>
      </c>
      <c r="N419" s="1"/>
      <c r="O419" s="1"/>
    </row>
    <row r="420" spans="1:15" ht="12.75" customHeight="1">
      <c r="A420" s="30">
        <v>410</v>
      </c>
      <c r="B420" s="216" t="s">
        <v>464</v>
      </c>
      <c r="C420" s="230">
        <v>925.85</v>
      </c>
      <c r="D420" s="231">
        <v>929.01666666666677</v>
      </c>
      <c r="E420" s="231">
        <v>917.38333333333355</v>
      </c>
      <c r="F420" s="231">
        <v>908.91666666666674</v>
      </c>
      <c r="G420" s="231">
        <v>897.28333333333353</v>
      </c>
      <c r="H420" s="231">
        <v>937.48333333333358</v>
      </c>
      <c r="I420" s="231">
        <v>949.11666666666679</v>
      </c>
      <c r="J420" s="231">
        <v>957.5833333333336</v>
      </c>
      <c r="K420" s="230">
        <v>940.65</v>
      </c>
      <c r="L420" s="230">
        <v>920.55</v>
      </c>
      <c r="M420" s="230">
        <v>1.4272800000000001</v>
      </c>
      <c r="N420" s="1"/>
      <c r="O420" s="1"/>
    </row>
    <row r="421" spans="1:15" ht="12.75" customHeight="1">
      <c r="A421" s="30">
        <v>411</v>
      </c>
      <c r="B421" s="216" t="s">
        <v>827</v>
      </c>
      <c r="C421" s="230">
        <v>594.6</v>
      </c>
      <c r="D421" s="231">
        <v>595</v>
      </c>
      <c r="E421" s="231">
        <v>588.9</v>
      </c>
      <c r="F421" s="231">
        <v>583.19999999999993</v>
      </c>
      <c r="G421" s="231">
        <v>577.09999999999991</v>
      </c>
      <c r="H421" s="231">
        <v>600.70000000000005</v>
      </c>
      <c r="I421" s="231">
        <v>606.79999999999995</v>
      </c>
      <c r="J421" s="231">
        <v>612.50000000000011</v>
      </c>
      <c r="K421" s="230">
        <v>601.1</v>
      </c>
      <c r="L421" s="230">
        <v>589.29999999999995</v>
      </c>
      <c r="M421" s="230">
        <v>1.82565</v>
      </c>
      <c r="N421" s="1"/>
      <c r="O421" s="1"/>
    </row>
    <row r="422" spans="1:15" ht="12.75" customHeight="1">
      <c r="A422" s="30">
        <v>412</v>
      </c>
      <c r="B422" s="216" t="s">
        <v>185</v>
      </c>
      <c r="C422" s="230">
        <v>581.6</v>
      </c>
      <c r="D422" s="231">
        <v>580.70000000000005</v>
      </c>
      <c r="E422" s="231">
        <v>577.70000000000005</v>
      </c>
      <c r="F422" s="231">
        <v>573.79999999999995</v>
      </c>
      <c r="G422" s="231">
        <v>570.79999999999995</v>
      </c>
      <c r="H422" s="231">
        <v>584.60000000000014</v>
      </c>
      <c r="I422" s="231">
        <v>587.60000000000014</v>
      </c>
      <c r="J422" s="231">
        <v>591.50000000000023</v>
      </c>
      <c r="K422" s="230">
        <v>583.70000000000005</v>
      </c>
      <c r="L422" s="230">
        <v>576.79999999999995</v>
      </c>
      <c r="M422" s="230">
        <v>161.20547999999999</v>
      </c>
      <c r="N422" s="1"/>
      <c r="O422" s="1"/>
    </row>
    <row r="423" spans="1:15" ht="12.75" customHeight="1">
      <c r="A423" s="30">
        <v>413</v>
      </c>
      <c r="B423" s="216" t="s">
        <v>183</v>
      </c>
      <c r="C423" s="230">
        <v>82.6</v>
      </c>
      <c r="D423" s="231">
        <v>82.516666666666666</v>
      </c>
      <c r="E423" s="231">
        <v>81.883333333333326</v>
      </c>
      <c r="F423" s="231">
        <v>81.166666666666657</v>
      </c>
      <c r="G423" s="231">
        <v>80.533333333333317</v>
      </c>
      <c r="H423" s="231">
        <v>83.233333333333334</v>
      </c>
      <c r="I423" s="231">
        <v>83.866666666666688</v>
      </c>
      <c r="J423" s="231">
        <v>84.583333333333343</v>
      </c>
      <c r="K423" s="230">
        <v>83.15</v>
      </c>
      <c r="L423" s="230">
        <v>81.8</v>
      </c>
      <c r="M423" s="230">
        <v>93.575119999999998</v>
      </c>
      <c r="N423" s="1"/>
      <c r="O423" s="1"/>
    </row>
    <row r="424" spans="1:15" ht="12.75" customHeight="1">
      <c r="A424" s="30">
        <v>414</v>
      </c>
      <c r="B424" s="216" t="s">
        <v>465</v>
      </c>
      <c r="C424" s="230">
        <v>285.7</v>
      </c>
      <c r="D424" s="231">
        <v>286.61666666666662</v>
      </c>
      <c r="E424" s="231">
        <v>284.33333333333326</v>
      </c>
      <c r="F424" s="231">
        <v>282.96666666666664</v>
      </c>
      <c r="G424" s="231">
        <v>280.68333333333328</v>
      </c>
      <c r="H424" s="231">
        <v>287.98333333333323</v>
      </c>
      <c r="I424" s="231">
        <v>290.26666666666665</v>
      </c>
      <c r="J424" s="231">
        <v>291.63333333333321</v>
      </c>
      <c r="K424" s="230">
        <v>288.89999999999998</v>
      </c>
      <c r="L424" s="230">
        <v>285.25</v>
      </c>
      <c r="M424" s="230">
        <v>1.2443200000000001</v>
      </c>
      <c r="N424" s="1"/>
      <c r="O424" s="1"/>
    </row>
    <row r="425" spans="1:15" ht="12.75" customHeight="1">
      <c r="A425" s="30">
        <v>415</v>
      </c>
      <c r="B425" s="216" t="s">
        <v>466</v>
      </c>
      <c r="C425" s="230">
        <v>154</v>
      </c>
      <c r="D425" s="231">
        <v>153.63333333333333</v>
      </c>
      <c r="E425" s="231">
        <v>152.06666666666666</v>
      </c>
      <c r="F425" s="231">
        <v>150.13333333333333</v>
      </c>
      <c r="G425" s="231">
        <v>148.56666666666666</v>
      </c>
      <c r="H425" s="231">
        <v>155.56666666666666</v>
      </c>
      <c r="I425" s="231">
        <v>157.13333333333333</v>
      </c>
      <c r="J425" s="231">
        <v>159.06666666666666</v>
      </c>
      <c r="K425" s="230">
        <v>155.19999999999999</v>
      </c>
      <c r="L425" s="230">
        <v>151.69999999999999</v>
      </c>
      <c r="M425" s="230">
        <v>6.9217399999999998</v>
      </c>
      <c r="N425" s="1"/>
      <c r="O425" s="1"/>
    </row>
    <row r="426" spans="1:15" ht="12.75" customHeight="1">
      <c r="A426" s="30">
        <v>416</v>
      </c>
      <c r="B426" s="216" t="s">
        <v>467</v>
      </c>
      <c r="C426" s="230">
        <v>393.3</v>
      </c>
      <c r="D426" s="231">
        <v>393.26666666666671</v>
      </c>
      <c r="E426" s="231">
        <v>391.38333333333344</v>
      </c>
      <c r="F426" s="231">
        <v>389.46666666666675</v>
      </c>
      <c r="G426" s="231">
        <v>387.58333333333348</v>
      </c>
      <c r="H426" s="231">
        <v>395.18333333333339</v>
      </c>
      <c r="I426" s="231">
        <v>397.06666666666672</v>
      </c>
      <c r="J426" s="231">
        <v>398.98333333333335</v>
      </c>
      <c r="K426" s="230">
        <v>395.15</v>
      </c>
      <c r="L426" s="230">
        <v>391.35</v>
      </c>
      <c r="M426" s="230">
        <v>0.26388</v>
      </c>
      <c r="N426" s="1"/>
      <c r="O426" s="1"/>
    </row>
    <row r="427" spans="1:15" ht="12.75" customHeight="1">
      <c r="A427" s="30">
        <v>417</v>
      </c>
      <c r="B427" s="216" t="s">
        <v>468</v>
      </c>
      <c r="C427" s="230">
        <v>394.5</v>
      </c>
      <c r="D427" s="231">
        <v>396.09999999999997</v>
      </c>
      <c r="E427" s="231">
        <v>392.39999999999992</v>
      </c>
      <c r="F427" s="231">
        <v>390.29999999999995</v>
      </c>
      <c r="G427" s="231">
        <v>386.59999999999991</v>
      </c>
      <c r="H427" s="231">
        <v>398.19999999999993</v>
      </c>
      <c r="I427" s="231">
        <v>401.9</v>
      </c>
      <c r="J427" s="231">
        <v>403.99999999999994</v>
      </c>
      <c r="K427" s="230">
        <v>399.8</v>
      </c>
      <c r="L427" s="230">
        <v>394</v>
      </c>
      <c r="M427" s="230">
        <v>4.2387899999999998</v>
      </c>
      <c r="N427" s="1"/>
      <c r="O427" s="1"/>
    </row>
    <row r="428" spans="1:15" ht="12.75" customHeight="1">
      <c r="A428" s="30">
        <v>418</v>
      </c>
      <c r="B428" s="216" t="s">
        <v>469</v>
      </c>
      <c r="C428" s="230">
        <v>185.3</v>
      </c>
      <c r="D428" s="231">
        <v>185.20000000000002</v>
      </c>
      <c r="E428" s="231">
        <v>182.40000000000003</v>
      </c>
      <c r="F428" s="231">
        <v>179.50000000000003</v>
      </c>
      <c r="G428" s="231">
        <v>176.70000000000005</v>
      </c>
      <c r="H428" s="231">
        <v>188.10000000000002</v>
      </c>
      <c r="I428" s="231">
        <v>190.90000000000003</v>
      </c>
      <c r="J428" s="231">
        <v>193.8</v>
      </c>
      <c r="K428" s="230">
        <v>188</v>
      </c>
      <c r="L428" s="230">
        <v>182.3</v>
      </c>
      <c r="M428" s="230">
        <v>4.7086800000000002</v>
      </c>
      <c r="N428" s="1"/>
      <c r="O428" s="1"/>
    </row>
    <row r="429" spans="1:15" ht="12.75" customHeight="1">
      <c r="A429" s="30">
        <v>419</v>
      </c>
      <c r="B429" s="216" t="s">
        <v>189</v>
      </c>
      <c r="C429" s="230">
        <v>931.6</v>
      </c>
      <c r="D429" s="231">
        <v>938.9666666666667</v>
      </c>
      <c r="E429" s="231">
        <v>921.73333333333335</v>
      </c>
      <c r="F429" s="231">
        <v>911.86666666666667</v>
      </c>
      <c r="G429" s="231">
        <v>894.63333333333333</v>
      </c>
      <c r="H429" s="231">
        <v>948.83333333333337</v>
      </c>
      <c r="I429" s="231">
        <v>966.06666666666672</v>
      </c>
      <c r="J429" s="231">
        <v>975.93333333333339</v>
      </c>
      <c r="K429" s="230">
        <v>956.2</v>
      </c>
      <c r="L429" s="230">
        <v>929.1</v>
      </c>
      <c r="M429" s="230">
        <v>30.576840000000001</v>
      </c>
      <c r="N429" s="1"/>
      <c r="O429" s="1"/>
    </row>
    <row r="430" spans="1:15" ht="12.75" customHeight="1">
      <c r="A430" s="30">
        <v>420</v>
      </c>
      <c r="B430" s="216" t="s">
        <v>190</v>
      </c>
      <c r="C430" s="230">
        <v>446.75</v>
      </c>
      <c r="D430" s="231">
        <v>444.43333333333339</v>
      </c>
      <c r="E430" s="231">
        <v>439.6666666666668</v>
      </c>
      <c r="F430" s="231">
        <v>432.58333333333343</v>
      </c>
      <c r="G430" s="231">
        <v>427.81666666666683</v>
      </c>
      <c r="H430" s="231">
        <v>451.51666666666677</v>
      </c>
      <c r="I430" s="231">
        <v>456.28333333333342</v>
      </c>
      <c r="J430" s="231">
        <v>463.36666666666673</v>
      </c>
      <c r="K430" s="230">
        <v>449.2</v>
      </c>
      <c r="L430" s="230">
        <v>437.35</v>
      </c>
      <c r="M430" s="230">
        <v>8.6857900000000008</v>
      </c>
      <c r="N430" s="1"/>
      <c r="O430" s="1"/>
    </row>
    <row r="431" spans="1:15" ht="12.75" customHeight="1">
      <c r="A431" s="30">
        <v>421</v>
      </c>
      <c r="B431" s="216" t="s">
        <v>470</v>
      </c>
      <c r="C431" s="230">
        <v>2521.5500000000002</v>
      </c>
      <c r="D431" s="231">
        <v>2508.3333333333335</v>
      </c>
      <c r="E431" s="231">
        <v>2488.7166666666672</v>
      </c>
      <c r="F431" s="231">
        <v>2455.8833333333337</v>
      </c>
      <c r="G431" s="231">
        <v>2436.2666666666673</v>
      </c>
      <c r="H431" s="231">
        <v>2541.166666666667</v>
      </c>
      <c r="I431" s="231">
        <v>2560.7833333333328</v>
      </c>
      <c r="J431" s="231">
        <v>2593.6166666666668</v>
      </c>
      <c r="K431" s="230">
        <v>2527.9499999999998</v>
      </c>
      <c r="L431" s="230">
        <v>2475.5</v>
      </c>
      <c r="M431" s="230">
        <v>1.23837</v>
      </c>
      <c r="N431" s="1"/>
      <c r="O431" s="1"/>
    </row>
    <row r="432" spans="1:15" ht="12.75" customHeight="1">
      <c r="A432" s="30">
        <v>422</v>
      </c>
      <c r="B432" s="216" t="s">
        <v>471</v>
      </c>
      <c r="C432" s="230">
        <v>1059.0999999999999</v>
      </c>
      <c r="D432" s="231">
        <v>1061.3833333333332</v>
      </c>
      <c r="E432" s="231">
        <v>1046.7166666666665</v>
      </c>
      <c r="F432" s="231">
        <v>1034.3333333333333</v>
      </c>
      <c r="G432" s="231">
        <v>1019.6666666666665</v>
      </c>
      <c r="H432" s="231">
        <v>1073.7666666666664</v>
      </c>
      <c r="I432" s="231">
        <v>1088.4333333333334</v>
      </c>
      <c r="J432" s="231">
        <v>1100.8166666666664</v>
      </c>
      <c r="K432" s="230">
        <v>1076.05</v>
      </c>
      <c r="L432" s="230">
        <v>1049</v>
      </c>
      <c r="M432" s="230">
        <v>0.99343000000000004</v>
      </c>
      <c r="N432" s="1"/>
      <c r="O432" s="1"/>
    </row>
    <row r="433" spans="1:15" ht="12.75" customHeight="1">
      <c r="A433" s="30">
        <v>423</v>
      </c>
      <c r="B433" s="216" t="s">
        <v>472</v>
      </c>
      <c r="C433" s="230">
        <v>296.85000000000002</v>
      </c>
      <c r="D433" s="231">
        <v>295.73333333333335</v>
      </c>
      <c r="E433" s="231">
        <v>292.81666666666672</v>
      </c>
      <c r="F433" s="231">
        <v>288.78333333333336</v>
      </c>
      <c r="G433" s="231">
        <v>285.86666666666673</v>
      </c>
      <c r="H433" s="231">
        <v>299.76666666666671</v>
      </c>
      <c r="I433" s="231">
        <v>302.68333333333334</v>
      </c>
      <c r="J433" s="231">
        <v>306.7166666666667</v>
      </c>
      <c r="K433" s="230">
        <v>298.64999999999998</v>
      </c>
      <c r="L433" s="230">
        <v>291.7</v>
      </c>
      <c r="M433" s="230">
        <v>1.2584599999999999</v>
      </c>
      <c r="N433" s="1"/>
      <c r="O433" s="1"/>
    </row>
    <row r="434" spans="1:15" ht="12.75" customHeight="1">
      <c r="A434" s="30">
        <v>424</v>
      </c>
      <c r="B434" s="216" t="s">
        <v>473</v>
      </c>
      <c r="C434" s="230">
        <v>407.8</v>
      </c>
      <c r="D434" s="231">
        <v>405.18333333333334</v>
      </c>
      <c r="E434" s="231">
        <v>398.36666666666667</v>
      </c>
      <c r="F434" s="231">
        <v>388.93333333333334</v>
      </c>
      <c r="G434" s="231">
        <v>382.11666666666667</v>
      </c>
      <c r="H434" s="231">
        <v>414.61666666666667</v>
      </c>
      <c r="I434" s="231">
        <v>421.43333333333339</v>
      </c>
      <c r="J434" s="231">
        <v>430.86666666666667</v>
      </c>
      <c r="K434" s="230">
        <v>412</v>
      </c>
      <c r="L434" s="230">
        <v>395.75</v>
      </c>
      <c r="M434" s="230">
        <v>5.7073499999999999</v>
      </c>
      <c r="N434" s="1"/>
      <c r="O434" s="1"/>
    </row>
    <row r="435" spans="1:15" ht="12.75" customHeight="1">
      <c r="A435" s="30">
        <v>425</v>
      </c>
      <c r="B435" s="216" t="s">
        <v>474</v>
      </c>
      <c r="C435" s="230">
        <v>2784.4</v>
      </c>
      <c r="D435" s="231">
        <v>2770.7999999999997</v>
      </c>
      <c r="E435" s="231">
        <v>2741.5999999999995</v>
      </c>
      <c r="F435" s="231">
        <v>2698.7999999999997</v>
      </c>
      <c r="G435" s="231">
        <v>2669.5999999999995</v>
      </c>
      <c r="H435" s="231">
        <v>2813.5999999999995</v>
      </c>
      <c r="I435" s="231">
        <v>2842.7999999999993</v>
      </c>
      <c r="J435" s="231">
        <v>2885.5999999999995</v>
      </c>
      <c r="K435" s="230">
        <v>2800</v>
      </c>
      <c r="L435" s="230">
        <v>2728</v>
      </c>
      <c r="M435" s="230">
        <v>0.64634000000000003</v>
      </c>
      <c r="N435" s="1"/>
      <c r="O435" s="1"/>
    </row>
    <row r="436" spans="1:15" ht="12.75" customHeight="1">
      <c r="A436" s="30">
        <v>426</v>
      </c>
      <c r="B436" s="216" t="s">
        <v>475</v>
      </c>
      <c r="C436" s="230">
        <v>474.3</v>
      </c>
      <c r="D436" s="231">
        <v>474.84999999999997</v>
      </c>
      <c r="E436" s="231">
        <v>471.69999999999993</v>
      </c>
      <c r="F436" s="231">
        <v>469.09999999999997</v>
      </c>
      <c r="G436" s="231">
        <v>465.94999999999993</v>
      </c>
      <c r="H436" s="231">
        <v>477.44999999999993</v>
      </c>
      <c r="I436" s="231">
        <v>480.59999999999991</v>
      </c>
      <c r="J436" s="231">
        <v>483.19999999999993</v>
      </c>
      <c r="K436" s="230">
        <v>478</v>
      </c>
      <c r="L436" s="230">
        <v>472.25</v>
      </c>
      <c r="M436" s="230">
        <v>0.83226</v>
      </c>
      <c r="N436" s="1"/>
      <c r="O436" s="1"/>
    </row>
    <row r="437" spans="1:15" ht="12.75" customHeight="1">
      <c r="A437" s="30">
        <v>427</v>
      </c>
      <c r="B437" s="216" t="s">
        <v>476</v>
      </c>
      <c r="C437" s="230">
        <v>9.4499999999999993</v>
      </c>
      <c r="D437" s="231">
        <v>9.4166666666666661</v>
      </c>
      <c r="E437" s="231">
        <v>9.1833333333333318</v>
      </c>
      <c r="F437" s="231">
        <v>8.9166666666666661</v>
      </c>
      <c r="G437" s="231">
        <v>8.6833333333333318</v>
      </c>
      <c r="H437" s="231">
        <v>9.6833333333333318</v>
      </c>
      <c r="I437" s="231">
        <v>9.9166666666666661</v>
      </c>
      <c r="J437" s="231">
        <v>10.183333333333332</v>
      </c>
      <c r="K437" s="230">
        <v>9.65</v>
      </c>
      <c r="L437" s="230">
        <v>9.15</v>
      </c>
      <c r="M437" s="230">
        <v>1610.14013</v>
      </c>
      <c r="N437" s="1"/>
      <c r="O437" s="1"/>
    </row>
    <row r="438" spans="1:15" ht="12.75" customHeight="1">
      <c r="A438" s="30">
        <v>428</v>
      </c>
      <c r="B438" s="216" t="s">
        <v>857</v>
      </c>
      <c r="C438" s="230">
        <v>233.6</v>
      </c>
      <c r="D438" s="231">
        <v>234.76666666666665</v>
      </c>
      <c r="E438" s="231">
        <v>230.83333333333331</v>
      </c>
      <c r="F438" s="231">
        <v>228.06666666666666</v>
      </c>
      <c r="G438" s="231">
        <v>224.13333333333333</v>
      </c>
      <c r="H438" s="231">
        <v>237.5333333333333</v>
      </c>
      <c r="I438" s="231">
        <v>241.46666666666664</v>
      </c>
      <c r="J438" s="231">
        <v>244.23333333333329</v>
      </c>
      <c r="K438" s="230">
        <v>238.7</v>
      </c>
      <c r="L438" s="230">
        <v>232</v>
      </c>
      <c r="M438" s="230">
        <v>1.12622</v>
      </c>
      <c r="N438" s="1"/>
      <c r="O438" s="1"/>
    </row>
    <row r="439" spans="1:15" ht="12.75" customHeight="1">
      <c r="A439" s="30">
        <v>429</v>
      </c>
      <c r="B439" s="216" t="s">
        <v>477</v>
      </c>
      <c r="C439" s="230">
        <v>874.9</v>
      </c>
      <c r="D439" s="231">
        <v>877.68333333333339</v>
      </c>
      <c r="E439" s="231">
        <v>867.36666666666679</v>
      </c>
      <c r="F439" s="231">
        <v>859.83333333333337</v>
      </c>
      <c r="G439" s="231">
        <v>849.51666666666677</v>
      </c>
      <c r="H439" s="231">
        <v>885.21666666666681</v>
      </c>
      <c r="I439" s="231">
        <v>895.53333333333342</v>
      </c>
      <c r="J439" s="231">
        <v>903.06666666666683</v>
      </c>
      <c r="K439" s="230">
        <v>888</v>
      </c>
      <c r="L439" s="230">
        <v>870.15</v>
      </c>
      <c r="M439" s="230">
        <v>0.43268000000000001</v>
      </c>
      <c r="N439" s="1"/>
      <c r="O439" s="1"/>
    </row>
    <row r="440" spans="1:15" ht="12.75" customHeight="1">
      <c r="A440" s="30">
        <v>430</v>
      </c>
      <c r="B440" s="216" t="s">
        <v>271</v>
      </c>
      <c r="C440" s="230">
        <v>699.25</v>
      </c>
      <c r="D440" s="231">
        <v>698.85</v>
      </c>
      <c r="E440" s="231">
        <v>694.6</v>
      </c>
      <c r="F440" s="231">
        <v>689.95</v>
      </c>
      <c r="G440" s="231">
        <v>685.7</v>
      </c>
      <c r="H440" s="231">
        <v>703.5</v>
      </c>
      <c r="I440" s="231">
        <v>707.75</v>
      </c>
      <c r="J440" s="231">
        <v>712.4</v>
      </c>
      <c r="K440" s="230">
        <v>703.1</v>
      </c>
      <c r="L440" s="230">
        <v>694.2</v>
      </c>
      <c r="M440" s="230">
        <v>4.0224900000000003</v>
      </c>
      <c r="N440" s="1"/>
      <c r="O440" s="1"/>
    </row>
    <row r="441" spans="1:15" ht="12.75" customHeight="1">
      <c r="A441" s="30">
        <v>431</v>
      </c>
      <c r="B441" s="216" t="s">
        <v>478</v>
      </c>
      <c r="C441" s="230">
        <v>1532.6</v>
      </c>
      <c r="D441" s="231">
        <v>1524.7</v>
      </c>
      <c r="E441" s="231">
        <v>1499.4</v>
      </c>
      <c r="F441" s="231">
        <v>1466.2</v>
      </c>
      <c r="G441" s="231">
        <v>1440.9</v>
      </c>
      <c r="H441" s="231">
        <v>1557.9</v>
      </c>
      <c r="I441" s="231">
        <v>1583.1999999999998</v>
      </c>
      <c r="J441" s="231">
        <v>1616.4</v>
      </c>
      <c r="K441" s="230">
        <v>1550</v>
      </c>
      <c r="L441" s="230">
        <v>1491.5</v>
      </c>
      <c r="M441" s="230">
        <v>0.26728000000000002</v>
      </c>
      <c r="N441" s="1"/>
      <c r="O441" s="1"/>
    </row>
    <row r="442" spans="1:15" ht="12.75" customHeight="1">
      <c r="A442" s="30">
        <v>432</v>
      </c>
      <c r="B442" s="216" t="s">
        <v>479</v>
      </c>
      <c r="C442" s="230">
        <v>405.55</v>
      </c>
      <c r="D442" s="231">
        <v>405.2166666666667</v>
      </c>
      <c r="E442" s="231">
        <v>403.33333333333337</v>
      </c>
      <c r="F442" s="231">
        <v>401.11666666666667</v>
      </c>
      <c r="G442" s="231">
        <v>399.23333333333335</v>
      </c>
      <c r="H442" s="231">
        <v>407.43333333333339</v>
      </c>
      <c r="I442" s="231">
        <v>409.31666666666672</v>
      </c>
      <c r="J442" s="231">
        <v>411.53333333333342</v>
      </c>
      <c r="K442" s="230">
        <v>407.1</v>
      </c>
      <c r="L442" s="230">
        <v>403</v>
      </c>
      <c r="M442" s="230">
        <v>1.2645900000000001</v>
      </c>
      <c r="N442" s="1"/>
      <c r="O442" s="1"/>
    </row>
    <row r="443" spans="1:15" ht="12.75" customHeight="1">
      <c r="A443" s="30">
        <v>433</v>
      </c>
      <c r="B443" s="216" t="s">
        <v>480</v>
      </c>
      <c r="C443" s="230">
        <v>718.65</v>
      </c>
      <c r="D443" s="231">
        <v>721.08333333333337</v>
      </c>
      <c r="E443" s="231">
        <v>713.66666666666674</v>
      </c>
      <c r="F443" s="231">
        <v>708.68333333333339</v>
      </c>
      <c r="G443" s="231">
        <v>701.26666666666677</v>
      </c>
      <c r="H443" s="231">
        <v>726.06666666666672</v>
      </c>
      <c r="I443" s="231">
        <v>733.48333333333346</v>
      </c>
      <c r="J443" s="231">
        <v>738.4666666666667</v>
      </c>
      <c r="K443" s="230">
        <v>728.5</v>
      </c>
      <c r="L443" s="230">
        <v>716.1</v>
      </c>
      <c r="M443" s="230">
        <v>0.72304999999999997</v>
      </c>
      <c r="N443" s="1"/>
      <c r="O443" s="1"/>
    </row>
    <row r="444" spans="1:15" ht="12.75" customHeight="1">
      <c r="A444" s="30">
        <v>434</v>
      </c>
      <c r="B444" s="216" t="s">
        <v>481</v>
      </c>
      <c r="C444" s="230">
        <v>32.950000000000003</v>
      </c>
      <c r="D444" s="231">
        <v>32.25</v>
      </c>
      <c r="E444" s="231">
        <v>31.299999999999997</v>
      </c>
      <c r="F444" s="231">
        <v>29.65</v>
      </c>
      <c r="G444" s="231">
        <v>28.699999999999996</v>
      </c>
      <c r="H444" s="231">
        <v>33.9</v>
      </c>
      <c r="I444" s="231">
        <v>34.85</v>
      </c>
      <c r="J444" s="231">
        <v>36.5</v>
      </c>
      <c r="K444" s="230">
        <v>33.200000000000003</v>
      </c>
      <c r="L444" s="230">
        <v>30.6</v>
      </c>
      <c r="M444" s="230">
        <v>185.2192</v>
      </c>
      <c r="N444" s="1"/>
      <c r="O444" s="1"/>
    </row>
    <row r="445" spans="1:15" ht="12.75" customHeight="1">
      <c r="A445" s="30">
        <v>435</v>
      </c>
      <c r="B445" s="216" t="s">
        <v>202</v>
      </c>
      <c r="C445" s="230">
        <v>1261.1500000000001</v>
      </c>
      <c r="D445" s="231">
        <v>1252.3500000000001</v>
      </c>
      <c r="E445" s="231">
        <v>1238.8000000000002</v>
      </c>
      <c r="F445" s="231">
        <v>1216.45</v>
      </c>
      <c r="G445" s="231">
        <v>1202.9000000000001</v>
      </c>
      <c r="H445" s="231">
        <v>1274.7000000000003</v>
      </c>
      <c r="I445" s="231">
        <v>1288.25</v>
      </c>
      <c r="J445" s="231">
        <v>1310.6000000000004</v>
      </c>
      <c r="K445" s="230">
        <v>1265.9000000000001</v>
      </c>
      <c r="L445" s="230">
        <v>1230</v>
      </c>
      <c r="M445" s="230">
        <v>7.9369199999999998</v>
      </c>
      <c r="N445" s="1"/>
      <c r="O445" s="1"/>
    </row>
    <row r="446" spans="1:15" ht="12.75" customHeight="1">
      <c r="A446" s="30">
        <v>436</v>
      </c>
      <c r="B446" s="216" t="s">
        <v>482</v>
      </c>
      <c r="C446" s="230">
        <v>719.8</v>
      </c>
      <c r="D446" s="231">
        <v>724.13333333333333</v>
      </c>
      <c r="E446" s="231">
        <v>709.26666666666665</v>
      </c>
      <c r="F446" s="231">
        <v>698.73333333333335</v>
      </c>
      <c r="G446" s="231">
        <v>683.86666666666667</v>
      </c>
      <c r="H446" s="231">
        <v>734.66666666666663</v>
      </c>
      <c r="I446" s="231">
        <v>749.53333333333319</v>
      </c>
      <c r="J446" s="231">
        <v>760.06666666666661</v>
      </c>
      <c r="K446" s="230">
        <v>739</v>
      </c>
      <c r="L446" s="230">
        <v>713.6</v>
      </c>
      <c r="M446" s="230">
        <v>4.1479699999999999</v>
      </c>
      <c r="N446" s="1"/>
      <c r="O446" s="1"/>
    </row>
    <row r="447" spans="1:15" ht="12.75" customHeight="1">
      <c r="A447" s="30">
        <v>437</v>
      </c>
      <c r="B447" s="216" t="s">
        <v>191</v>
      </c>
      <c r="C447" s="230">
        <v>981.9</v>
      </c>
      <c r="D447" s="231">
        <v>985.30000000000007</v>
      </c>
      <c r="E447" s="231">
        <v>976.60000000000014</v>
      </c>
      <c r="F447" s="231">
        <v>971.30000000000007</v>
      </c>
      <c r="G447" s="231">
        <v>962.60000000000014</v>
      </c>
      <c r="H447" s="231">
        <v>990.60000000000014</v>
      </c>
      <c r="I447" s="231">
        <v>999.30000000000018</v>
      </c>
      <c r="J447" s="231">
        <v>1004.6000000000001</v>
      </c>
      <c r="K447" s="230">
        <v>994</v>
      </c>
      <c r="L447" s="230">
        <v>980</v>
      </c>
      <c r="M447" s="230">
        <v>6.2706499999999998</v>
      </c>
      <c r="N447" s="1"/>
      <c r="O447" s="1"/>
    </row>
    <row r="448" spans="1:15" ht="12.75" customHeight="1">
      <c r="A448" s="30">
        <v>438</v>
      </c>
      <c r="B448" s="216" t="s">
        <v>483</v>
      </c>
      <c r="C448" s="230">
        <v>221.8</v>
      </c>
      <c r="D448" s="231">
        <v>221.56666666666669</v>
      </c>
      <c r="E448" s="231">
        <v>220.43333333333339</v>
      </c>
      <c r="F448" s="231">
        <v>219.06666666666669</v>
      </c>
      <c r="G448" s="231">
        <v>217.93333333333339</v>
      </c>
      <c r="H448" s="231">
        <v>222.93333333333339</v>
      </c>
      <c r="I448" s="231">
        <v>224.06666666666666</v>
      </c>
      <c r="J448" s="231">
        <v>225.43333333333339</v>
      </c>
      <c r="K448" s="230">
        <v>222.7</v>
      </c>
      <c r="L448" s="230">
        <v>220.2</v>
      </c>
      <c r="M448" s="230">
        <v>1.12934</v>
      </c>
      <c r="N448" s="1"/>
      <c r="O448" s="1"/>
    </row>
    <row r="449" spans="1:15" ht="12.75" customHeight="1">
      <c r="A449" s="30">
        <v>439</v>
      </c>
      <c r="B449" s="216" t="s">
        <v>484</v>
      </c>
      <c r="C449" s="230">
        <v>1242.25</v>
      </c>
      <c r="D449" s="231">
        <v>1236.2833333333333</v>
      </c>
      <c r="E449" s="231">
        <v>1227.9666666666667</v>
      </c>
      <c r="F449" s="231">
        <v>1213.6833333333334</v>
      </c>
      <c r="G449" s="231">
        <v>1205.3666666666668</v>
      </c>
      <c r="H449" s="231">
        <v>1250.5666666666666</v>
      </c>
      <c r="I449" s="231">
        <v>1258.8833333333332</v>
      </c>
      <c r="J449" s="231">
        <v>1273.1666666666665</v>
      </c>
      <c r="K449" s="230">
        <v>1244.5999999999999</v>
      </c>
      <c r="L449" s="230">
        <v>1222</v>
      </c>
      <c r="M449" s="230">
        <v>3.7479900000000002</v>
      </c>
      <c r="N449" s="1"/>
      <c r="O449" s="1"/>
    </row>
    <row r="450" spans="1:15" ht="12.75" customHeight="1">
      <c r="A450" s="30">
        <v>440</v>
      </c>
      <c r="B450" s="216" t="s">
        <v>196</v>
      </c>
      <c r="C450" s="230">
        <v>3297.05</v>
      </c>
      <c r="D450" s="231">
        <v>3305.0333333333333</v>
      </c>
      <c r="E450" s="231">
        <v>3282.1166666666668</v>
      </c>
      <c r="F450" s="231">
        <v>3267.1833333333334</v>
      </c>
      <c r="G450" s="231">
        <v>3244.2666666666669</v>
      </c>
      <c r="H450" s="231">
        <v>3319.9666666666667</v>
      </c>
      <c r="I450" s="231">
        <v>3342.8833333333337</v>
      </c>
      <c r="J450" s="231">
        <v>3357.8166666666666</v>
      </c>
      <c r="K450" s="230">
        <v>3327.95</v>
      </c>
      <c r="L450" s="230">
        <v>3290.1</v>
      </c>
      <c r="M450" s="230">
        <v>16.874179999999999</v>
      </c>
      <c r="N450" s="1"/>
      <c r="O450" s="1"/>
    </row>
    <row r="451" spans="1:15" ht="12.75" customHeight="1">
      <c r="A451" s="30">
        <v>441</v>
      </c>
      <c r="B451" s="216" t="s">
        <v>192</v>
      </c>
      <c r="C451" s="230">
        <v>770.05</v>
      </c>
      <c r="D451" s="231">
        <v>767.88333333333321</v>
      </c>
      <c r="E451" s="231">
        <v>764.21666666666647</v>
      </c>
      <c r="F451" s="231">
        <v>758.38333333333321</v>
      </c>
      <c r="G451" s="231">
        <v>754.71666666666647</v>
      </c>
      <c r="H451" s="231">
        <v>773.71666666666647</v>
      </c>
      <c r="I451" s="231">
        <v>777.38333333333321</v>
      </c>
      <c r="J451" s="231">
        <v>783.21666666666647</v>
      </c>
      <c r="K451" s="230">
        <v>771.55</v>
      </c>
      <c r="L451" s="230">
        <v>762.05</v>
      </c>
      <c r="M451" s="230">
        <v>8.2647600000000008</v>
      </c>
      <c r="N451" s="1"/>
      <c r="O451" s="1"/>
    </row>
    <row r="452" spans="1:15" ht="12.75" customHeight="1">
      <c r="A452" s="30">
        <v>442</v>
      </c>
      <c r="B452" s="216" t="s">
        <v>272</v>
      </c>
      <c r="C452" s="230">
        <v>7023.05</v>
      </c>
      <c r="D452" s="231">
        <v>6988.416666666667</v>
      </c>
      <c r="E452" s="231">
        <v>6936.8333333333339</v>
      </c>
      <c r="F452" s="231">
        <v>6850.6166666666668</v>
      </c>
      <c r="G452" s="231">
        <v>6799.0333333333338</v>
      </c>
      <c r="H452" s="231">
        <v>7074.6333333333341</v>
      </c>
      <c r="I452" s="231">
        <v>7126.2166666666681</v>
      </c>
      <c r="J452" s="231">
        <v>7212.4333333333343</v>
      </c>
      <c r="K452" s="230">
        <v>7040</v>
      </c>
      <c r="L452" s="230">
        <v>6902.2</v>
      </c>
      <c r="M452" s="230">
        <v>1.4052</v>
      </c>
      <c r="N452" s="1"/>
      <c r="O452" s="1"/>
    </row>
    <row r="453" spans="1:15" ht="12.75" customHeight="1">
      <c r="A453" s="30">
        <v>443</v>
      </c>
      <c r="B453" s="216" t="s">
        <v>828</v>
      </c>
      <c r="C453" s="230">
        <v>2215.6</v>
      </c>
      <c r="D453" s="231">
        <v>2211.9</v>
      </c>
      <c r="E453" s="231">
        <v>2189.8000000000002</v>
      </c>
      <c r="F453" s="231">
        <v>2164</v>
      </c>
      <c r="G453" s="231">
        <v>2141.9</v>
      </c>
      <c r="H453" s="231">
        <v>2237.7000000000003</v>
      </c>
      <c r="I453" s="231">
        <v>2259.7999999999997</v>
      </c>
      <c r="J453" s="231">
        <v>2285.6000000000004</v>
      </c>
      <c r="K453" s="230">
        <v>2234</v>
      </c>
      <c r="L453" s="230">
        <v>2186.1</v>
      </c>
      <c r="M453" s="230">
        <v>0.57091000000000003</v>
      </c>
      <c r="N453" s="1"/>
      <c r="O453" s="1"/>
    </row>
    <row r="454" spans="1:15" ht="12.75" customHeight="1">
      <c r="A454" s="30">
        <v>444</v>
      </c>
      <c r="B454" s="216" t="s">
        <v>485</v>
      </c>
      <c r="C454" s="230">
        <v>274</v>
      </c>
      <c r="D454" s="231">
        <v>273.13333333333338</v>
      </c>
      <c r="E454" s="231">
        <v>271.06666666666678</v>
      </c>
      <c r="F454" s="231">
        <v>268.13333333333338</v>
      </c>
      <c r="G454" s="231">
        <v>266.06666666666678</v>
      </c>
      <c r="H454" s="231">
        <v>276.06666666666678</v>
      </c>
      <c r="I454" s="231">
        <v>278.13333333333338</v>
      </c>
      <c r="J454" s="231">
        <v>281.06666666666678</v>
      </c>
      <c r="K454" s="230">
        <v>275.2</v>
      </c>
      <c r="L454" s="230">
        <v>270.2</v>
      </c>
      <c r="M454" s="230">
        <v>16.429490000000001</v>
      </c>
      <c r="N454" s="1"/>
      <c r="O454" s="1"/>
    </row>
    <row r="455" spans="1:15" ht="12.75" customHeight="1">
      <c r="A455" s="30">
        <v>445</v>
      </c>
      <c r="B455" s="216" t="s">
        <v>193</v>
      </c>
      <c r="C455" s="230">
        <v>528.5</v>
      </c>
      <c r="D455" s="231">
        <v>526.88333333333333</v>
      </c>
      <c r="E455" s="231">
        <v>522.76666666666665</v>
      </c>
      <c r="F455" s="231">
        <v>517.0333333333333</v>
      </c>
      <c r="G455" s="231">
        <v>512.91666666666663</v>
      </c>
      <c r="H455" s="231">
        <v>532.61666666666667</v>
      </c>
      <c r="I455" s="231">
        <v>536.73333333333323</v>
      </c>
      <c r="J455" s="231">
        <v>542.4666666666667</v>
      </c>
      <c r="K455" s="230">
        <v>531</v>
      </c>
      <c r="L455" s="230">
        <v>521.15</v>
      </c>
      <c r="M455" s="230">
        <v>122.56901999999999</v>
      </c>
      <c r="N455" s="1"/>
      <c r="O455" s="1"/>
    </row>
    <row r="456" spans="1:15" ht="12.75" customHeight="1">
      <c r="A456" s="30">
        <v>446</v>
      </c>
      <c r="B456" s="216" t="s">
        <v>194</v>
      </c>
      <c r="C456" s="230">
        <v>206.9</v>
      </c>
      <c r="D456" s="231">
        <v>206.61666666666667</v>
      </c>
      <c r="E456" s="231">
        <v>205.78333333333336</v>
      </c>
      <c r="F456" s="231">
        <v>204.66666666666669</v>
      </c>
      <c r="G456" s="231">
        <v>203.83333333333337</v>
      </c>
      <c r="H456" s="231">
        <v>207.73333333333335</v>
      </c>
      <c r="I456" s="231">
        <v>208.56666666666666</v>
      </c>
      <c r="J456" s="231">
        <v>209.68333333333334</v>
      </c>
      <c r="K456" s="230">
        <v>207.45</v>
      </c>
      <c r="L456" s="230">
        <v>205.5</v>
      </c>
      <c r="M456" s="230">
        <v>50.176519999999996</v>
      </c>
      <c r="N456" s="1"/>
      <c r="O456" s="1"/>
    </row>
    <row r="457" spans="1:15" ht="12.75" customHeight="1">
      <c r="A457" s="30">
        <v>447</v>
      </c>
      <c r="B457" s="216" t="s">
        <v>195</v>
      </c>
      <c r="C457" s="230">
        <v>105.6</v>
      </c>
      <c r="D457" s="231">
        <v>105.55</v>
      </c>
      <c r="E457" s="231">
        <v>105.05</v>
      </c>
      <c r="F457" s="231">
        <v>104.5</v>
      </c>
      <c r="G457" s="231">
        <v>104</v>
      </c>
      <c r="H457" s="231">
        <v>106.1</v>
      </c>
      <c r="I457" s="231">
        <v>106.6</v>
      </c>
      <c r="J457" s="231">
        <v>107.14999999999999</v>
      </c>
      <c r="K457" s="230">
        <v>106.05</v>
      </c>
      <c r="L457" s="230">
        <v>105</v>
      </c>
      <c r="M457" s="230">
        <v>213.04033999999999</v>
      </c>
      <c r="N457" s="1"/>
      <c r="O457" s="1"/>
    </row>
    <row r="458" spans="1:15" ht="12.75" customHeight="1">
      <c r="A458" s="30">
        <v>448</v>
      </c>
      <c r="B458" s="216" t="s">
        <v>784</v>
      </c>
      <c r="C458" s="230">
        <v>61.45</v>
      </c>
      <c r="D458" s="231">
        <v>62.083333333333336</v>
      </c>
      <c r="E458" s="231">
        <v>60.366666666666674</v>
      </c>
      <c r="F458" s="231">
        <v>59.283333333333339</v>
      </c>
      <c r="G458" s="231">
        <v>57.566666666666677</v>
      </c>
      <c r="H458" s="231">
        <v>63.166666666666671</v>
      </c>
      <c r="I458" s="231">
        <v>64.883333333333326</v>
      </c>
      <c r="J458" s="231">
        <v>65.966666666666669</v>
      </c>
      <c r="K458" s="230">
        <v>63.8</v>
      </c>
      <c r="L458" s="230">
        <v>61</v>
      </c>
      <c r="M458" s="230">
        <v>30.62358</v>
      </c>
      <c r="N458" s="1"/>
      <c r="O458" s="1"/>
    </row>
    <row r="459" spans="1:15" ht="12.75" customHeight="1">
      <c r="A459" s="30">
        <v>449</v>
      </c>
      <c r="B459" s="216" t="s">
        <v>486</v>
      </c>
      <c r="C459" s="230">
        <v>2231.35</v>
      </c>
      <c r="D459" s="231">
        <v>2238.7833333333333</v>
      </c>
      <c r="E459" s="231">
        <v>2212.5666666666666</v>
      </c>
      <c r="F459" s="231">
        <v>2193.7833333333333</v>
      </c>
      <c r="G459" s="231">
        <v>2167.5666666666666</v>
      </c>
      <c r="H459" s="231">
        <v>2257.5666666666666</v>
      </c>
      <c r="I459" s="231">
        <v>2283.7833333333328</v>
      </c>
      <c r="J459" s="231">
        <v>2302.5666666666666</v>
      </c>
      <c r="K459" s="230">
        <v>2265</v>
      </c>
      <c r="L459" s="230">
        <v>2220</v>
      </c>
      <c r="M459" s="230">
        <v>0.2135</v>
      </c>
      <c r="N459" s="1"/>
      <c r="O459" s="1"/>
    </row>
    <row r="460" spans="1:15" ht="12.75" customHeight="1">
      <c r="A460" s="30">
        <v>450</v>
      </c>
      <c r="B460" s="216" t="s">
        <v>197</v>
      </c>
      <c r="C460" s="230">
        <v>1090.5</v>
      </c>
      <c r="D460" s="231">
        <v>1098.7</v>
      </c>
      <c r="E460" s="231">
        <v>1078.2</v>
      </c>
      <c r="F460" s="231">
        <v>1065.9000000000001</v>
      </c>
      <c r="G460" s="231">
        <v>1045.4000000000001</v>
      </c>
      <c r="H460" s="231">
        <v>1111</v>
      </c>
      <c r="I460" s="231">
        <v>1131.5</v>
      </c>
      <c r="J460" s="231">
        <v>1143.8</v>
      </c>
      <c r="K460" s="230">
        <v>1119.2</v>
      </c>
      <c r="L460" s="230">
        <v>1086.4000000000001</v>
      </c>
      <c r="M460" s="230">
        <v>14.14119</v>
      </c>
      <c r="N460" s="1"/>
      <c r="O460" s="1"/>
    </row>
    <row r="461" spans="1:15" ht="12.75" customHeight="1">
      <c r="A461" s="30">
        <v>451</v>
      </c>
      <c r="B461" s="216" t="s">
        <v>858</v>
      </c>
      <c r="C461" s="230">
        <v>651.65</v>
      </c>
      <c r="D461" s="231">
        <v>658.35</v>
      </c>
      <c r="E461" s="231">
        <v>642</v>
      </c>
      <c r="F461" s="231">
        <v>632.35</v>
      </c>
      <c r="G461" s="231">
        <v>616</v>
      </c>
      <c r="H461" s="231">
        <v>668</v>
      </c>
      <c r="I461" s="231">
        <v>684.35000000000014</v>
      </c>
      <c r="J461" s="231">
        <v>694</v>
      </c>
      <c r="K461" s="230">
        <v>674.7</v>
      </c>
      <c r="L461" s="230">
        <v>648.70000000000005</v>
      </c>
      <c r="M461" s="230">
        <v>7.1045100000000003</v>
      </c>
      <c r="N461" s="1"/>
      <c r="O461" s="1"/>
    </row>
    <row r="462" spans="1:15" ht="12.75" customHeight="1">
      <c r="A462" s="30">
        <v>452</v>
      </c>
      <c r="B462" s="216" t="s">
        <v>487</v>
      </c>
      <c r="C462" s="230">
        <v>116.65</v>
      </c>
      <c r="D462" s="231">
        <v>117.10000000000001</v>
      </c>
      <c r="E462" s="231">
        <v>115.00000000000001</v>
      </c>
      <c r="F462" s="231">
        <v>113.35000000000001</v>
      </c>
      <c r="G462" s="231">
        <v>111.25000000000001</v>
      </c>
      <c r="H462" s="231">
        <v>118.75000000000001</v>
      </c>
      <c r="I462" s="231">
        <v>120.85000000000001</v>
      </c>
      <c r="J462" s="231">
        <v>122.50000000000001</v>
      </c>
      <c r="K462" s="230">
        <v>119.2</v>
      </c>
      <c r="L462" s="230">
        <v>115.45</v>
      </c>
      <c r="M462" s="230">
        <v>6.6329200000000004</v>
      </c>
      <c r="N462" s="1"/>
      <c r="O462" s="1"/>
    </row>
    <row r="463" spans="1:15" ht="12.75" customHeight="1">
      <c r="A463" s="30">
        <v>453</v>
      </c>
      <c r="B463" s="216" t="s">
        <v>179</v>
      </c>
      <c r="C463" s="230">
        <v>884.4</v>
      </c>
      <c r="D463" s="231">
        <v>882.4666666666667</v>
      </c>
      <c r="E463" s="231">
        <v>873.83333333333337</v>
      </c>
      <c r="F463" s="231">
        <v>863.26666666666665</v>
      </c>
      <c r="G463" s="231">
        <v>854.63333333333333</v>
      </c>
      <c r="H463" s="231">
        <v>893.03333333333342</v>
      </c>
      <c r="I463" s="231">
        <v>901.66666666666663</v>
      </c>
      <c r="J463" s="231">
        <v>912.23333333333346</v>
      </c>
      <c r="K463" s="230">
        <v>891.1</v>
      </c>
      <c r="L463" s="230">
        <v>871.9</v>
      </c>
      <c r="M463" s="230">
        <v>8.0519200000000009</v>
      </c>
      <c r="N463" s="1"/>
      <c r="O463" s="1"/>
    </row>
    <row r="464" spans="1:15" ht="12.75" customHeight="1">
      <c r="A464" s="30">
        <v>454</v>
      </c>
      <c r="B464" s="216" t="s">
        <v>488</v>
      </c>
      <c r="C464" s="230">
        <v>2277.4</v>
      </c>
      <c r="D464" s="231">
        <v>2285.6666666666665</v>
      </c>
      <c r="E464" s="231">
        <v>2246.4333333333329</v>
      </c>
      <c r="F464" s="231">
        <v>2215.4666666666662</v>
      </c>
      <c r="G464" s="231">
        <v>2176.2333333333327</v>
      </c>
      <c r="H464" s="231">
        <v>2316.6333333333332</v>
      </c>
      <c r="I464" s="231">
        <v>2355.8666666666668</v>
      </c>
      <c r="J464" s="231">
        <v>2386.8333333333335</v>
      </c>
      <c r="K464" s="230">
        <v>2324.9</v>
      </c>
      <c r="L464" s="230">
        <v>2254.6999999999998</v>
      </c>
      <c r="M464" s="230">
        <v>0.59306999999999999</v>
      </c>
      <c r="N464" s="1"/>
      <c r="O464" s="1"/>
    </row>
    <row r="465" spans="1:15" ht="12.75" customHeight="1">
      <c r="A465" s="30">
        <v>455</v>
      </c>
      <c r="B465" s="216" t="s">
        <v>489</v>
      </c>
      <c r="C465" s="230">
        <v>470.15</v>
      </c>
      <c r="D465" s="231">
        <v>468.39999999999992</v>
      </c>
      <c r="E465" s="231">
        <v>460.89999999999986</v>
      </c>
      <c r="F465" s="231">
        <v>451.64999999999992</v>
      </c>
      <c r="G465" s="231">
        <v>444.14999999999986</v>
      </c>
      <c r="H465" s="231">
        <v>477.64999999999986</v>
      </c>
      <c r="I465" s="231">
        <v>485.15</v>
      </c>
      <c r="J465" s="231">
        <v>494.39999999999986</v>
      </c>
      <c r="K465" s="230">
        <v>475.9</v>
      </c>
      <c r="L465" s="230">
        <v>459.15</v>
      </c>
      <c r="M465" s="230">
        <v>0.95047999999999999</v>
      </c>
      <c r="N465" s="1"/>
      <c r="O465" s="1"/>
    </row>
    <row r="466" spans="1:15" ht="12.75" customHeight="1">
      <c r="A466" s="30">
        <v>456</v>
      </c>
      <c r="B466" s="216" t="s">
        <v>490</v>
      </c>
      <c r="C466" s="230">
        <v>3180.2</v>
      </c>
      <c r="D466" s="231">
        <v>3213.4833333333336</v>
      </c>
      <c r="E466" s="231">
        <v>3136.9666666666672</v>
      </c>
      <c r="F466" s="231">
        <v>3093.7333333333336</v>
      </c>
      <c r="G466" s="231">
        <v>3017.2166666666672</v>
      </c>
      <c r="H466" s="231">
        <v>3256.7166666666672</v>
      </c>
      <c r="I466" s="231">
        <v>3333.2333333333336</v>
      </c>
      <c r="J466" s="231">
        <v>3376.4666666666672</v>
      </c>
      <c r="K466" s="230">
        <v>3290</v>
      </c>
      <c r="L466" s="230">
        <v>3170.25</v>
      </c>
      <c r="M466" s="230">
        <v>0.31785999999999998</v>
      </c>
      <c r="N466" s="1"/>
      <c r="O466" s="1"/>
    </row>
    <row r="467" spans="1:15" ht="12.75" customHeight="1">
      <c r="A467" s="30">
        <v>457</v>
      </c>
      <c r="B467" s="216" t="s">
        <v>198</v>
      </c>
      <c r="C467" s="230">
        <v>2683.45</v>
      </c>
      <c r="D467" s="231">
        <v>2695.7166666666667</v>
      </c>
      <c r="E467" s="231">
        <v>2665.0333333333333</v>
      </c>
      <c r="F467" s="231">
        <v>2646.6166666666668</v>
      </c>
      <c r="G467" s="231">
        <v>2615.9333333333334</v>
      </c>
      <c r="H467" s="231">
        <v>2714.1333333333332</v>
      </c>
      <c r="I467" s="231">
        <v>2744.8166666666666</v>
      </c>
      <c r="J467" s="231">
        <v>2763.2333333333331</v>
      </c>
      <c r="K467" s="230">
        <v>2726.4</v>
      </c>
      <c r="L467" s="230">
        <v>2677.3</v>
      </c>
      <c r="M467" s="230">
        <v>7.1374899999999997</v>
      </c>
      <c r="N467" s="1"/>
      <c r="O467" s="1"/>
    </row>
    <row r="468" spans="1:15" ht="12.75" customHeight="1">
      <c r="A468" s="30">
        <v>458</v>
      </c>
      <c r="B468" s="216" t="s">
        <v>199</v>
      </c>
      <c r="C468" s="230">
        <v>1691.1</v>
      </c>
      <c r="D468" s="231">
        <v>1687.7</v>
      </c>
      <c r="E468" s="231">
        <v>1675.4</v>
      </c>
      <c r="F468" s="231">
        <v>1659.7</v>
      </c>
      <c r="G468" s="231">
        <v>1647.4</v>
      </c>
      <c r="H468" s="231">
        <v>1703.4</v>
      </c>
      <c r="I468" s="231">
        <v>1715.6999999999998</v>
      </c>
      <c r="J468" s="231">
        <v>1731.4</v>
      </c>
      <c r="K468" s="230">
        <v>1700</v>
      </c>
      <c r="L468" s="230">
        <v>1672</v>
      </c>
      <c r="M468" s="230">
        <v>4.0274599999999996</v>
      </c>
      <c r="N468" s="1"/>
      <c r="O468" s="1"/>
    </row>
    <row r="469" spans="1:15" ht="12.75" customHeight="1">
      <c r="A469" s="30">
        <v>459</v>
      </c>
      <c r="B469" s="216" t="s">
        <v>200</v>
      </c>
      <c r="C469" s="230">
        <v>535.35</v>
      </c>
      <c r="D469" s="231">
        <v>531.58333333333337</v>
      </c>
      <c r="E469" s="231">
        <v>525.26666666666677</v>
      </c>
      <c r="F469" s="231">
        <v>515.18333333333339</v>
      </c>
      <c r="G469" s="231">
        <v>508.86666666666679</v>
      </c>
      <c r="H469" s="231">
        <v>541.66666666666674</v>
      </c>
      <c r="I469" s="231">
        <v>547.98333333333335</v>
      </c>
      <c r="J469" s="231">
        <v>558.06666666666672</v>
      </c>
      <c r="K469" s="230">
        <v>537.9</v>
      </c>
      <c r="L469" s="230">
        <v>521.5</v>
      </c>
      <c r="M469" s="230">
        <v>1.6263300000000001</v>
      </c>
      <c r="N469" s="1"/>
      <c r="O469" s="1"/>
    </row>
    <row r="470" spans="1:15" ht="12.75" customHeight="1">
      <c r="A470" s="30">
        <v>460</v>
      </c>
      <c r="B470" s="216" t="s">
        <v>614</v>
      </c>
      <c r="C470" s="230">
        <v>668.8</v>
      </c>
      <c r="D470" s="231">
        <v>668.26666666666665</v>
      </c>
      <c r="E470" s="231">
        <v>660.5333333333333</v>
      </c>
      <c r="F470" s="231">
        <v>652.26666666666665</v>
      </c>
      <c r="G470" s="231">
        <v>644.5333333333333</v>
      </c>
      <c r="H470" s="231">
        <v>676.5333333333333</v>
      </c>
      <c r="I470" s="231">
        <v>684.26666666666665</v>
      </c>
      <c r="J470" s="231">
        <v>692.5333333333333</v>
      </c>
      <c r="K470" s="230">
        <v>676</v>
      </c>
      <c r="L470" s="230">
        <v>660</v>
      </c>
      <c r="M470" s="230">
        <v>0.86811000000000005</v>
      </c>
      <c r="N470" s="1"/>
      <c r="O470" s="1"/>
    </row>
    <row r="471" spans="1:15" ht="12.75" customHeight="1">
      <c r="A471" s="30">
        <v>461</v>
      </c>
      <c r="B471" s="216" t="s">
        <v>201</v>
      </c>
      <c r="C471" s="230">
        <v>1503.65</v>
      </c>
      <c r="D471" s="231">
        <v>1502.9166666666667</v>
      </c>
      <c r="E471" s="231">
        <v>1493.8833333333334</v>
      </c>
      <c r="F471" s="231">
        <v>1484.1166666666668</v>
      </c>
      <c r="G471" s="231">
        <v>1475.0833333333335</v>
      </c>
      <c r="H471" s="231">
        <v>1512.6833333333334</v>
      </c>
      <c r="I471" s="231">
        <v>1521.7166666666667</v>
      </c>
      <c r="J471" s="231">
        <v>1531.4833333333333</v>
      </c>
      <c r="K471" s="230">
        <v>1511.95</v>
      </c>
      <c r="L471" s="230">
        <v>1493.15</v>
      </c>
      <c r="M471" s="230">
        <v>3.6897099999999998</v>
      </c>
      <c r="N471" s="1"/>
      <c r="O471" s="1"/>
    </row>
    <row r="472" spans="1:15" ht="12.75" customHeight="1">
      <c r="A472" s="30">
        <v>462</v>
      </c>
      <c r="B472" s="216" t="s">
        <v>491</v>
      </c>
      <c r="C472" s="230">
        <v>34.65</v>
      </c>
      <c r="D472" s="231">
        <v>34.766666666666673</v>
      </c>
      <c r="E472" s="231">
        <v>34.283333333333346</v>
      </c>
      <c r="F472" s="231">
        <v>33.916666666666671</v>
      </c>
      <c r="G472" s="231">
        <v>33.433333333333344</v>
      </c>
      <c r="H472" s="231">
        <v>35.133333333333347</v>
      </c>
      <c r="I472" s="231">
        <v>35.616666666666681</v>
      </c>
      <c r="J472" s="231">
        <v>35.983333333333348</v>
      </c>
      <c r="K472" s="230">
        <v>35.25</v>
      </c>
      <c r="L472" s="230">
        <v>34.4</v>
      </c>
      <c r="M472" s="230">
        <v>118.48654000000001</v>
      </c>
      <c r="N472" s="1"/>
      <c r="O472" s="1"/>
    </row>
    <row r="473" spans="1:15" ht="12.75" customHeight="1">
      <c r="A473" s="30">
        <v>463</v>
      </c>
      <c r="B473" s="216" t="s">
        <v>829</v>
      </c>
      <c r="C473" s="230">
        <v>266.55</v>
      </c>
      <c r="D473" s="231">
        <v>266.58333333333331</v>
      </c>
      <c r="E473" s="231">
        <v>264.96666666666664</v>
      </c>
      <c r="F473" s="231">
        <v>263.38333333333333</v>
      </c>
      <c r="G473" s="231">
        <v>261.76666666666665</v>
      </c>
      <c r="H473" s="231">
        <v>268.16666666666663</v>
      </c>
      <c r="I473" s="231">
        <v>269.7833333333333</v>
      </c>
      <c r="J473" s="231">
        <v>271.36666666666662</v>
      </c>
      <c r="K473" s="230">
        <v>268.2</v>
      </c>
      <c r="L473" s="230">
        <v>265</v>
      </c>
      <c r="M473" s="230">
        <v>1.73651</v>
      </c>
      <c r="N473" s="1"/>
      <c r="O473" s="1"/>
    </row>
    <row r="474" spans="1:15" ht="12.75" customHeight="1">
      <c r="A474" s="30">
        <v>464</v>
      </c>
      <c r="B474" s="216" t="s">
        <v>492</v>
      </c>
      <c r="C474" s="230">
        <v>399.8</v>
      </c>
      <c r="D474" s="231">
        <v>402.26666666666665</v>
      </c>
      <c r="E474" s="231">
        <v>395.5333333333333</v>
      </c>
      <c r="F474" s="231">
        <v>391.26666666666665</v>
      </c>
      <c r="G474" s="231">
        <v>384.5333333333333</v>
      </c>
      <c r="H474" s="231">
        <v>406.5333333333333</v>
      </c>
      <c r="I474" s="231">
        <v>413.26666666666665</v>
      </c>
      <c r="J474" s="231">
        <v>417.5333333333333</v>
      </c>
      <c r="K474" s="230">
        <v>409</v>
      </c>
      <c r="L474" s="230">
        <v>398</v>
      </c>
      <c r="M474" s="230">
        <v>9.4501399999999993</v>
      </c>
      <c r="N474" s="1"/>
      <c r="O474" s="1"/>
    </row>
    <row r="475" spans="1:15" ht="12.75" customHeight="1">
      <c r="A475" s="30">
        <v>465</v>
      </c>
      <c r="B475" s="216" t="s">
        <v>493</v>
      </c>
      <c r="C475" s="230">
        <v>2695.5</v>
      </c>
      <c r="D475" s="231">
        <v>2699.3333333333335</v>
      </c>
      <c r="E475" s="231">
        <v>2672.166666666667</v>
      </c>
      <c r="F475" s="231">
        <v>2648.8333333333335</v>
      </c>
      <c r="G475" s="231">
        <v>2621.666666666667</v>
      </c>
      <c r="H475" s="231">
        <v>2722.666666666667</v>
      </c>
      <c r="I475" s="231">
        <v>2749.8333333333339</v>
      </c>
      <c r="J475" s="231">
        <v>2773.166666666667</v>
      </c>
      <c r="K475" s="230">
        <v>2726.5</v>
      </c>
      <c r="L475" s="230">
        <v>2676</v>
      </c>
      <c r="M475" s="230">
        <v>0.92449000000000003</v>
      </c>
      <c r="N475" s="1"/>
      <c r="O475" s="1"/>
    </row>
    <row r="476" spans="1:15" ht="12.75" customHeight="1">
      <c r="A476" s="30">
        <v>466</v>
      </c>
      <c r="B476" s="216" t="s">
        <v>873</v>
      </c>
      <c r="C476" s="230">
        <v>26.15</v>
      </c>
      <c r="D476" s="231">
        <v>26.233333333333334</v>
      </c>
      <c r="E476" s="231">
        <v>25.966666666666669</v>
      </c>
      <c r="F476" s="231">
        <v>25.783333333333335</v>
      </c>
      <c r="G476" s="231">
        <v>25.516666666666669</v>
      </c>
      <c r="H476" s="231">
        <v>26.416666666666668</v>
      </c>
      <c r="I476" s="231">
        <v>26.683333333333334</v>
      </c>
      <c r="J476" s="231">
        <v>26.866666666666667</v>
      </c>
      <c r="K476" s="230">
        <v>26.5</v>
      </c>
      <c r="L476" s="230">
        <v>26.05</v>
      </c>
      <c r="M476" s="230">
        <v>56.992800000000003</v>
      </c>
      <c r="N476" s="1"/>
      <c r="O476" s="1"/>
    </row>
    <row r="477" spans="1:15" ht="12.75" customHeight="1">
      <c r="A477" s="30">
        <v>467</v>
      </c>
      <c r="B477" s="216" t="s">
        <v>494</v>
      </c>
      <c r="C477" s="230">
        <v>427.6</v>
      </c>
      <c r="D477" s="231">
        <v>430.7166666666667</v>
      </c>
      <c r="E477" s="231">
        <v>421.98333333333341</v>
      </c>
      <c r="F477" s="231">
        <v>416.36666666666673</v>
      </c>
      <c r="G477" s="231">
        <v>407.63333333333344</v>
      </c>
      <c r="H477" s="231">
        <v>436.33333333333337</v>
      </c>
      <c r="I477" s="231">
        <v>445.06666666666672</v>
      </c>
      <c r="J477" s="231">
        <v>450.68333333333334</v>
      </c>
      <c r="K477" s="230">
        <v>439.45</v>
      </c>
      <c r="L477" s="230">
        <v>425.1</v>
      </c>
      <c r="M477" s="230">
        <v>1.6035999999999999</v>
      </c>
      <c r="N477" s="1"/>
      <c r="O477" s="1"/>
    </row>
    <row r="478" spans="1:15" ht="12.75" customHeight="1">
      <c r="A478" s="30">
        <v>468</v>
      </c>
      <c r="B478" s="216" t="s">
        <v>859</v>
      </c>
      <c r="C478" s="230">
        <v>533.45000000000005</v>
      </c>
      <c r="D478" s="231">
        <v>534.38333333333333</v>
      </c>
      <c r="E478" s="231">
        <v>524.06666666666661</v>
      </c>
      <c r="F478" s="231">
        <v>514.68333333333328</v>
      </c>
      <c r="G478" s="231">
        <v>504.36666666666656</v>
      </c>
      <c r="H478" s="231">
        <v>543.76666666666665</v>
      </c>
      <c r="I478" s="231">
        <v>554.08333333333348</v>
      </c>
      <c r="J478" s="231">
        <v>563.4666666666667</v>
      </c>
      <c r="K478" s="230">
        <v>544.70000000000005</v>
      </c>
      <c r="L478" s="230">
        <v>525</v>
      </c>
      <c r="M478" s="230">
        <v>1.25918</v>
      </c>
      <c r="N478" s="1"/>
      <c r="O478" s="1"/>
    </row>
    <row r="479" spans="1:15" ht="12.75" customHeight="1">
      <c r="A479" s="30">
        <v>469</v>
      </c>
      <c r="B479" s="216" t="s">
        <v>205</v>
      </c>
      <c r="C479" s="230">
        <v>680.65</v>
      </c>
      <c r="D479" s="231">
        <v>677.61666666666667</v>
      </c>
      <c r="E479" s="231">
        <v>673.48333333333335</v>
      </c>
      <c r="F479" s="231">
        <v>666.31666666666672</v>
      </c>
      <c r="G479" s="231">
        <v>662.18333333333339</v>
      </c>
      <c r="H479" s="231">
        <v>684.7833333333333</v>
      </c>
      <c r="I479" s="231">
        <v>688.91666666666674</v>
      </c>
      <c r="J479" s="231">
        <v>696.08333333333326</v>
      </c>
      <c r="K479" s="230">
        <v>681.75</v>
      </c>
      <c r="L479" s="230">
        <v>670.45</v>
      </c>
      <c r="M479" s="230">
        <v>20.87867</v>
      </c>
      <c r="N479" s="1"/>
      <c r="O479" s="1"/>
    </row>
    <row r="480" spans="1:15" ht="12.75" customHeight="1">
      <c r="A480" s="30">
        <v>470</v>
      </c>
      <c r="B480" s="216" t="s">
        <v>495</v>
      </c>
      <c r="C480" s="230">
        <v>675.05</v>
      </c>
      <c r="D480" s="231">
        <v>671.86666666666667</v>
      </c>
      <c r="E480" s="231">
        <v>667.2833333333333</v>
      </c>
      <c r="F480" s="231">
        <v>659.51666666666665</v>
      </c>
      <c r="G480" s="231">
        <v>654.93333333333328</v>
      </c>
      <c r="H480" s="231">
        <v>679.63333333333333</v>
      </c>
      <c r="I480" s="231">
        <v>684.21666666666658</v>
      </c>
      <c r="J480" s="231">
        <v>691.98333333333335</v>
      </c>
      <c r="K480" s="230">
        <v>676.45</v>
      </c>
      <c r="L480" s="230">
        <v>664.1</v>
      </c>
      <c r="M480" s="230">
        <v>2.1043099999999999</v>
      </c>
      <c r="N480" s="1"/>
      <c r="O480" s="1"/>
    </row>
    <row r="481" spans="1:15" ht="12.75" customHeight="1">
      <c r="A481" s="30">
        <v>471</v>
      </c>
      <c r="B481" s="216" t="s">
        <v>204</v>
      </c>
      <c r="C481" s="230">
        <v>7654.25</v>
      </c>
      <c r="D481" s="231">
        <v>7677.3166666666666</v>
      </c>
      <c r="E481" s="231">
        <v>7602.2333333333336</v>
      </c>
      <c r="F481" s="231">
        <v>7550.2166666666672</v>
      </c>
      <c r="G481" s="231">
        <v>7475.1333333333341</v>
      </c>
      <c r="H481" s="231">
        <v>7729.333333333333</v>
      </c>
      <c r="I481" s="231">
        <v>7804.416666666667</v>
      </c>
      <c r="J481" s="231">
        <v>7856.4333333333325</v>
      </c>
      <c r="K481" s="230">
        <v>7752.4</v>
      </c>
      <c r="L481" s="230">
        <v>7625.3</v>
      </c>
      <c r="M481" s="230">
        <v>1.49291</v>
      </c>
      <c r="N481" s="1"/>
      <c r="O481" s="1"/>
    </row>
    <row r="482" spans="1:15" ht="12.75" customHeight="1">
      <c r="A482" s="30">
        <v>472</v>
      </c>
      <c r="B482" s="216" t="s">
        <v>273</v>
      </c>
      <c r="C482" s="230">
        <v>69.7</v>
      </c>
      <c r="D482" s="231">
        <v>69.900000000000006</v>
      </c>
      <c r="E482" s="231">
        <v>69.200000000000017</v>
      </c>
      <c r="F482" s="231">
        <v>68.700000000000017</v>
      </c>
      <c r="G482" s="231">
        <v>68.000000000000028</v>
      </c>
      <c r="H482" s="231">
        <v>70.400000000000006</v>
      </c>
      <c r="I482" s="231">
        <v>71.099999999999994</v>
      </c>
      <c r="J482" s="231">
        <v>71.599999999999994</v>
      </c>
      <c r="K482" s="230">
        <v>70.599999999999994</v>
      </c>
      <c r="L482" s="230">
        <v>69.400000000000006</v>
      </c>
      <c r="M482" s="230">
        <v>63.688029999999998</v>
      </c>
      <c r="N482" s="1"/>
      <c r="O482" s="1"/>
    </row>
    <row r="483" spans="1:15" ht="12.75" customHeight="1">
      <c r="A483" s="30">
        <v>473</v>
      </c>
      <c r="B483" s="216" t="s">
        <v>203</v>
      </c>
      <c r="C483" s="230">
        <v>1410.65</v>
      </c>
      <c r="D483" s="231">
        <v>1409.2833333333335</v>
      </c>
      <c r="E483" s="231">
        <v>1396.5666666666671</v>
      </c>
      <c r="F483" s="231">
        <v>1382.4833333333336</v>
      </c>
      <c r="G483" s="231">
        <v>1369.7666666666671</v>
      </c>
      <c r="H483" s="231">
        <v>1423.366666666667</v>
      </c>
      <c r="I483" s="231">
        <v>1436.0833333333337</v>
      </c>
      <c r="J483" s="231">
        <v>1450.166666666667</v>
      </c>
      <c r="K483" s="230">
        <v>1422</v>
      </c>
      <c r="L483" s="230">
        <v>1395.2</v>
      </c>
      <c r="M483" s="230">
        <v>2.70817</v>
      </c>
      <c r="N483" s="1"/>
      <c r="O483" s="1"/>
    </row>
    <row r="484" spans="1:15" ht="12.75" customHeight="1">
      <c r="A484" s="30">
        <v>474</v>
      </c>
      <c r="B484" s="239" t="s">
        <v>153</v>
      </c>
      <c r="C484" s="240">
        <v>821.95</v>
      </c>
      <c r="D484" s="240">
        <v>822.58333333333337</v>
      </c>
      <c r="E484" s="240">
        <v>818.76666666666677</v>
      </c>
      <c r="F484" s="240">
        <v>815.58333333333337</v>
      </c>
      <c r="G484" s="240">
        <v>811.76666666666677</v>
      </c>
      <c r="H484" s="240">
        <v>825.76666666666677</v>
      </c>
      <c r="I484" s="240">
        <v>829.58333333333337</v>
      </c>
      <c r="J484" s="239">
        <v>832.76666666666677</v>
      </c>
      <c r="K484" s="239">
        <v>826.4</v>
      </c>
      <c r="L484" s="239">
        <v>819.4</v>
      </c>
      <c r="M484" s="216">
        <v>10.73977</v>
      </c>
      <c r="N484" s="1"/>
      <c r="O484" s="1"/>
    </row>
    <row r="485" spans="1:15" ht="12.75" customHeight="1">
      <c r="A485" s="30">
        <v>475</v>
      </c>
      <c r="B485" s="239" t="s">
        <v>274</v>
      </c>
      <c r="C485" s="240">
        <v>250.3</v>
      </c>
      <c r="D485" s="240">
        <v>250.18333333333331</v>
      </c>
      <c r="E485" s="240">
        <v>249.11666666666662</v>
      </c>
      <c r="F485" s="240">
        <v>247.93333333333331</v>
      </c>
      <c r="G485" s="240">
        <v>246.86666666666662</v>
      </c>
      <c r="H485" s="240">
        <v>251.36666666666662</v>
      </c>
      <c r="I485" s="240">
        <v>252.43333333333328</v>
      </c>
      <c r="J485" s="239">
        <v>253.61666666666662</v>
      </c>
      <c r="K485" s="239">
        <v>251.25</v>
      </c>
      <c r="L485" s="239">
        <v>249</v>
      </c>
      <c r="M485" s="216">
        <v>0.33262999999999998</v>
      </c>
      <c r="N485" s="1"/>
      <c r="O485" s="1"/>
    </row>
    <row r="486" spans="1:15" ht="12.75" customHeight="1">
      <c r="A486" s="30">
        <v>476</v>
      </c>
      <c r="B486" s="239" t="s">
        <v>496</v>
      </c>
      <c r="C486" s="230">
        <v>2045</v>
      </c>
      <c r="D486" s="231">
        <v>2051.2999999999997</v>
      </c>
      <c r="E486" s="231">
        <v>2033.6999999999994</v>
      </c>
      <c r="F486" s="231">
        <v>2022.3999999999996</v>
      </c>
      <c r="G486" s="231">
        <v>2004.7999999999993</v>
      </c>
      <c r="H486" s="231">
        <v>2062.5999999999995</v>
      </c>
      <c r="I486" s="231">
        <v>2080.1999999999998</v>
      </c>
      <c r="J486" s="231">
        <v>2091.4999999999995</v>
      </c>
      <c r="K486" s="230">
        <v>2068.9</v>
      </c>
      <c r="L486" s="230">
        <v>2040</v>
      </c>
      <c r="M486" s="230">
        <v>0.21042</v>
      </c>
      <c r="N486" s="1"/>
      <c r="O486" s="1"/>
    </row>
    <row r="487" spans="1:15" ht="12.75" customHeight="1">
      <c r="A487" s="30">
        <v>477</v>
      </c>
      <c r="B487" s="239" t="s">
        <v>497</v>
      </c>
      <c r="C487" s="240">
        <v>623.95000000000005</v>
      </c>
      <c r="D487" s="240">
        <v>626.28333333333342</v>
      </c>
      <c r="E487" s="240">
        <v>617.46666666666681</v>
      </c>
      <c r="F487" s="240">
        <v>610.98333333333335</v>
      </c>
      <c r="G487" s="240">
        <v>602.16666666666674</v>
      </c>
      <c r="H487" s="240">
        <v>632.76666666666688</v>
      </c>
      <c r="I487" s="240">
        <v>641.58333333333348</v>
      </c>
      <c r="J487" s="239">
        <v>648.06666666666695</v>
      </c>
      <c r="K487" s="239">
        <v>635.1</v>
      </c>
      <c r="L487" s="239">
        <v>619.79999999999995</v>
      </c>
      <c r="M487" s="216">
        <v>1.11463</v>
      </c>
      <c r="N487" s="1"/>
      <c r="O487" s="1"/>
    </row>
    <row r="488" spans="1:15" ht="12.75" customHeight="1">
      <c r="A488" s="30">
        <v>478</v>
      </c>
      <c r="B488" s="239" t="s">
        <v>498</v>
      </c>
      <c r="C488" s="230">
        <v>300.45</v>
      </c>
      <c r="D488" s="231">
        <v>301.15000000000003</v>
      </c>
      <c r="E488" s="231">
        <v>298.80000000000007</v>
      </c>
      <c r="F488" s="231">
        <v>297.15000000000003</v>
      </c>
      <c r="G488" s="231">
        <v>294.80000000000007</v>
      </c>
      <c r="H488" s="231">
        <v>302.80000000000007</v>
      </c>
      <c r="I488" s="231">
        <v>305.15000000000009</v>
      </c>
      <c r="J488" s="231">
        <v>306.80000000000007</v>
      </c>
      <c r="K488" s="230">
        <v>303.5</v>
      </c>
      <c r="L488" s="230">
        <v>299.5</v>
      </c>
      <c r="M488" s="230">
        <v>1.0842700000000001</v>
      </c>
      <c r="N488" s="1"/>
      <c r="O488" s="1"/>
    </row>
    <row r="489" spans="1:15" ht="12.75" customHeight="1">
      <c r="A489" s="30">
        <v>479</v>
      </c>
      <c r="B489" s="239" t="s">
        <v>499</v>
      </c>
      <c r="C489" s="240">
        <v>325</v>
      </c>
      <c r="D489" s="240">
        <v>327.48333333333335</v>
      </c>
      <c r="E489" s="231">
        <v>321.9666666666667</v>
      </c>
      <c r="F489" s="231">
        <v>318.93333333333334</v>
      </c>
      <c r="G489" s="231">
        <v>313.41666666666669</v>
      </c>
      <c r="H489" s="231">
        <v>330.51666666666671</v>
      </c>
      <c r="I489" s="231">
        <v>336.03333333333336</v>
      </c>
      <c r="J489" s="231">
        <v>339.06666666666672</v>
      </c>
      <c r="K489" s="230">
        <v>333</v>
      </c>
      <c r="L489" s="230">
        <v>324.45</v>
      </c>
      <c r="M489" s="230">
        <v>2.4226399999999999</v>
      </c>
      <c r="N489" s="1"/>
      <c r="O489" s="1"/>
    </row>
    <row r="490" spans="1:15" ht="12.75" customHeight="1">
      <c r="A490" s="30">
        <v>480</v>
      </c>
      <c r="B490" s="239" t="s">
        <v>500</v>
      </c>
      <c r="C490" s="230">
        <v>313.55</v>
      </c>
      <c r="D490" s="231">
        <v>312.01666666666665</v>
      </c>
      <c r="E490" s="231">
        <v>296.73333333333329</v>
      </c>
      <c r="F490" s="231">
        <v>279.91666666666663</v>
      </c>
      <c r="G490" s="231">
        <v>264.63333333333327</v>
      </c>
      <c r="H490" s="231">
        <v>328.83333333333331</v>
      </c>
      <c r="I490" s="231">
        <v>344.11666666666662</v>
      </c>
      <c r="J490" s="231">
        <v>360.93333333333334</v>
      </c>
      <c r="K490" s="230">
        <v>327.3</v>
      </c>
      <c r="L490" s="230">
        <v>295.2</v>
      </c>
      <c r="M490" s="230">
        <v>17.62256</v>
      </c>
      <c r="N490" s="1"/>
      <c r="O490" s="1"/>
    </row>
    <row r="491" spans="1:15" ht="12.75" customHeight="1">
      <c r="A491" s="30">
        <v>481</v>
      </c>
      <c r="B491" s="239" t="s">
        <v>275</v>
      </c>
      <c r="C491" s="240">
        <v>1555.85</v>
      </c>
      <c r="D491" s="240">
        <v>1563.0166666666667</v>
      </c>
      <c r="E491" s="231">
        <v>1533.8333333333333</v>
      </c>
      <c r="F491" s="231">
        <v>1511.8166666666666</v>
      </c>
      <c r="G491" s="231">
        <v>1482.6333333333332</v>
      </c>
      <c r="H491" s="231">
        <v>1585.0333333333333</v>
      </c>
      <c r="I491" s="231">
        <v>1614.2166666666667</v>
      </c>
      <c r="J491" s="231">
        <v>1636.2333333333333</v>
      </c>
      <c r="K491" s="230">
        <v>1592.2</v>
      </c>
      <c r="L491" s="230">
        <v>1541</v>
      </c>
      <c r="M491" s="230">
        <v>6.8855199999999996</v>
      </c>
      <c r="N491" s="1"/>
      <c r="O491" s="1"/>
    </row>
    <row r="492" spans="1:15" ht="12.75" customHeight="1">
      <c r="A492" s="30">
        <v>482</v>
      </c>
      <c r="B492" s="216" t="s">
        <v>860</v>
      </c>
      <c r="C492" s="230">
        <v>1246.5</v>
      </c>
      <c r="D492" s="231">
        <v>1240.25</v>
      </c>
      <c r="E492" s="231">
        <v>1230.5999999999999</v>
      </c>
      <c r="F492" s="231">
        <v>1214.6999999999998</v>
      </c>
      <c r="G492" s="231">
        <v>1205.0499999999997</v>
      </c>
      <c r="H492" s="231">
        <v>1256.1500000000001</v>
      </c>
      <c r="I492" s="231">
        <v>1265.8000000000002</v>
      </c>
      <c r="J492" s="231">
        <v>1281.7000000000003</v>
      </c>
      <c r="K492" s="230">
        <v>1249.9000000000001</v>
      </c>
      <c r="L492" s="230">
        <v>1224.3499999999999</v>
      </c>
      <c r="M492" s="230">
        <v>6.6479999999999997</v>
      </c>
      <c r="N492" s="1"/>
      <c r="O492" s="1"/>
    </row>
    <row r="493" spans="1:15" ht="12.75" customHeight="1">
      <c r="A493" s="30">
        <v>483</v>
      </c>
      <c r="B493" s="216" t="s">
        <v>206</v>
      </c>
      <c r="C493" s="240">
        <v>288.35000000000002</v>
      </c>
      <c r="D493" s="240">
        <v>289.78333333333336</v>
      </c>
      <c r="E493" s="231">
        <v>286.56666666666672</v>
      </c>
      <c r="F493" s="231">
        <v>284.78333333333336</v>
      </c>
      <c r="G493" s="231">
        <v>281.56666666666672</v>
      </c>
      <c r="H493" s="231">
        <v>291.56666666666672</v>
      </c>
      <c r="I493" s="231">
        <v>294.7833333333333</v>
      </c>
      <c r="J493" s="231">
        <v>296.56666666666672</v>
      </c>
      <c r="K493" s="230">
        <v>293</v>
      </c>
      <c r="L493" s="230">
        <v>288</v>
      </c>
      <c r="M493" s="230">
        <v>198.14976999999999</v>
      </c>
      <c r="N493" s="1"/>
      <c r="O493" s="1"/>
    </row>
    <row r="494" spans="1:15" ht="12.75" customHeight="1">
      <c r="A494" s="30">
        <v>484</v>
      </c>
      <c r="B494" s="216" t="s">
        <v>830</v>
      </c>
      <c r="C494" s="230">
        <v>375</v>
      </c>
      <c r="D494" s="231">
        <v>375.26666666666665</v>
      </c>
      <c r="E494" s="231">
        <v>372.38333333333333</v>
      </c>
      <c r="F494" s="231">
        <v>369.76666666666665</v>
      </c>
      <c r="G494" s="231">
        <v>366.88333333333333</v>
      </c>
      <c r="H494" s="231">
        <v>377.88333333333333</v>
      </c>
      <c r="I494" s="231">
        <v>380.76666666666665</v>
      </c>
      <c r="J494" s="231">
        <v>383.38333333333333</v>
      </c>
      <c r="K494" s="230">
        <v>378.15</v>
      </c>
      <c r="L494" s="230">
        <v>372.65</v>
      </c>
      <c r="M494" s="230">
        <v>1.76902</v>
      </c>
      <c r="N494" s="1"/>
      <c r="O494" s="1"/>
    </row>
    <row r="495" spans="1:15" ht="12.75" customHeight="1">
      <c r="A495" s="30">
        <v>485</v>
      </c>
      <c r="B495" s="216" t="s">
        <v>501</v>
      </c>
      <c r="C495" s="240">
        <v>1793.3</v>
      </c>
      <c r="D495" s="240">
        <v>1802.45</v>
      </c>
      <c r="E495" s="231">
        <v>1775.9</v>
      </c>
      <c r="F495" s="231">
        <v>1758.5</v>
      </c>
      <c r="G495" s="231">
        <v>1731.95</v>
      </c>
      <c r="H495" s="231">
        <v>1819.8500000000001</v>
      </c>
      <c r="I495" s="231">
        <v>1846.3999999999999</v>
      </c>
      <c r="J495" s="231">
        <v>1863.8000000000002</v>
      </c>
      <c r="K495" s="230">
        <v>1829</v>
      </c>
      <c r="L495" s="230">
        <v>1785.05</v>
      </c>
      <c r="M495" s="230">
        <v>0.66727000000000003</v>
      </c>
      <c r="N495" s="1"/>
      <c r="O495" s="1"/>
    </row>
    <row r="496" spans="1:15" ht="12.75" customHeight="1">
      <c r="A496" s="30">
        <v>486</v>
      </c>
      <c r="B496" s="216" t="s">
        <v>127</v>
      </c>
      <c r="C496" s="240">
        <v>6.95</v>
      </c>
      <c r="D496" s="240">
        <v>6.9833333333333334</v>
      </c>
      <c r="E496" s="231">
        <v>6.916666666666667</v>
      </c>
      <c r="F496" s="231">
        <v>6.8833333333333337</v>
      </c>
      <c r="G496" s="231">
        <v>6.8166666666666673</v>
      </c>
      <c r="H496" s="231">
        <v>7.0166666666666666</v>
      </c>
      <c r="I496" s="231">
        <v>7.083333333333333</v>
      </c>
      <c r="J496" s="231">
        <v>7.1166666666666663</v>
      </c>
      <c r="K496" s="230">
        <v>7.05</v>
      </c>
      <c r="L496" s="230">
        <v>6.95</v>
      </c>
      <c r="M496" s="230">
        <v>338.36036000000001</v>
      </c>
      <c r="N496" s="1"/>
      <c r="O496" s="1"/>
    </row>
    <row r="497" spans="1:15" ht="12.75" customHeight="1">
      <c r="A497" s="30">
        <v>487</v>
      </c>
      <c r="B497" s="216" t="s">
        <v>207</v>
      </c>
      <c r="C497" s="240">
        <v>805.8</v>
      </c>
      <c r="D497" s="240">
        <v>807.6</v>
      </c>
      <c r="E497" s="231">
        <v>802.2</v>
      </c>
      <c r="F497" s="231">
        <v>798.6</v>
      </c>
      <c r="G497" s="231">
        <v>793.2</v>
      </c>
      <c r="H497" s="231">
        <v>811.2</v>
      </c>
      <c r="I497" s="231">
        <v>816.59999999999991</v>
      </c>
      <c r="J497" s="231">
        <v>820.2</v>
      </c>
      <c r="K497" s="230">
        <v>813</v>
      </c>
      <c r="L497" s="230">
        <v>804</v>
      </c>
      <c r="M497" s="230">
        <v>4.0116300000000003</v>
      </c>
      <c r="N497" s="1"/>
      <c r="O497" s="1"/>
    </row>
    <row r="498" spans="1:15" ht="12.75" customHeight="1">
      <c r="A498" s="30">
        <v>488</v>
      </c>
      <c r="B498" s="216" t="s">
        <v>502</v>
      </c>
      <c r="C498" s="240">
        <v>240.15</v>
      </c>
      <c r="D498" s="240">
        <v>241.04999999999998</v>
      </c>
      <c r="E498" s="231">
        <v>239.09999999999997</v>
      </c>
      <c r="F498" s="231">
        <v>238.04999999999998</v>
      </c>
      <c r="G498" s="231">
        <v>236.09999999999997</v>
      </c>
      <c r="H498" s="231">
        <v>242.09999999999997</v>
      </c>
      <c r="I498" s="231">
        <v>244.04999999999995</v>
      </c>
      <c r="J498" s="231">
        <v>245.09999999999997</v>
      </c>
      <c r="K498" s="230">
        <v>243</v>
      </c>
      <c r="L498" s="230">
        <v>240</v>
      </c>
      <c r="M498" s="230">
        <v>3.9152900000000002</v>
      </c>
      <c r="N498" s="1"/>
      <c r="O498" s="1"/>
    </row>
    <row r="499" spans="1:15" ht="12.75" customHeight="1">
      <c r="A499" s="30">
        <v>489</v>
      </c>
      <c r="B499" s="216" t="s">
        <v>503</v>
      </c>
      <c r="C499" s="240">
        <v>92.55</v>
      </c>
      <c r="D499" s="240">
        <v>92.316666666666663</v>
      </c>
      <c r="E499" s="231">
        <v>90.533333333333331</v>
      </c>
      <c r="F499" s="231">
        <v>88.516666666666666</v>
      </c>
      <c r="G499" s="231">
        <v>86.733333333333334</v>
      </c>
      <c r="H499" s="231">
        <v>94.333333333333329</v>
      </c>
      <c r="I499" s="231">
        <v>96.11666666666666</v>
      </c>
      <c r="J499" s="231">
        <v>98.133333333333326</v>
      </c>
      <c r="K499" s="230">
        <v>94.1</v>
      </c>
      <c r="L499" s="230">
        <v>90.3</v>
      </c>
      <c r="M499" s="230">
        <v>5.2024800000000004</v>
      </c>
      <c r="N499" s="1"/>
      <c r="O499" s="1"/>
    </row>
    <row r="500" spans="1:15" ht="12.75" customHeight="1">
      <c r="A500" s="30">
        <v>490</v>
      </c>
      <c r="B500" s="216" t="s">
        <v>504</v>
      </c>
      <c r="C500" s="240">
        <v>733.45</v>
      </c>
      <c r="D500" s="240">
        <v>731.80000000000007</v>
      </c>
      <c r="E500" s="231">
        <v>722.15000000000009</v>
      </c>
      <c r="F500" s="231">
        <v>710.85</v>
      </c>
      <c r="G500" s="231">
        <v>701.2</v>
      </c>
      <c r="H500" s="231">
        <v>743.10000000000014</v>
      </c>
      <c r="I500" s="231">
        <v>752.75</v>
      </c>
      <c r="J500" s="231">
        <v>764.05000000000018</v>
      </c>
      <c r="K500" s="230">
        <v>741.45</v>
      </c>
      <c r="L500" s="230">
        <v>720.5</v>
      </c>
      <c r="M500" s="230">
        <v>1.41374</v>
      </c>
      <c r="N500" s="1"/>
      <c r="O500" s="1"/>
    </row>
    <row r="501" spans="1:15" ht="12.75" customHeight="1">
      <c r="A501" s="30">
        <v>491</v>
      </c>
      <c r="B501" s="216" t="s">
        <v>276</v>
      </c>
      <c r="C501" s="240">
        <v>1390.65</v>
      </c>
      <c r="D501" s="240">
        <v>1385.2333333333336</v>
      </c>
      <c r="E501" s="231">
        <v>1372.5166666666671</v>
      </c>
      <c r="F501" s="231">
        <v>1354.3833333333334</v>
      </c>
      <c r="G501" s="231">
        <v>1341.666666666667</v>
      </c>
      <c r="H501" s="231">
        <v>1403.3666666666672</v>
      </c>
      <c r="I501" s="231">
        <v>1416.0833333333335</v>
      </c>
      <c r="J501" s="231">
        <v>1434.2166666666674</v>
      </c>
      <c r="K501" s="230">
        <v>1397.95</v>
      </c>
      <c r="L501" s="230">
        <v>1367.1</v>
      </c>
      <c r="M501" s="230">
        <v>1.1509799999999999</v>
      </c>
      <c r="N501" s="1"/>
      <c r="O501" s="1"/>
    </row>
    <row r="502" spans="1:15" ht="12.75" customHeight="1">
      <c r="A502" s="30">
        <v>492</v>
      </c>
      <c r="B502" s="216" t="s">
        <v>208</v>
      </c>
      <c r="C502" s="216">
        <v>397.65</v>
      </c>
      <c r="D502" s="240">
        <v>398.59999999999997</v>
      </c>
      <c r="E502" s="231">
        <v>395.09999999999991</v>
      </c>
      <c r="F502" s="231">
        <v>392.54999999999995</v>
      </c>
      <c r="G502" s="231">
        <v>389.0499999999999</v>
      </c>
      <c r="H502" s="231">
        <v>401.14999999999992</v>
      </c>
      <c r="I502" s="231">
        <v>404.65000000000003</v>
      </c>
      <c r="J502" s="231">
        <v>407.19999999999993</v>
      </c>
      <c r="K502" s="230">
        <v>402.1</v>
      </c>
      <c r="L502" s="230">
        <v>396.05</v>
      </c>
      <c r="M502" s="230">
        <v>63.628169999999997</v>
      </c>
      <c r="N502" s="1"/>
      <c r="O502" s="1"/>
    </row>
    <row r="503" spans="1:15" ht="12.75" customHeight="1">
      <c r="A503" s="30">
        <v>493</v>
      </c>
      <c r="B503" s="216" t="s">
        <v>505</v>
      </c>
      <c r="C503" s="216">
        <v>168.15</v>
      </c>
      <c r="D503" s="240">
        <v>168.86666666666665</v>
      </c>
      <c r="E503" s="231">
        <v>166.48333333333329</v>
      </c>
      <c r="F503" s="231">
        <v>164.81666666666663</v>
      </c>
      <c r="G503" s="231">
        <v>162.43333333333328</v>
      </c>
      <c r="H503" s="231">
        <v>170.5333333333333</v>
      </c>
      <c r="I503" s="231">
        <v>172.91666666666669</v>
      </c>
      <c r="J503" s="231">
        <v>174.58333333333331</v>
      </c>
      <c r="K503" s="230">
        <v>171.25</v>
      </c>
      <c r="L503" s="230">
        <v>167.2</v>
      </c>
      <c r="M503" s="230">
        <v>3.11375</v>
      </c>
      <c r="N503" s="1"/>
      <c r="O503" s="1"/>
    </row>
    <row r="504" spans="1:15" ht="12.75" customHeight="1">
      <c r="A504" s="30">
        <v>494</v>
      </c>
      <c r="B504" s="216" t="s">
        <v>277</v>
      </c>
      <c r="C504" s="216">
        <v>15.55</v>
      </c>
      <c r="D504" s="240">
        <v>15.6</v>
      </c>
      <c r="E504" s="231">
        <v>15.45</v>
      </c>
      <c r="F504" s="231">
        <v>15.35</v>
      </c>
      <c r="G504" s="231">
        <v>15.2</v>
      </c>
      <c r="H504" s="231">
        <v>15.7</v>
      </c>
      <c r="I504" s="231">
        <v>15.850000000000001</v>
      </c>
      <c r="J504" s="231">
        <v>15.95</v>
      </c>
      <c r="K504" s="230">
        <v>15.75</v>
      </c>
      <c r="L504" s="230">
        <v>15.5</v>
      </c>
      <c r="M504" s="230">
        <v>493.58138000000002</v>
      </c>
      <c r="N504" s="1"/>
      <c r="O504" s="1"/>
    </row>
    <row r="505" spans="1:15" ht="12.75" customHeight="1">
      <c r="A505" s="30">
        <v>495</v>
      </c>
      <c r="B505" s="216" t="s">
        <v>831</v>
      </c>
      <c r="C505" s="216">
        <v>10496</v>
      </c>
      <c r="D505" s="240">
        <v>10484.316666666668</v>
      </c>
      <c r="E505" s="231">
        <v>10401.183333333334</v>
      </c>
      <c r="F505" s="231">
        <v>10306.366666666667</v>
      </c>
      <c r="G505" s="231">
        <v>10223.233333333334</v>
      </c>
      <c r="H505" s="231">
        <v>10579.133333333335</v>
      </c>
      <c r="I505" s="231">
        <v>10662.26666666667</v>
      </c>
      <c r="J505" s="231">
        <v>10757.083333333336</v>
      </c>
      <c r="K505" s="230">
        <v>10567.45</v>
      </c>
      <c r="L505" s="230">
        <v>10389.5</v>
      </c>
      <c r="M505" s="230">
        <v>4.181E-2</v>
      </c>
      <c r="N505" s="1"/>
      <c r="O505" s="1"/>
    </row>
    <row r="506" spans="1:15" ht="12.75" customHeight="1">
      <c r="A506" s="30">
        <v>496</v>
      </c>
      <c r="B506" s="216" t="s">
        <v>209</v>
      </c>
      <c r="C506" s="240">
        <v>183.5</v>
      </c>
      <c r="D506" s="231">
        <v>184.23333333333335</v>
      </c>
      <c r="E506" s="231">
        <v>182.4666666666667</v>
      </c>
      <c r="F506" s="231">
        <v>181.43333333333334</v>
      </c>
      <c r="G506" s="231">
        <v>179.66666666666669</v>
      </c>
      <c r="H506" s="231">
        <v>185.26666666666671</v>
      </c>
      <c r="I506" s="231">
        <v>187.03333333333336</v>
      </c>
      <c r="J506" s="230">
        <v>188.06666666666672</v>
      </c>
      <c r="K506" s="230">
        <v>186</v>
      </c>
      <c r="L506" s="230">
        <v>183.2</v>
      </c>
      <c r="M506" s="216">
        <v>45.368589999999998</v>
      </c>
      <c r="N506" s="1"/>
      <c r="O506" s="1"/>
    </row>
    <row r="507" spans="1:15" ht="12.75" customHeight="1">
      <c r="A507" s="30">
        <v>497</v>
      </c>
      <c r="B507" s="216" t="s">
        <v>506</v>
      </c>
      <c r="C507" s="240">
        <v>355.45</v>
      </c>
      <c r="D507" s="231">
        <v>356.34999999999997</v>
      </c>
      <c r="E507" s="231">
        <v>349.09999999999991</v>
      </c>
      <c r="F507" s="231">
        <v>342.74999999999994</v>
      </c>
      <c r="G507" s="231">
        <v>335.49999999999989</v>
      </c>
      <c r="H507" s="231">
        <v>362.69999999999993</v>
      </c>
      <c r="I507" s="231">
        <v>369.95000000000005</v>
      </c>
      <c r="J507" s="230">
        <v>376.29999999999995</v>
      </c>
      <c r="K507" s="230">
        <v>363.6</v>
      </c>
      <c r="L507" s="230">
        <v>350</v>
      </c>
      <c r="M507" s="216">
        <v>10.961220000000001</v>
      </c>
      <c r="N507" s="1"/>
      <c r="O507" s="1"/>
    </row>
    <row r="508" spans="1:15" ht="12.75" customHeight="1">
      <c r="A508" s="30">
        <v>498</v>
      </c>
      <c r="B508" s="216" t="s">
        <v>805</v>
      </c>
      <c r="C508" s="216">
        <v>63.2</v>
      </c>
      <c r="D508" s="240">
        <v>63.25</v>
      </c>
      <c r="E508" s="231">
        <v>62.5</v>
      </c>
      <c r="F508" s="231">
        <v>61.8</v>
      </c>
      <c r="G508" s="231">
        <v>61.05</v>
      </c>
      <c r="H508" s="231">
        <v>63.95</v>
      </c>
      <c r="I508" s="231">
        <v>64.7</v>
      </c>
      <c r="J508" s="231">
        <v>65.400000000000006</v>
      </c>
      <c r="K508" s="230">
        <v>64</v>
      </c>
      <c r="L508" s="230">
        <v>62.55</v>
      </c>
      <c r="M508" s="230">
        <v>507.97759000000002</v>
      </c>
      <c r="N508" s="1"/>
      <c r="O508" s="1"/>
    </row>
    <row r="509" spans="1:15" ht="12.75" customHeight="1">
      <c r="A509" s="30">
        <v>499</v>
      </c>
      <c r="B509" s="216" t="s">
        <v>796</v>
      </c>
      <c r="C509" s="216">
        <v>507.45</v>
      </c>
      <c r="D509" s="240">
        <v>508.95</v>
      </c>
      <c r="E509" s="231">
        <v>504.6</v>
      </c>
      <c r="F509" s="231">
        <v>501.75000000000006</v>
      </c>
      <c r="G509" s="231">
        <v>497.40000000000009</v>
      </c>
      <c r="H509" s="231">
        <v>511.79999999999995</v>
      </c>
      <c r="I509" s="231">
        <v>516.15</v>
      </c>
      <c r="J509" s="231">
        <v>518.99999999999989</v>
      </c>
      <c r="K509" s="230">
        <v>513.29999999999995</v>
      </c>
      <c r="L509" s="230">
        <v>506.1</v>
      </c>
      <c r="M509" s="230">
        <v>9.4362600000000008</v>
      </c>
      <c r="N509" s="1"/>
      <c r="O509" s="1"/>
    </row>
    <row r="510" spans="1:15" ht="12.75" customHeight="1">
      <c r="A510" s="263">
        <v>500</v>
      </c>
      <c r="B510" s="216" t="s">
        <v>507</v>
      </c>
      <c r="C510" s="240">
        <v>1483.2</v>
      </c>
      <c r="D510" s="231">
        <v>1476.3000000000002</v>
      </c>
      <c r="E510" s="231">
        <v>1453.7000000000003</v>
      </c>
      <c r="F510" s="231">
        <v>1424.2</v>
      </c>
      <c r="G510" s="231">
        <v>1401.6000000000001</v>
      </c>
      <c r="H510" s="231">
        <v>1505.8000000000004</v>
      </c>
      <c r="I510" s="231">
        <v>1528.4000000000003</v>
      </c>
      <c r="J510" s="230">
        <v>1557.9000000000005</v>
      </c>
      <c r="K510" s="230">
        <v>1498.9</v>
      </c>
      <c r="L510" s="230">
        <v>1446.8</v>
      </c>
      <c r="M510" s="216">
        <v>0.23269999999999999</v>
      </c>
      <c r="N510" s="1"/>
      <c r="O510" s="1"/>
    </row>
    <row r="511" spans="1:15" ht="12.75" customHeight="1">
      <c r="A511" s="216">
        <v>501</v>
      </c>
      <c r="B511" s="216" t="s">
        <v>508</v>
      </c>
      <c r="C511" s="216">
        <v>1456.15</v>
      </c>
      <c r="D511" s="240">
        <v>1448.3666666666668</v>
      </c>
      <c r="E511" s="231">
        <v>1431.7333333333336</v>
      </c>
      <c r="F511" s="231">
        <v>1407.3166666666668</v>
      </c>
      <c r="G511" s="231">
        <v>1390.6833333333336</v>
      </c>
      <c r="H511" s="231">
        <v>1472.7833333333335</v>
      </c>
      <c r="I511" s="231">
        <v>1489.4166666666667</v>
      </c>
      <c r="J511" s="231">
        <v>1513.8333333333335</v>
      </c>
      <c r="K511" s="230">
        <v>1465</v>
      </c>
      <c r="L511" s="230">
        <v>1423.95</v>
      </c>
      <c r="M511" s="230">
        <v>0.50431000000000004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280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210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211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212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213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214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216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217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218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219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220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221</v>
      </c>
      <c r="N529" s="1"/>
      <c r="O529" s="1"/>
    </row>
    <row r="530" spans="1:15" ht="12.75" customHeight="1">
      <c r="A530" s="65" t="s">
        <v>222</v>
      </c>
      <c r="N530" s="1"/>
      <c r="O530" s="1"/>
    </row>
    <row r="531" spans="1:15" ht="12.75" customHeight="1">
      <c r="A531" s="65" t="s">
        <v>223</v>
      </c>
      <c r="N531" s="1"/>
      <c r="O531" s="1"/>
    </row>
    <row r="532" spans="1:15" ht="12.75" customHeight="1">
      <c r="A532" s="65" t="s">
        <v>224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35" width="9.28515625" customWidth="1"/>
  </cols>
  <sheetData>
    <row r="1" spans="1:35" ht="12" customHeight="1">
      <c r="A1" s="69" t="s">
        <v>282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6"/>
      <c r="B5" s="397"/>
      <c r="C5" s="396"/>
      <c r="D5" s="397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38" t="s">
        <v>281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509</v>
      </c>
      <c r="B7" s="398" t="s">
        <v>510</v>
      </c>
      <c r="C7" s="397"/>
      <c r="D7" s="7">
        <f>Main!B10</f>
        <v>45070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511</v>
      </c>
      <c r="B9" s="83" t="s">
        <v>512</v>
      </c>
      <c r="C9" s="83" t="s">
        <v>513</v>
      </c>
      <c r="D9" s="83" t="s">
        <v>514</v>
      </c>
      <c r="E9" s="83" t="s">
        <v>515</v>
      </c>
      <c r="F9" s="83" t="s">
        <v>516</v>
      </c>
      <c r="G9" s="83" t="s">
        <v>517</v>
      </c>
      <c r="H9" s="83" t="s">
        <v>518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45069</v>
      </c>
      <c r="B10" s="29">
        <v>543319</v>
      </c>
      <c r="C10" s="28" t="s">
        <v>1082</v>
      </c>
      <c r="D10" s="28" t="s">
        <v>1083</v>
      </c>
      <c r="E10" s="28" t="s">
        <v>520</v>
      </c>
      <c r="F10" s="85">
        <v>56000</v>
      </c>
      <c r="G10" s="29">
        <v>7.8</v>
      </c>
      <c r="H10" s="29" t="s">
        <v>301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45069</v>
      </c>
      <c r="B11" s="29">
        <v>540135</v>
      </c>
      <c r="C11" s="28" t="s">
        <v>1084</v>
      </c>
      <c r="D11" s="28" t="s">
        <v>1085</v>
      </c>
      <c r="E11" s="28" t="s">
        <v>520</v>
      </c>
      <c r="F11" s="85">
        <v>3051641</v>
      </c>
      <c r="G11" s="29">
        <v>0.6</v>
      </c>
      <c r="H11" s="29" t="s">
        <v>301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45069</v>
      </c>
      <c r="B12" s="29">
        <v>518017</v>
      </c>
      <c r="C12" s="28" t="s">
        <v>1086</v>
      </c>
      <c r="D12" s="28" t="s">
        <v>1087</v>
      </c>
      <c r="E12" s="28" t="s">
        <v>519</v>
      </c>
      <c r="F12" s="85">
        <v>342700</v>
      </c>
      <c r="G12" s="29">
        <v>58.43</v>
      </c>
      <c r="H12" s="29" t="s">
        <v>301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45069</v>
      </c>
      <c r="B13" s="29">
        <v>537326</v>
      </c>
      <c r="C13" s="28" t="s">
        <v>1049</v>
      </c>
      <c r="D13" s="28" t="s">
        <v>1050</v>
      </c>
      <c r="E13" s="28" t="s">
        <v>520</v>
      </c>
      <c r="F13" s="85">
        <v>59000</v>
      </c>
      <c r="G13" s="29">
        <v>41.95</v>
      </c>
      <c r="H13" s="29" t="s">
        <v>301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45069</v>
      </c>
      <c r="B14" s="29">
        <v>537326</v>
      </c>
      <c r="C14" s="28" t="s">
        <v>1049</v>
      </c>
      <c r="D14" s="28" t="s">
        <v>968</v>
      </c>
      <c r="E14" s="28" t="s">
        <v>519</v>
      </c>
      <c r="F14" s="85">
        <v>75000</v>
      </c>
      <c r="G14" s="29">
        <v>41.61</v>
      </c>
      <c r="H14" s="29" t="s">
        <v>301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45069</v>
      </c>
      <c r="B15" s="29">
        <v>512301</v>
      </c>
      <c r="C15" s="28" t="s">
        <v>1088</v>
      </c>
      <c r="D15" s="28" t="s">
        <v>1089</v>
      </c>
      <c r="E15" s="28" t="s">
        <v>519</v>
      </c>
      <c r="F15" s="85">
        <v>91350</v>
      </c>
      <c r="G15" s="29">
        <v>3.09</v>
      </c>
      <c r="H15" s="29" t="s">
        <v>301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45069</v>
      </c>
      <c r="B16" s="29">
        <v>512301</v>
      </c>
      <c r="C16" s="28" t="s">
        <v>1088</v>
      </c>
      <c r="D16" s="28" t="s">
        <v>1090</v>
      </c>
      <c r="E16" s="28" t="s">
        <v>520</v>
      </c>
      <c r="F16" s="85">
        <v>87342</v>
      </c>
      <c r="G16" s="29">
        <v>3.09</v>
      </c>
      <c r="H16" s="29" t="s">
        <v>301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45069</v>
      </c>
      <c r="B17" s="29">
        <v>539559</v>
      </c>
      <c r="C17" s="28" t="s">
        <v>1091</v>
      </c>
      <c r="D17" s="28" t="s">
        <v>1092</v>
      </c>
      <c r="E17" s="28" t="s">
        <v>520</v>
      </c>
      <c r="F17" s="85">
        <v>90154</v>
      </c>
      <c r="G17" s="29">
        <v>8.3800000000000008</v>
      </c>
      <c r="H17" s="29" t="s">
        <v>301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45069</v>
      </c>
      <c r="B18" s="29">
        <v>539559</v>
      </c>
      <c r="C18" s="28" t="s">
        <v>1091</v>
      </c>
      <c r="D18" s="28" t="s">
        <v>1092</v>
      </c>
      <c r="E18" s="28" t="s">
        <v>519</v>
      </c>
      <c r="F18" s="85">
        <v>180000</v>
      </c>
      <c r="G18" s="29">
        <v>8.35</v>
      </c>
      <c r="H18" s="29" t="s">
        <v>301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45069</v>
      </c>
      <c r="B19" s="29">
        <v>540811</v>
      </c>
      <c r="C19" s="28" t="s">
        <v>1093</v>
      </c>
      <c r="D19" s="28" t="s">
        <v>1094</v>
      </c>
      <c r="E19" s="28" t="s">
        <v>520</v>
      </c>
      <c r="F19" s="85">
        <v>50000</v>
      </c>
      <c r="G19" s="29">
        <v>22</v>
      </c>
      <c r="H19" s="29" t="s">
        <v>301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45069</v>
      </c>
      <c r="B20" s="29">
        <v>540811</v>
      </c>
      <c r="C20" s="28" t="s">
        <v>1093</v>
      </c>
      <c r="D20" s="28" t="s">
        <v>1095</v>
      </c>
      <c r="E20" s="28" t="s">
        <v>519</v>
      </c>
      <c r="F20" s="85">
        <v>60000</v>
      </c>
      <c r="G20" s="29">
        <v>22.15</v>
      </c>
      <c r="H20" s="29" t="s">
        <v>301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45069</v>
      </c>
      <c r="B21" s="29">
        <v>531259</v>
      </c>
      <c r="C21" s="28" t="s">
        <v>1096</v>
      </c>
      <c r="D21" s="28" t="s">
        <v>1097</v>
      </c>
      <c r="E21" s="28" t="s">
        <v>520</v>
      </c>
      <c r="F21" s="85">
        <v>48500</v>
      </c>
      <c r="G21" s="29">
        <v>3.9</v>
      </c>
      <c r="H21" s="29" t="s">
        <v>301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45069</v>
      </c>
      <c r="B22" s="29">
        <v>531259</v>
      </c>
      <c r="C22" s="28" t="s">
        <v>1096</v>
      </c>
      <c r="D22" s="28" t="s">
        <v>1098</v>
      </c>
      <c r="E22" s="28" t="s">
        <v>519</v>
      </c>
      <c r="F22" s="85">
        <v>48500</v>
      </c>
      <c r="G22" s="29">
        <v>3.9</v>
      </c>
      <c r="H22" s="29" t="s">
        <v>301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45069</v>
      </c>
      <c r="B23" s="29">
        <v>531913</v>
      </c>
      <c r="C23" s="28" t="s">
        <v>1099</v>
      </c>
      <c r="D23" s="28" t="s">
        <v>1100</v>
      </c>
      <c r="E23" s="28" t="s">
        <v>519</v>
      </c>
      <c r="F23" s="85">
        <v>29000</v>
      </c>
      <c r="G23" s="29">
        <v>6.84</v>
      </c>
      <c r="H23" s="29" t="s">
        <v>301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45069</v>
      </c>
      <c r="B24" s="29">
        <v>590126</v>
      </c>
      <c r="C24" s="28" t="s">
        <v>1101</v>
      </c>
      <c r="D24" s="28" t="s">
        <v>1102</v>
      </c>
      <c r="E24" s="28" t="s">
        <v>519</v>
      </c>
      <c r="F24" s="85">
        <v>200066</v>
      </c>
      <c r="G24" s="29">
        <v>7.79</v>
      </c>
      <c r="H24" s="29" t="s">
        <v>301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45069</v>
      </c>
      <c r="B25" s="29">
        <v>506528</v>
      </c>
      <c r="C25" s="28" t="s">
        <v>1103</v>
      </c>
      <c r="D25" s="28" t="s">
        <v>968</v>
      </c>
      <c r="E25" s="28" t="s">
        <v>520</v>
      </c>
      <c r="F25" s="85">
        <v>4320</v>
      </c>
      <c r="G25" s="29">
        <v>1732.5</v>
      </c>
      <c r="H25" s="29" t="s">
        <v>301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45069</v>
      </c>
      <c r="B26" s="29">
        <v>506528</v>
      </c>
      <c r="C26" s="28" t="s">
        <v>1103</v>
      </c>
      <c r="D26" s="28" t="s">
        <v>968</v>
      </c>
      <c r="E26" s="28" t="s">
        <v>519</v>
      </c>
      <c r="F26" s="85">
        <v>5180</v>
      </c>
      <c r="G26" s="29">
        <v>1643.54</v>
      </c>
      <c r="H26" s="29" t="s">
        <v>301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45069</v>
      </c>
      <c r="B27" s="29">
        <v>543874</v>
      </c>
      <c r="C27" s="28" t="s">
        <v>1051</v>
      </c>
      <c r="D27" s="28" t="s">
        <v>1052</v>
      </c>
      <c r="E27" s="28" t="s">
        <v>520</v>
      </c>
      <c r="F27" s="85">
        <v>86000</v>
      </c>
      <c r="G27" s="29">
        <v>63.98</v>
      </c>
      <c r="H27" s="29" t="s">
        <v>301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45069</v>
      </c>
      <c r="B28" s="29">
        <v>543874</v>
      </c>
      <c r="C28" s="28" t="s">
        <v>1051</v>
      </c>
      <c r="D28" s="28" t="s">
        <v>1104</v>
      </c>
      <c r="E28" s="28" t="s">
        <v>519</v>
      </c>
      <c r="F28" s="85">
        <v>86000</v>
      </c>
      <c r="G28" s="29">
        <v>63.98</v>
      </c>
      <c r="H28" s="29" t="s">
        <v>301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45069</v>
      </c>
      <c r="B29" s="29">
        <v>538895</v>
      </c>
      <c r="C29" s="28" t="s">
        <v>1105</v>
      </c>
      <c r="D29" s="28" t="s">
        <v>1106</v>
      </c>
      <c r="E29" s="28" t="s">
        <v>519</v>
      </c>
      <c r="F29" s="85">
        <v>79000</v>
      </c>
      <c r="G29" s="29">
        <v>28.02</v>
      </c>
      <c r="H29" s="29" t="s">
        <v>301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45069</v>
      </c>
      <c r="B30" s="29">
        <v>538895</v>
      </c>
      <c r="C30" s="28" t="s">
        <v>1105</v>
      </c>
      <c r="D30" s="28" t="s">
        <v>1107</v>
      </c>
      <c r="E30" s="28" t="s">
        <v>519</v>
      </c>
      <c r="F30" s="85">
        <v>85000</v>
      </c>
      <c r="G30" s="29">
        <v>27.82</v>
      </c>
      <c r="H30" s="29" t="s">
        <v>301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45069</v>
      </c>
      <c r="B31" s="29">
        <v>539673</v>
      </c>
      <c r="C31" s="28" t="s">
        <v>1108</v>
      </c>
      <c r="D31" s="28" t="s">
        <v>1109</v>
      </c>
      <c r="E31" s="28" t="s">
        <v>520</v>
      </c>
      <c r="F31" s="85">
        <v>51196</v>
      </c>
      <c r="G31" s="29">
        <v>28.67</v>
      </c>
      <c r="H31" s="29" t="s">
        <v>301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45069</v>
      </c>
      <c r="B32" s="29">
        <v>539673</v>
      </c>
      <c r="C32" s="28" t="s">
        <v>1108</v>
      </c>
      <c r="D32" s="28" t="s">
        <v>1048</v>
      </c>
      <c r="E32" s="28" t="s">
        <v>520</v>
      </c>
      <c r="F32" s="85">
        <v>11549</v>
      </c>
      <c r="G32" s="29">
        <v>28.64</v>
      </c>
      <c r="H32" s="29" t="s">
        <v>301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45069</v>
      </c>
      <c r="B33" s="29">
        <v>539673</v>
      </c>
      <c r="C33" s="28" t="s">
        <v>1108</v>
      </c>
      <c r="D33" s="28" t="s">
        <v>1110</v>
      </c>
      <c r="E33" s="28" t="s">
        <v>519</v>
      </c>
      <c r="F33" s="85">
        <v>10000</v>
      </c>
      <c r="G33" s="29">
        <v>28.67</v>
      </c>
      <c r="H33" s="29" t="s">
        <v>301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45069</v>
      </c>
      <c r="B34" s="29">
        <v>539673</v>
      </c>
      <c r="C34" s="28" t="s">
        <v>1108</v>
      </c>
      <c r="D34" s="28" t="s">
        <v>1111</v>
      </c>
      <c r="E34" s="28" t="s">
        <v>519</v>
      </c>
      <c r="F34" s="85">
        <v>34999</v>
      </c>
      <c r="G34" s="29">
        <v>28.67</v>
      </c>
      <c r="H34" s="29" t="s">
        <v>301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45069</v>
      </c>
      <c r="B35" s="29">
        <v>539673</v>
      </c>
      <c r="C35" s="28" t="s">
        <v>1108</v>
      </c>
      <c r="D35" s="28" t="s">
        <v>1112</v>
      </c>
      <c r="E35" s="28" t="s">
        <v>519</v>
      </c>
      <c r="F35" s="85">
        <v>14794</v>
      </c>
      <c r="G35" s="29">
        <v>28.64</v>
      </c>
      <c r="H35" s="29" t="s">
        <v>301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45069</v>
      </c>
      <c r="B36" s="29">
        <v>539124</v>
      </c>
      <c r="C36" s="28" t="s">
        <v>1035</v>
      </c>
      <c r="D36" s="28" t="s">
        <v>1113</v>
      </c>
      <c r="E36" s="28" t="s">
        <v>519</v>
      </c>
      <c r="F36" s="85">
        <v>50000</v>
      </c>
      <c r="G36" s="29">
        <v>35</v>
      </c>
      <c r="H36" s="29" t="s">
        <v>301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45069</v>
      </c>
      <c r="B37" s="29">
        <v>540147</v>
      </c>
      <c r="C37" s="28" t="s">
        <v>1114</v>
      </c>
      <c r="D37" s="28" t="s">
        <v>1115</v>
      </c>
      <c r="E37" s="28" t="s">
        <v>519</v>
      </c>
      <c r="F37" s="85">
        <v>100000</v>
      </c>
      <c r="G37" s="29">
        <v>32</v>
      </c>
      <c r="H37" s="29" t="s">
        <v>301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45069</v>
      </c>
      <c r="B38" s="29">
        <v>530525</v>
      </c>
      <c r="C38" s="28" t="s">
        <v>1053</v>
      </c>
      <c r="D38" s="28" t="s">
        <v>1116</v>
      </c>
      <c r="E38" s="28" t="s">
        <v>519</v>
      </c>
      <c r="F38" s="85">
        <v>60000</v>
      </c>
      <c r="G38" s="29">
        <v>12.4</v>
      </c>
      <c r="H38" s="29" t="s">
        <v>301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45069</v>
      </c>
      <c r="B39" s="29">
        <v>500285</v>
      </c>
      <c r="C39" s="28" t="s">
        <v>1117</v>
      </c>
      <c r="D39" s="28" t="s">
        <v>1118</v>
      </c>
      <c r="E39" s="28" t="s">
        <v>520</v>
      </c>
      <c r="F39" s="85">
        <v>6840000</v>
      </c>
      <c r="G39" s="29">
        <v>24.88</v>
      </c>
      <c r="H39" s="29" t="s">
        <v>301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45069</v>
      </c>
      <c r="B40" s="29">
        <v>534733</v>
      </c>
      <c r="C40" s="28" t="s">
        <v>1054</v>
      </c>
      <c r="D40" s="28" t="s">
        <v>1048</v>
      </c>
      <c r="E40" s="28" t="s">
        <v>519</v>
      </c>
      <c r="F40" s="85">
        <v>200000</v>
      </c>
      <c r="G40" s="29">
        <v>12.6</v>
      </c>
      <c r="H40" s="29" t="s">
        <v>301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45069</v>
      </c>
      <c r="B41" s="29">
        <v>539041</v>
      </c>
      <c r="C41" s="28" t="s">
        <v>1055</v>
      </c>
      <c r="D41" s="28" t="s">
        <v>1119</v>
      </c>
      <c r="E41" s="28" t="s">
        <v>520</v>
      </c>
      <c r="F41" s="85">
        <v>67500</v>
      </c>
      <c r="G41" s="29">
        <v>89.69</v>
      </c>
      <c r="H41" s="29" t="s">
        <v>301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45069</v>
      </c>
      <c r="B42" s="29">
        <v>539041</v>
      </c>
      <c r="C42" s="28" t="s">
        <v>1055</v>
      </c>
      <c r="D42" s="28" t="s">
        <v>968</v>
      </c>
      <c r="E42" s="28" t="s">
        <v>519</v>
      </c>
      <c r="F42" s="85">
        <v>105000</v>
      </c>
      <c r="G42" s="29">
        <v>89.69</v>
      </c>
      <c r="H42" s="29" t="s">
        <v>301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45069</v>
      </c>
      <c r="B43" s="29">
        <v>543573</v>
      </c>
      <c r="C43" s="28" t="s">
        <v>1120</v>
      </c>
      <c r="D43" s="28" t="s">
        <v>1121</v>
      </c>
      <c r="E43" s="28" t="s">
        <v>519</v>
      </c>
      <c r="F43" s="85">
        <v>3800000</v>
      </c>
      <c r="G43" s="29">
        <v>351.9</v>
      </c>
      <c r="H43" s="29" t="s">
        <v>301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45069</v>
      </c>
      <c r="B44" s="29">
        <v>543573</v>
      </c>
      <c r="C44" s="28" t="s">
        <v>1120</v>
      </c>
      <c r="D44" s="28" t="s">
        <v>1122</v>
      </c>
      <c r="E44" s="28" t="s">
        <v>520</v>
      </c>
      <c r="F44" s="85">
        <v>1500000</v>
      </c>
      <c r="G44" s="29">
        <v>351.9</v>
      </c>
      <c r="H44" s="29" t="s">
        <v>301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45069</v>
      </c>
      <c r="B45" s="29">
        <v>543573</v>
      </c>
      <c r="C45" s="28" t="s">
        <v>1120</v>
      </c>
      <c r="D45" s="28" t="s">
        <v>1123</v>
      </c>
      <c r="E45" s="28" t="s">
        <v>520</v>
      </c>
      <c r="F45" s="85">
        <v>5324000</v>
      </c>
      <c r="G45" s="29">
        <v>351.9</v>
      </c>
      <c r="H45" s="29" t="s">
        <v>301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45069</v>
      </c>
      <c r="B46" s="29">
        <v>543573</v>
      </c>
      <c r="C46" s="28" t="s">
        <v>1120</v>
      </c>
      <c r="D46" s="28" t="s">
        <v>1124</v>
      </c>
      <c r="E46" s="28" t="s">
        <v>519</v>
      </c>
      <c r="F46" s="85">
        <v>2500000</v>
      </c>
      <c r="G46" s="29">
        <v>351.9</v>
      </c>
      <c r="H46" s="29" t="s">
        <v>301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45069</v>
      </c>
      <c r="B47" s="29">
        <v>542765</v>
      </c>
      <c r="C47" s="28" t="s">
        <v>1125</v>
      </c>
      <c r="D47" s="28" t="s">
        <v>1126</v>
      </c>
      <c r="E47" s="28" t="s">
        <v>519</v>
      </c>
      <c r="F47" s="85">
        <v>2000</v>
      </c>
      <c r="G47" s="29">
        <v>136.53</v>
      </c>
      <c r="H47" s="29" t="s">
        <v>301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45069</v>
      </c>
      <c r="B48" s="29">
        <v>542765</v>
      </c>
      <c r="C48" s="28" t="s">
        <v>1125</v>
      </c>
      <c r="D48" s="28" t="s">
        <v>1127</v>
      </c>
      <c r="E48" s="28" t="s">
        <v>520</v>
      </c>
      <c r="F48" s="85">
        <v>2000</v>
      </c>
      <c r="G48" s="29">
        <v>137.22999999999999</v>
      </c>
      <c r="H48" s="29" t="s">
        <v>301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45069</v>
      </c>
      <c r="B49" s="29">
        <v>539040</v>
      </c>
      <c r="C49" s="28" t="s">
        <v>1128</v>
      </c>
      <c r="D49" s="28" t="s">
        <v>1129</v>
      </c>
      <c r="E49" s="28" t="s">
        <v>520</v>
      </c>
      <c r="F49" s="85">
        <v>18040</v>
      </c>
      <c r="G49" s="29">
        <v>58.78</v>
      </c>
      <c r="H49" s="29" t="s">
        <v>301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45069</v>
      </c>
      <c r="B50" s="29">
        <v>539040</v>
      </c>
      <c r="C50" s="28" t="s">
        <v>1128</v>
      </c>
      <c r="D50" s="28" t="s">
        <v>1129</v>
      </c>
      <c r="E50" s="28" t="s">
        <v>519</v>
      </c>
      <c r="F50" s="85">
        <v>1</v>
      </c>
      <c r="G50" s="29">
        <v>56</v>
      </c>
      <c r="H50" s="29" t="s">
        <v>301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45069</v>
      </c>
      <c r="B51" s="29">
        <v>539040</v>
      </c>
      <c r="C51" s="28" t="s">
        <v>1128</v>
      </c>
      <c r="D51" s="28" t="s">
        <v>1130</v>
      </c>
      <c r="E51" s="28" t="s">
        <v>519</v>
      </c>
      <c r="F51" s="85">
        <v>34999</v>
      </c>
      <c r="G51" s="29">
        <v>57.06</v>
      </c>
      <c r="H51" s="29" t="s">
        <v>301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45069</v>
      </c>
      <c r="B52" s="29">
        <v>538706</v>
      </c>
      <c r="C52" s="28" t="s">
        <v>1131</v>
      </c>
      <c r="D52" s="28" t="s">
        <v>1036</v>
      </c>
      <c r="E52" s="28" t="s">
        <v>520</v>
      </c>
      <c r="F52" s="85">
        <v>500000</v>
      </c>
      <c r="G52" s="29">
        <v>15.75</v>
      </c>
      <c r="H52" s="29" t="s">
        <v>301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45069</v>
      </c>
      <c r="B53" s="29">
        <v>542803</v>
      </c>
      <c r="C53" s="28" t="s">
        <v>1037</v>
      </c>
      <c r="D53" s="28" t="s">
        <v>1132</v>
      </c>
      <c r="E53" s="28" t="s">
        <v>519</v>
      </c>
      <c r="F53" s="85">
        <v>50000</v>
      </c>
      <c r="G53" s="29">
        <v>17.88</v>
      </c>
      <c r="H53" s="29" t="s">
        <v>301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45069</v>
      </c>
      <c r="B54" s="29">
        <v>542803</v>
      </c>
      <c r="C54" s="28" t="s">
        <v>1037</v>
      </c>
      <c r="D54" s="28" t="s">
        <v>1133</v>
      </c>
      <c r="E54" s="28" t="s">
        <v>519</v>
      </c>
      <c r="F54" s="85">
        <v>54850</v>
      </c>
      <c r="G54" s="29">
        <v>18.149999999999999</v>
      </c>
      <c r="H54" s="29" t="s">
        <v>301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45069</v>
      </c>
      <c r="B55" s="29">
        <v>542803</v>
      </c>
      <c r="C55" s="28" t="s">
        <v>1037</v>
      </c>
      <c r="D55" s="28" t="s">
        <v>1134</v>
      </c>
      <c r="E55" s="28" t="s">
        <v>519</v>
      </c>
      <c r="F55" s="85">
        <v>45000</v>
      </c>
      <c r="G55" s="29">
        <v>18</v>
      </c>
      <c r="H55" s="29" t="s">
        <v>301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45069</v>
      </c>
      <c r="B56" s="29">
        <v>542803</v>
      </c>
      <c r="C56" s="28" t="s">
        <v>1037</v>
      </c>
      <c r="D56" s="28" t="s">
        <v>1135</v>
      </c>
      <c r="E56" s="28" t="s">
        <v>519</v>
      </c>
      <c r="F56" s="85">
        <v>45000</v>
      </c>
      <c r="G56" s="29">
        <v>18</v>
      </c>
      <c r="H56" s="29" t="s">
        <v>301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45069</v>
      </c>
      <c r="B57" s="29">
        <v>542803</v>
      </c>
      <c r="C57" s="28" t="s">
        <v>1037</v>
      </c>
      <c r="D57" s="28" t="s">
        <v>1136</v>
      </c>
      <c r="E57" s="28" t="s">
        <v>519</v>
      </c>
      <c r="F57" s="85">
        <v>46000</v>
      </c>
      <c r="G57" s="29">
        <v>18</v>
      </c>
      <c r="H57" s="29" t="s">
        <v>301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45069</v>
      </c>
      <c r="B58" s="29">
        <v>542803</v>
      </c>
      <c r="C58" s="28" t="s">
        <v>1037</v>
      </c>
      <c r="D58" s="28" t="s">
        <v>1036</v>
      </c>
      <c r="E58" s="28" t="s">
        <v>520</v>
      </c>
      <c r="F58" s="85">
        <v>200000</v>
      </c>
      <c r="G58" s="29">
        <v>17.96</v>
      </c>
      <c r="H58" s="29" t="s">
        <v>301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45069</v>
      </c>
      <c r="B59" s="29">
        <v>542803</v>
      </c>
      <c r="C59" s="28" t="s">
        <v>1037</v>
      </c>
      <c r="D59" s="28" t="s">
        <v>1137</v>
      </c>
      <c r="E59" s="28" t="s">
        <v>519</v>
      </c>
      <c r="F59" s="85">
        <v>45500</v>
      </c>
      <c r="G59" s="29">
        <v>17.84</v>
      </c>
      <c r="H59" s="29" t="s">
        <v>301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45069</v>
      </c>
      <c r="B60" s="29">
        <v>542803</v>
      </c>
      <c r="C60" s="28" t="s">
        <v>1037</v>
      </c>
      <c r="D60" s="28" t="s">
        <v>1138</v>
      </c>
      <c r="E60" s="28" t="s">
        <v>519</v>
      </c>
      <c r="F60" s="85">
        <v>45500</v>
      </c>
      <c r="G60" s="29">
        <v>17.899999999999999</v>
      </c>
      <c r="H60" s="29" t="s">
        <v>301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45069</v>
      </c>
      <c r="B61" s="29">
        <v>542667</v>
      </c>
      <c r="C61" s="28" t="s">
        <v>1139</v>
      </c>
      <c r="D61" s="28" t="s">
        <v>968</v>
      </c>
      <c r="E61" s="28" t="s">
        <v>519</v>
      </c>
      <c r="F61" s="85">
        <v>250000</v>
      </c>
      <c r="G61" s="29">
        <v>13.7</v>
      </c>
      <c r="H61" s="29" t="s">
        <v>301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45069</v>
      </c>
      <c r="B62" s="29" t="s">
        <v>1140</v>
      </c>
      <c r="C62" s="28" t="s">
        <v>1141</v>
      </c>
      <c r="D62" s="28" t="s">
        <v>1142</v>
      </c>
      <c r="E62" s="28" t="s">
        <v>519</v>
      </c>
      <c r="F62" s="85">
        <v>20000</v>
      </c>
      <c r="G62" s="29">
        <v>113</v>
      </c>
      <c r="H62" s="29" t="s">
        <v>865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45069</v>
      </c>
      <c r="B63" s="29" t="s">
        <v>1143</v>
      </c>
      <c r="C63" s="28" t="s">
        <v>1144</v>
      </c>
      <c r="D63" s="28" t="s">
        <v>968</v>
      </c>
      <c r="E63" s="28" t="s">
        <v>519</v>
      </c>
      <c r="F63" s="85">
        <v>65600</v>
      </c>
      <c r="G63" s="29">
        <v>78</v>
      </c>
      <c r="H63" s="29" t="s">
        <v>865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45069</v>
      </c>
      <c r="B64" s="29" t="s">
        <v>1143</v>
      </c>
      <c r="C64" s="28" t="s">
        <v>1144</v>
      </c>
      <c r="D64" s="28" t="s">
        <v>1145</v>
      </c>
      <c r="E64" s="28" t="s">
        <v>519</v>
      </c>
      <c r="F64" s="85">
        <v>200000</v>
      </c>
      <c r="G64" s="29">
        <v>78</v>
      </c>
      <c r="H64" s="29" t="s">
        <v>865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45069</v>
      </c>
      <c r="B65" s="29" t="s">
        <v>1143</v>
      </c>
      <c r="C65" s="28" t="s">
        <v>1144</v>
      </c>
      <c r="D65" s="28" t="s">
        <v>1146</v>
      </c>
      <c r="E65" s="28" t="s">
        <v>519</v>
      </c>
      <c r="F65" s="85">
        <v>67200</v>
      </c>
      <c r="G65" s="29">
        <v>77.87</v>
      </c>
      <c r="H65" s="29" t="s">
        <v>865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45069</v>
      </c>
      <c r="B66" s="29" t="s">
        <v>1038</v>
      </c>
      <c r="C66" s="28" t="s">
        <v>1039</v>
      </c>
      <c r="D66" s="28" t="s">
        <v>987</v>
      </c>
      <c r="E66" s="28" t="s">
        <v>519</v>
      </c>
      <c r="F66" s="85">
        <v>81445</v>
      </c>
      <c r="G66" s="29">
        <v>97.59</v>
      </c>
      <c r="H66" s="29" t="s">
        <v>865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45069</v>
      </c>
      <c r="B67" s="29" t="s">
        <v>1147</v>
      </c>
      <c r="C67" s="28" t="s">
        <v>1148</v>
      </c>
      <c r="D67" s="28" t="s">
        <v>1149</v>
      </c>
      <c r="E67" s="28" t="s">
        <v>519</v>
      </c>
      <c r="F67" s="85">
        <v>431375</v>
      </c>
      <c r="G67" s="29">
        <v>34.090000000000003</v>
      </c>
      <c r="H67" s="29" t="s">
        <v>865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45069</v>
      </c>
      <c r="B68" s="29" t="s">
        <v>1056</v>
      </c>
      <c r="C68" s="28" t="s">
        <v>1057</v>
      </c>
      <c r="D68" s="28" t="s">
        <v>1150</v>
      </c>
      <c r="E68" s="28" t="s">
        <v>519</v>
      </c>
      <c r="F68" s="85">
        <v>189000</v>
      </c>
      <c r="G68" s="29">
        <v>42.45</v>
      </c>
      <c r="H68" s="29" t="s">
        <v>865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45069</v>
      </c>
      <c r="B69" s="29" t="s">
        <v>1151</v>
      </c>
      <c r="C69" s="28" t="s">
        <v>1152</v>
      </c>
      <c r="D69" s="28" t="s">
        <v>1040</v>
      </c>
      <c r="E69" s="28" t="s">
        <v>519</v>
      </c>
      <c r="F69" s="85">
        <v>136092</v>
      </c>
      <c r="G69" s="29">
        <v>153.59</v>
      </c>
      <c r="H69" s="29" t="s">
        <v>865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45069</v>
      </c>
      <c r="B70" s="29" t="s">
        <v>1061</v>
      </c>
      <c r="C70" s="28" t="s">
        <v>1062</v>
      </c>
      <c r="D70" s="28" t="s">
        <v>1092</v>
      </c>
      <c r="E70" s="28" t="s">
        <v>519</v>
      </c>
      <c r="F70" s="85">
        <v>302403</v>
      </c>
      <c r="G70" s="29">
        <v>12.32</v>
      </c>
      <c r="H70" s="29" t="s">
        <v>865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45069</v>
      </c>
      <c r="B71" s="29" t="s">
        <v>1153</v>
      </c>
      <c r="C71" s="28" t="s">
        <v>1154</v>
      </c>
      <c r="D71" s="28" t="s">
        <v>987</v>
      </c>
      <c r="E71" s="28" t="s">
        <v>519</v>
      </c>
      <c r="F71" s="85">
        <v>64832</v>
      </c>
      <c r="G71" s="29">
        <v>221.13</v>
      </c>
      <c r="H71" s="29" t="s">
        <v>865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45069</v>
      </c>
      <c r="B72" s="29" t="s">
        <v>1063</v>
      </c>
      <c r="C72" s="28" t="s">
        <v>1064</v>
      </c>
      <c r="D72" s="28" t="s">
        <v>1155</v>
      </c>
      <c r="E72" s="28" t="s">
        <v>519</v>
      </c>
      <c r="F72" s="85">
        <v>348000</v>
      </c>
      <c r="G72" s="29">
        <v>54.94</v>
      </c>
      <c r="H72" s="29" t="s">
        <v>865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45069</v>
      </c>
      <c r="B73" s="29" t="s">
        <v>1058</v>
      </c>
      <c r="C73" s="28" t="s">
        <v>1059</v>
      </c>
      <c r="D73" s="28" t="s">
        <v>987</v>
      </c>
      <c r="E73" s="28" t="s">
        <v>519</v>
      </c>
      <c r="F73" s="85">
        <v>201156</v>
      </c>
      <c r="G73" s="29">
        <v>501.15</v>
      </c>
      <c r="H73" s="29" t="s">
        <v>865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45069</v>
      </c>
      <c r="B74" s="29" t="s">
        <v>1156</v>
      </c>
      <c r="C74" s="28" t="s">
        <v>1157</v>
      </c>
      <c r="D74" s="28" t="s">
        <v>1052</v>
      </c>
      <c r="E74" s="28" t="s">
        <v>519</v>
      </c>
      <c r="F74" s="85">
        <v>32328394</v>
      </c>
      <c r="G74" s="29">
        <v>12.95</v>
      </c>
      <c r="H74" s="29" t="s">
        <v>865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45069</v>
      </c>
      <c r="B75" s="29" t="s">
        <v>1156</v>
      </c>
      <c r="C75" s="28" t="s">
        <v>1157</v>
      </c>
      <c r="D75" s="28" t="s">
        <v>1060</v>
      </c>
      <c r="E75" s="28" t="s">
        <v>519</v>
      </c>
      <c r="F75" s="85">
        <v>86712449</v>
      </c>
      <c r="G75" s="29">
        <v>12.94</v>
      </c>
      <c r="H75" s="29" t="s">
        <v>865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45069</v>
      </c>
      <c r="B76" s="29" t="s">
        <v>1156</v>
      </c>
      <c r="C76" s="28" t="s">
        <v>1157</v>
      </c>
      <c r="D76" s="28" t="s">
        <v>1158</v>
      </c>
      <c r="E76" s="28" t="s">
        <v>519</v>
      </c>
      <c r="F76" s="85">
        <v>33348296</v>
      </c>
      <c r="G76" s="29">
        <v>12.53</v>
      </c>
      <c r="H76" s="29" t="s">
        <v>865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45069</v>
      </c>
      <c r="B77" s="29" t="s">
        <v>1159</v>
      </c>
      <c r="C77" s="28" t="s">
        <v>1160</v>
      </c>
      <c r="D77" s="28" t="s">
        <v>987</v>
      </c>
      <c r="E77" s="28" t="s">
        <v>519</v>
      </c>
      <c r="F77" s="85">
        <v>134357</v>
      </c>
      <c r="G77" s="29">
        <v>326.66000000000003</v>
      </c>
      <c r="H77" s="29" t="s">
        <v>865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45069</v>
      </c>
      <c r="B78" s="29" t="s">
        <v>1161</v>
      </c>
      <c r="C78" s="28" t="s">
        <v>1162</v>
      </c>
      <c r="D78" s="28" t="s">
        <v>1163</v>
      </c>
      <c r="E78" s="28" t="s">
        <v>519</v>
      </c>
      <c r="F78" s="85">
        <v>76817</v>
      </c>
      <c r="G78" s="29">
        <v>46.2</v>
      </c>
      <c r="H78" s="29" t="s">
        <v>865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45069</v>
      </c>
      <c r="B79" s="29" t="s">
        <v>1164</v>
      </c>
      <c r="C79" s="28" t="s">
        <v>1165</v>
      </c>
      <c r="D79" s="28" t="s">
        <v>1166</v>
      </c>
      <c r="E79" s="28" t="s">
        <v>520</v>
      </c>
      <c r="F79" s="85">
        <v>137049</v>
      </c>
      <c r="G79" s="29">
        <v>106.68</v>
      </c>
      <c r="H79" s="29" t="s">
        <v>865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45069</v>
      </c>
      <c r="B80" s="29" t="s">
        <v>1140</v>
      </c>
      <c r="C80" s="28" t="s">
        <v>1141</v>
      </c>
      <c r="D80" s="28" t="s">
        <v>1142</v>
      </c>
      <c r="E80" s="28" t="s">
        <v>520</v>
      </c>
      <c r="F80" s="85">
        <v>79158</v>
      </c>
      <c r="G80" s="29">
        <v>113.38</v>
      </c>
      <c r="H80" s="29" t="s">
        <v>865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45069</v>
      </c>
      <c r="B81" s="29" t="s">
        <v>1143</v>
      </c>
      <c r="C81" s="28" t="s">
        <v>1144</v>
      </c>
      <c r="D81" s="28" t="s">
        <v>1167</v>
      </c>
      <c r="E81" s="28" t="s">
        <v>520</v>
      </c>
      <c r="F81" s="85">
        <v>64000</v>
      </c>
      <c r="G81" s="29">
        <v>75.87</v>
      </c>
      <c r="H81" s="29" t="s">
        <v>865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45069</v>
      </c>
      <c r="B82" s="29" t="s">
        <v>1143</v>
      </c>
      <c r="C82" s="28" t="s">
        <v>1144</v>
      </c>
      <c r="D82" s="28" t="s">
        <v>1168</v>
      </c>
      <c r="E82" s="28" t="s">
        <v>520</v>
      </c>
      <c r="F82" s="85">
        <v>116800</v>
      </c>
      <c r="G82" s="29">
        <v>77.61</v>
      </c>
      <c r="H82" s="29" t="s">
        <v>865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45069</v>
      </c>
      <c r="B83" s="29" t="s">
        <v>1169</v>
      </c>
      <c r="C83" s="28" t="s">
        <v>1170</v>
      </c>
      <c r="D83" s="28" t="s">
        <v>1171</v>
      </c>
      <c r="E83" s="28" t="s">
        <v>520</v>
      </c>
      <c r="F83" s="85">
        <v>70373</v>
      </c>
      <c r="G83" s="29">
        <v>175.97</v>
      </c>
      <c r="H83" s="29" t="s">
        <v>865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45069</v>
      </c>
      <c r="B84" s="29" t="s">
        <v>1172</v>
      </c>
      <c r="C84" s="28" t="s">
        <v>1173</v>
      </c>
      <c r="D84" s="28" t="s">
        <v>1174</v>
      </c>
      <c r="E84" s="28" t="s">
        <v>520</v>
      </c>
      <c r="F84" s="85">
        <v>167000</v>
      </c>
      <c r="G84" s="29">
        <v>668.91</v>
      </c>
      <c r="H84" s="29" t="s">
        <v>865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45069</v>
      </c>
      <c r="B85" s="29" t="s">
        <v>1038</v>
      </c>
      <c r="C85" s="28" t="s">
        <v>1039</v>
      </c>
      <c r="D85" s="28" t="s">
        <v>987</v>
      </c>
      <c r="E85" s="28" t="s">
        <v>520</v>
      </c>
      <c r="F85" s="85">
        <v>81445</v>
      </c>
      <c r="G85" s="29">
        <v>97.53</v>
      </c>
      <c r="H85" s="29" t="s">
        <v>865</v>
      </c>
      <c r="I85" s="73"/>
      <c r="J85" s="321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45069</v>
      </c>
      <c r="B86" s="29" t="s">
        <v>1147</v>
      </c>
      <c r="C86" s="28" t="s">
        <v>1148</v>
      </c>
      <c r="D86" s="28" t="s">
        <v>1149</v>
      </c>
      <c r="E86" s="28" t="s">
        <v>520</v>
      </c>
      <c r="F86" s="85">
        <v>370000</v>
      </c>
      <c r="G86" s="29">
        <v>33.4</v>
      </c>
      <c r="H86" s="29" t="s">
        <v>865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45069</v>
      </c>
      <c r="B87" s="29" t="s">
        <v>1056</v>
      </c>
      <c r="C87" s="28" t="s">
        <v>1057</v>
      </c>
      <c r="D87" s="28" t="s">
        <v>1175</v>
      </c>
      <c r="E87" s="28" t="s">
        <v>520</v>
      </c>
      <c r="F87" s="85">
        <v>126000</v>
      </c>
      <c r="G87" s="29">
        <v>42.33</v>
      </c>
      <c r="H87" s="29" t="s">
        <v>865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45069</v>
      </c>
      <c r="B88" s="29" t="s">
        <v>1151</v>
      </c>
      <c r="C88" s="28" t="s">
        <v>1152</v>
      </c>
      <c r="D88" s="28" t="s">
        <v>1040</v>
      </c>
      <c r="E88" s="28" t="s">
        <v>520</v>
      </c>
      <c r="F88" s="85">
        <v>136092</v>
      </c>
      <c r="G88" s="29">
        <v>152.1</v>
      </c>
      <c r="H88" s="29" t="s">
        <v>865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45069</v>
      </c>
      <c r="B89" s="29" t="s">
        <v>1061</v>
      </c>
      <c r="C89" s="28" t="s">
        <v>1062</v>
      </c>
      <c r="D89" s="28" t="s">
        <v>1092</v>
      </c>
      <c r="E89" s="28" t="s">
        <v>520</v>
      </c>
      <c r="F89" s="85">
        <v>302295</v>
      </c>
      <c r="G89" s="29">
        <v>12.35</v>
      </c>
      <c r="H89" s="29" t="s">
        <v>865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45069</v>
      </c>
      <c r="B90" s="29" t="s">
        <v>1153</v>
      </c>
      <c r="C90" s="28" t="s">
        <v>1154</v>
      </c>
      <c r="D90" s="28" t="s">
        <v>987</v>
      </c>
      <c r="E90" s="28" t="s">
        <v>520</v>
      </c>
      <c r="F90" s="85">
        <v>64832</v>
      </c>
      <c r="G90" s="29">
        <v>221.21</v>
      </c>
      <c r="H90" s="29" t="s">
        <v>865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45069</v>
      </c>
      <c r="B91" s="29" t="s">
        <v>1176</v>
      </c>
      <c r="C91" s="28" t="s">
        <v>1177</v>
      </c>
      <c r="D91" s="28" t="s">
        <v>1178</v>
      </c>
      <c r="E91" s="28" t="s">
        <v>520</v>
      </c>
      <c r="F91" s="85">
        <v>42000</v>
      </c>
      <c r="G91" s="29">
        <v>63.55</v>
      </c>
      <c r="H91" s="29" t="s">
        <v>865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45069</v>
      </c>
      <c r="B92" s="29" t="s">
        <v>1063</v>
      </c>
      <c r="C92" s="28" t="s">
        <v>1064</v>
      </c>
      <c r="D92" s="28" t="s">
        <v>1065</v>
      </c>
      <c r="E92" s="28" t="s">
        <v>520</v>
      </c>
      <c r="F92" s="85">
        <v>532000</v>
      </c>
      <c r="G92" s="29">
        <v>57.05</v>
      </c>
      <c r="H92" s="29" t="s">
        <v>865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45069</v>
      </c>
      <c r="B93" s="29" t="s">
        <v>1063</v>
      </c>
      <c r="C93" s="28" t="s">
        <v>1064</v>
      </c>
      <c r="D93" s="28" t="s">
        <v>1179</v>
      </c>
      <c r="E93" s="28" t="s">
        <v>520</v>
      </c>
      <c r="F93" s="85">
        <v>312000</v>
      </c>
      <c r="G93" s="29">
        <v>53.91</v>
      </c>
      <c r="H93" s="29" t="s">
        <v>865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45069</v>
      </c>
      <c r="B94" s="29" t="s">
        <v>1058</v>
      </c>
      <c r="C94" s="28" t="s">
        <v>1059</v>
      </c>
      <c r="D94" s="28" t="s">
        <v>987</v>
      </c>
      <c r="E94" s="28" t="s">
        <v>520</v>
      </c>
      <c r="F94" s="85">
        <v>201156</v>
      </c>
      <c r="G94" s="29">
        <v>500.97</v>
      </c>
      <c r="H94" s="29" t="s">
        <v>865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45069</v>
      </c>
      <c r="B95" s="29" t="s">
        <v>1156</v>
      </c>
      <c r="C95" s="28" t="s">
        <v>1157</v>
      </c>
      <c r="D95" s="28" t="s">
        <v>1060</v>
      </c>
      <c r="E95" s="28" t="s">
        <v>520</v>
      </c>
      <c r="F95" s="85">
        <v>75118796</v>
      </c>
      <c r="G95" s="29">
        <v>12.94</v>
      </c>
      <c r="H95" s="29" t="s">
        <v>865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45069</v>
      </c>
      <c r="B96" s="29" t="s">
        <v>1156</v>
      </c>
      <c r="C96" s="28" t="s">
        <v>1157</v>
      </c>
      <c r="D96" s="28" t="s">
        <v>1158</v>
      </c>
      <c r="E96" s="28" t="s">
        <v>520</v>
      </c>
      <c r="F96" s="85">
        <v>19292983</v>
      </c>
      <c r="G96" s="29">
        <v>12.8</v>
      </c>
      <c r="H96" s="29" t="s">
        <v>865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45069</v>
      </c>
      <c r="B97" s="29" t="s">
        <v>1156</v>
      </c>
      <c r="C97" s="28" t="s">
        <v>1157</v>
      </c>
      <c r="D97" s="28" t="s">
        <v>1052</v>
      </c>
      <c r="E97" s="28" t="s">
        <v>520</v>
      </c>
      <c r="F97" s="85">
        <v>29338526</v>
      </c>
      <c r="G97" s="29">
        <v>12.95</v>
      </c>
      <c r="H97" s="29" t="s">
        <v>865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45069</v>
      </c>
      <c r="B98" s="29" t="s">
        <v>1180</v>
      </c>
      <c r="C98" s="28" t="s">
        <v>1181</v>
      </c>
      <c r="D98" s="28" t="s">
        <v>1182</v>
      </c>
      <c r="E98" s="28" t="s">
        <v>520</v>
      </c>
      <c r="F98" s="85">
        <v>89700</v>
      </c>
      <c r="G98" s="29">
        <v>271.07</v>
      </c>
      <c r="H98" s="29" t="s">
        <v>865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45069</v>
      </c>
      <c r="B99" s="29" t="s">
        <v>1180</v>
      </c>
      <c r="C99" s="28" t="s">
        <v>1181</v>
      </c>
      <c r="D99" s="28" t="s">
        <v>1183</v>
      </c>
      <c r="E99" s="28" t="s">
        <v>520</v>
      </c>
      <c r="F99" s="85">
        <v>109034</v>
      </c>
      <c r="G99" s="29">
        <v>283.51</v>
      </c>
      <c r="H99" s="29" t="s">
        <v>865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45069</v>
      </c>
      <c r="B100" s="29" t="s">
        <v>1159</v>
      </c>
      <c r="C100" s="28" t="s">
        <v>1160</v>
      </c>
      <c r="D100" s="28" t="s">
        <v>987</v>
      </c>
      <c r="E100" s="28" t="s">
        <v>520</v>
      </c>
      <c r="F100" s="85">
        <v>134357</v>
      </c>
      <c r="G100" s="29">
        <v>326.95</v>
      </c>
      <c r="H100" s="29" t="s">
        <v>865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45069</v>
      </c>
      <c r="B101" s="29" t="s">
        <v>1161</v>
      </c>
      <c r="C101" s="28" t="s">
        <v>1162</v>
      </c>
      <c r="D101" s="28" t="s">
        <v>1163</v>
      </c>
      <c r="E101" s="28" t="s">
        <v>520</v>
      </c>
      <c r="F101" s="85">
        <v>59835</v>
      </c>
      <c r="G101" s="29">
        <v>45.44</v>
      </c>
      <c r="H101" s="29" t="s">
        <v>865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7"/>
  <sheetViews>
    <sheetView zoomScale="85" zoomScaleNormal="85" workbookViewId="0">
      <selection activeCell="F109" sqref="F10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7" t="s">
        <v>281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45070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521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511</v>
      </c>
      <c r="C9" s="94"/>
      <c r="D9" s="95" t="s">
        <v>522</v>
      </c>
      <c r="E9" s="94" t="s">
        <v>523</v>
      </c>
      <c r="F9" s="94" t="s">
        <v>524</v>
      </c>
      <c r="G9" s="94" t="s">
        <v>525</v>
      </c>
      <c r="H9" s="94" t="s">
        <v>526</v>
      </c>
      <c r="I9" s="94" t="s">
        <v>527</v>
      </c>
      <c r="J9" s="93" t="s">
        <v>528</v>
      </c>
      <c r="K9" s="94" t="s">
        <v>529</v>
      </c>
      <c r="L9" s="96" t="s">
        <v>530</v>
      </c>
      <c r="M9" s="96" t="s">
        <v>531</v>
      </c>
      <c r="N9" s="94" t="s">
        <v>532</v>
      </c>
      <c r="O9" s="95" t="s">
        <v>533</v>
      </c>
      <c r="P9" s="94" t="s">
        <v>762</v>
      </c>
      <c r="Q9" s="1"/>
      <c r="R9" s="6"/>
      <c r="S9" s="1"/>
      <c r="T9" s="1"/>
      <c r="U9" s="1"/>
      <c r="V9" s="1"/>
      <c r="W9" s="1"/>
      <c r="X9" s="1"/>
    </row>
    <row r="10" spans="1:56" ht="13.9" customHeight="1">
      <c r="A10" s="274">
        <v>1</v>
      </c>
      <c r="B10" s="273">
        <v>45027</v>
      </c>
      <c r="C10" s="337"/>
      <c r="D10" s="338" t="s">
        <v>855</v>
      </c>
      <c r="E10" s="339" t="s">
        <v>564</v>
      </c>
      <c r="F10" s="274">
        <v>460</v>
      </c>
      <c r="G10" s="274">
        <v>425</v>
      </c>
      <c r="H10" s="274">
        <v>489</v>
      </c>
      <c r="I10" s="340" t="s">
        <v>878</v>
      </c>
      <c r="J10" s="272" t="s">
        <v>963</v>
      </c>
      <c r="K10" s="272">
        <f t="shared" ref="K10" si="0">H10-F10</f>
        <v>29</v>
      </c>
      <c r="L10" s="287">
        <f t="shared" ref="L10" si="1">(F10*-0.7)/100</f>
        <v>-3.22</v>
      </c>
      <c r="M10" s="288">
        <f t="shared" ref="M10" si="2">(K10+L10)/F10</f>
        <v>5.604347826086957E-2</v>
      </c>
      <c r="N10" s="272" t="s">
        <v>534</v>
      </c>
      <c r="O10" s="352">
        <v>45057</v>
      </c>
      <c r="P10" s="273"/>
      <c r="Q10" s="197"/>
      <c r="R10" s="197" t="s">
        <v>535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3">
        <v>2</v>
      </c>
      <c r="B11" s="242">
        <v>45028</v>
      </c>
      <c r="C11" s="248"/>
      <c r="D11" s="249" t="s">
        <v>467</v>
      </c>
      <c r="E11" s="250" t="s">
        <v>564</v>
      </c>
      <c r="F11" s="243" t="s">
        <v>881</v>
      </c>
      <c r="G11" s="243">
        <v>377</v>
      </c>
      <c r="H11" s="243"/>
      <c r="I11" s="251" t="s">
        <v>882</v>
      </c>
      <c r="J11" s="244" t="s">
        <v>537</v>
      </c>
      <c r="K11" s="244"/>
      <c r="L11" s="245"/>
      <c r="M11" s="246"/>
      <c r="N11" s="244"/>
      <c r="O11" s="247"/>
      <c r="P11" s="245">
        <f>VLOOKUP(D11,'MidCap Intra'!B28:C528,2,0)</f>
        <v>393.3</v>
      </c>
      <c r="Q11" s="197"/>
      <c r="R11" s="197" t="s">
        <v>535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331">
        <v>3</v>
      </c>
      <c r="B12" s="332">
        <v>45033</v>
      </c>
      <c r="C12" s="333"/>
      <c r="D12" s="334" t="s">
        <v>452</v>
      </c>
      <c r="E12" s="335" t="s">
        <v>564</v>
      </c>
      <c r="F12" s="331">
        <v>167.5</v>
      </c>
      <c r="G12" s="331">
        <v>158</v>
      </c>
      <c r="H12" s="331">
        <v>177.5</v>
      </c>
      <c r="I12" s="336" t="s">
        <v>884</v>
      </c>
      <c r="J12" s="272" t="s">
        <v>985</v>
      </c>
      <c r="K12" s="272">
        <f t="shared" ref="K12" si="3">H12-F12</f>
        <v>10</v>
      </c>
      <c r="L12" s="287">
        <f t="shared" ref="L12" si="4">(F12*-0.7)/100</f>
        <v>-1.1724999999999999</v>
      </c>
      <c r="M12" s="288">
        <f t="shared" ref="M12" si="5">(K12+L12)/F12</f>
        <v>5.2701492537313439E-2</v>
      </c>
      <c r="N12" s="272" t="s">
        <v>534</v>
      </c>
      <c r="O12" s="352">
        <v>45058</v>
      </c>
      <c r="P12" s="273"/>
      <c r="Q12" s="197"/>
      <c r="R12" s="197" t="s">
        <v>535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331">
        <v>4</v>
      </c>
      <c r="B13" s="332">
        <v>45033</v>
      </c>
      <c r="C13" s="333"/>
      <c r="D13" s="334" t="s">
        <v>113</v>
      </c>
      <c r="E13" s="335" t="s">
        <v>564</v>
      </c>
      <c r="F13" s="331">
        <v>1035</v>
      </c>
      <c r="G13" s="331">
        <v>945</v>
      </c>
      <c r="H13" s="331">
        <v>1092.5</v>
      </c>
      <c r="I13" s="336" t="s">
        <v>885</v>
      </c>
      <c r="J13" s="272" t="s">
        <v>963</v>
      </c>
      <c r="K13" s="272">
        <f t="shared" ref="K13" si="6">H13-F13</f>
        <v>57.5</v>
      </c>
      <c r="L13" s="287">
        <f t="shared" ref="L13" si="7">(F13*-0.7)/100</f>
        <v>-7.2450000000000001</v>
      </c>
      <c r="M13" s="288">
        <f t="shared" ref="M13" si="8">(K13+L13)/F13</f>
        <v>4.855555555555556E-2</v>
      </c>
      <c r="N13" s="272" t="s">
        <v>534</v>
      </c>
      <c r="O13" s="352">
        <v>45057</v>
      </c>
      <c r="P13" s="273"/>
      <c r="Q13" s="197"/>
      <c r="R13" s="197" t="s">
        <v>535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31">
        <v>5</v>
      </c>
      <c r="B14" s="332">
        <v>45033</v>
      </c>
      <c r="C14" s="333"/>
      <c r="D14" s="334" t="s">
        <v>887</v>
      </c>
      <c r="E14" s="335" t="s">
        <v>564</v>
      </c>
      <c r="F14" s="331">
        <v>248.5</v>
      </c>
      <c r="G14" s="331">
        <v>233</v>
      </c>
      <c r="H14" s="331">
        <v>265.5</v>
      </c>
      <c r="I14" s="336" t="s">
        <v>886</v>
      </c>
      <c r="J14" s="272" t="s">
        <v>913</v>
      </c>
      <c r="K14" s="272">
        <f t="shared" ref="K14" si="9">H14-F14</f>
        <v>17</v>
      </c>
      <c r="L14" s="287">
        <f t="shared" ref="L14" si="10">(F14*-0.7)/100</f>
        <v>-1.7394999999999998</v>
      </c>
      <c r="M14" s="288">
        <f t="shared" ref="M14" si="11">(K14+L14)/F14</f>
        <v>6.1410462776659965E-2</v>
      </c>
      <c r="N14" s="328" t="s">
        <v>534</v>
      </c>
      <c r="O14" s="305">
        <v>45049</v>
      </c>
      <c r="P14" s="273"/>
      <c r="Q14" s="197"/>
      <c r="R14" s="197" t="s">
        <v>798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3">
        <v>6</v>
      </c>
      <c r="B15" s="242">
        <v>45040</v>
      </c>
      <c r="C15" s="248"/>
      <c r="D15" s="249" t="s">
        <v>75</v>
      </c>
      <c r="E15" s="250" t="s">
        <v>564</v>
      </c>
      <c r="F15" s="243" t="s">
        <v>892</v>
      </c>
      <c r="G15" s="243">
        <v>735</v>
      </c>
      <c r="H15" s="243"/>
      <c r="I15" s="251" t="s">
        <v>893</v>
      </c>
      <c r="J15" s="244" t="s">
        <v>537</v>
      </c>
      <c r="K15" s="244"/>
      <c r="L15" s="245"/>
      <c r="M15" s="246"/>
      <c r="N15" s="244"/>
      <c r="O15" s="247"/>
      <c r="P15" s="245">
        <f>VLOOKUP(D15,'MidCap Intra'!B33:C533,2,0)</f>
        <v>799.95</v>
      </c>
      <c r="Q15" s="197"/>
      <c r="R15" s="197" t="s">
        <v>535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31">
        <v>7</v>
      </c>
      <c r="B16" s="332">
        <v>45041</v>
      </c>
      <c r="C16" s="333"/>
      <c r="D16" s="334" t="s">
        <v>779</v>
      </c>
      <c r="E16" s="335" t="s">
        <v>564</v>
      </c>
      <c r="F16" s="331">
        <v>1715</v>
      </c>
      <c r="G16" s="331">
        <v>1550</v>
      </c>
      <c r="H16" s="331">
        <v>1817.5</v>
      </c>
      <c r="I16" s="336" t="s">
        <v>890</v>
      </c>
      <c r="J16" s="272" t="s">
        <v>1003</v>
      </c>
      <c r="K16" s="272">
        <f t="shared" ref="K16" si="12">H16-F16</f>
        <v>102.5</v>
      </c>
      <c r="L16" s="287">
        <f t="shared" ref="L16" si="13">(F16*-0.7)/100</f>
        <v>-12.005000000000001</v>
      </c>
      <c r="M16" s="288">
        <f t="shared" ref="M16" si="14">(K16+L16)/F16</f>
        <v>5.2766763848396507E-2</v>
      </c>
      <c r="N16" s="328" t="s">
        <v>534</v>
      </c>
      <c r="O16" s="305">
        <v>45063</v>
      </c>
      <c r="P16" s="273"/>
      <c r="Q16" s="197"/>
      <c r="R16" s="197" t="s">
        <v>535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1">
        <v>8</v>
      </c>
      <c r="B17" s="332">
        <v>45044</v>
      </c>
      <c r="C17" s="333"/>
      <c r="D17" s="334" t="s">
        <v>362</v>
      </c>
      <c r="E17" s="335" t="s">
        <v>564</v>
      </c>
      <c r="F17" s="331">
        <v>580</v>
      </c>
      <c r="G17" s="331">
        <v>530</v>
      </c>
      <c r="H17" s="331">
        <v>614</v>
      </c>
      <c r="I17" s="336" t="s">
        <v>904</v>
      </c>
      <c r="J17" s="272" t="s">
        <v>696</v>
      </c>
      <c r="K17" s="272">
        <f t="shared" ref="K17" si="15">H17-F17</f>
        <v>34</v>
      </c>
      <c r="L17" s="287">
        <f t="shared" ref="L17" si="16">(F17*-0.7)/100</f>
        <v>-4.0599999999999996</v>
      </c>
      <c r="M17" s="288">
        <f t="shared" ref="M17" si="17">(K17+L17)/F17</f>
        <v>5.1620689655172414E-2</v>
      </c>
      <c r="N17" s="272" t="s">
        <v>534</v>
      </c>
      <c r="O17" s="352">
        <v>45057</v>
      </c>
      <c r="P17" s="273"/>
      <c r="Q17" s="197"/>
      <c r="R17" s="197" t="s">
        <v>535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31">
        <v>9</v>
      </c>
      <c r="B18" s="332">
        <v>45049</v>
      </c>
      <c r="C18" s="333"/>
      <c r="D18" s="334" t="s">
        <v>272</v>
      </c>
      <c r="E18" s="335" t="s">
        <v>564</v>
      </c>
      <c r="F18" s="331">
        <v>6575</v>
      </c>
      <c r="G18" s="331">
        <v>6150</v>
      </c>
      <c r="H18" s="331">
        <v>6970</v>
      </c>
      <c r="I18" s="336" t="s">
        <v>922</v>
      </c>
      <c r="J18" s="272" t="s">
        <v>947</v>
      </c>
      <c r="K18" s="272">
        <f t="shared" ref="K18" si="18">H18-F18</f>
        <v>395</v>
      </c>
      <c r="L18" s="287">
        <f t="shared" ref="L18" si="19">(F18*-0.7)/100</f>
        <v>-46.024999999999999</v>
      </c>
      <c r="M18" s="288">
        <f t="shared" ref="M18" si="20">(K18+L18)/F18</f>
        <v>5.3076045627376431E-2</v>
      </c>
      <c r="N18" s="328" t="s">
        <v>534</v>
      </c>
      <c r="O18" s="305">
        <v>45055</v>
      </c>
      <c r="P18" s="273"/>
      <c r="Q18" s="197"/>
      <c r="R18" s="197" t="s">
        <v>535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3">
        <v>10</v>
      </c>
      <c r="B19" s="242">
        <v>45055</v>
      </c>
      <c r="C19" s="248"/>
      <c r="D19" s="249" t="s">
        <v>406</v>
      </c>
      <c r="E19" s="250" t="s">
        <v>564</v>
      </c>
      <c r="F19" s="243" t="s">
        <v>950</v>
      </c>
      <c r="G19" s="243">
        <v>379</v>
      </c>
      <c r="H19" s="243"/>
      <c r="I19" s="251" t="s">
        <v>880</v>
      </c>
      <c r="J19" s="244" t="s">
        <v>537</v>
      </c>
      <c r="K19" s="225"/>
      <c r="L19" s="245"/>
      <c r="M19" s="246"/>
      <c r="N19" s="244"/>
      <c r="O19" s="247"/>
      <c r="P19" s="245">
        <f>VLOOKUP(D19,'MidCap Intra'!B37:C537,2,0)</f>
        <v>409.9</v>
      </c>
      <c r="Q19" s="197"/>
      <c r="R19" s="197" t="s">
        <v>535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201">
        <v>11</v>
      </c>
      <c r="B20" s="199">
        <v>45058</v>
      </c>
      <c r="C20" s="268"/>
      <c r="D20" s="269" t="s">
        <v>181</v>
      </c>
      <c r="E20" s="270" t="s">
        <v>564</v>
      </c>
      <c r="F20" s="201" t="s">
        <v>978</v>
      </c>
      <c r="G20" s="201">
        <v>119</v>
      </c>
      <c r="H20" s="201"/>
      <c r="I20" s="271" t="s">
        <v>979</v>
      </c>
      <c r="J20" s="225" t="s">
        <v>537</v>
      </c>
      <c r="K20" s="225"/>
      <c r="L20" s="277"/>
      <c r="M20" s="278"/>
      <c r="N20" s="225"/>
      <c r="O20" s="279"/>
      <c r="P20" s="245">
        <f>VLOOKUP(D20,'MidCap Intra'!B38:C538,2,0)</f>
        <v>130.5</v>
      </c>
      <c r="Q20" s="197"/>
      <c r="R20" s="197" t="s">
        <v>535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01">
        <v>12</v>
      </c>
      <c r="B21" s="199">
        <v>45058</v>
      </c>
      <c r="C21" s="268"/>
      <c r="D21" s="269" t="s">
        <v>185</v>
      </c>
      <c r="E21" s="270" t="s">
        <v>564</v>
      </c>
      <c r="F21" s="201" t="s">
        <v>980</v>
      </c>
      <c r="G21" s="201">
        <v>538</v>
      </c>
      <c r="H21" s="201"/>
      <c r="I21" s="271" t="s">
        <v>981</v>
      </c>
      <c r="J21" s="225" t="s">
        <v>537</v>
      </c>
      <c r="K21" s="225"/>
      <c r="L21" s="277"/>
      <c r="M21" s="278"/>
      <c r="N21" s="225"/>
      <c r="O21" s="279"/>
      <c r="P21" s="245">
        <f>VLOOKUP(D21,'MidCap Intra'!B39:C539,2,0)</f>
        <v>581.6</v>
      </c>
      <c r="Q21" s="197"/>
      <c r="R21" s="197" t="s">
        <v>535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01">
        <v>13</v>
      </c>
      <c r="B22" s="199">
        <v>45068</v>
      </c>
      <c r="C22" s="268"/>
      <c r="D22" s="269" t="s">
        <v>139</v>
      </c>
      <c r="E22" s="270" t="s">
        <v>564</v>
      </c>
      <c r="F22" s="201" t="s">
        <v>1042</v>
      </c>
      <c r="G22" s="201">
        <v>637</v>
      </c>
      <c r="H22" s="201"/>
      <c r="I22" s="271" t="s">
        <v>1043</v>
      </c>
      <c r="J22" s="225" t="s">
        <v>537</v>
      </c>
      <c r="K22" s="225"/>
      <c r="L22" s="277"/>
      <c r="M22" s="278"/>
      <c r="N22" s="225"/>
      <c r="O22" s="279"/>
      <c r="P22" s="245">
        <f>VLOOKUP(D22,'MidCap Intra'!B40:C540,2,0)</f>
        <v>704.1</v>
      </c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4.25" customHeight="1">
      <c r="A23" s="353"/>
      <c r="B23" s="354"/>
      <c r="C23" s="355"/>
      <c r="D23" s="356"/>
      <c r="E23" s="357"/>
      <c r="F23" s="357"/>
      <c r="G23" s="216"/>
      <c r="H23" s="357"/>
      <c r="I23" s="358"/>
      <c r="J23" s="359"/>
      <c r="K23" s="359"/>
      <c r="L23" s="360"/>
      <c r="M23" s="361"/>
      <c r="N23" s="362"/>
      <c r="O23" s="363"/>
      <c r="P23" s="364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538</v>
      </c>
      <c r="B25" s="110"/>
      <c r="C25" s="111"/>
      <c r="E25" s="112"/>
      <c r="F25" s="112"/>
      <c r="G25" s="112"/>
      <c r="H25" s="112"/>
      <c r="I25" s="112"/>
      <c r="J25" s="113"/>
      <c r="K25" s="112"/>
      <c r="L25" s="114"/>
      <c r="M25" s="54"/>
      <c r="N25" s="113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5" t="s">
        <v>539</v>
      </c>
      <c r="B26" s="109"/>
      <c r="C26" s="109"/>
      <c r="D26" s="109"/>
      <c r="E26" s="41"/>
      <c r="F26" s="116" t="s">
        <v>540</v>
      </c>
      <c r="G26" s="6"/>
      <c r="H26" s="6"/>
      <c r="I26" s="6"/>
      <c r="J26" s="117"/>
      <c r="K26" s="118"/>
      <c r="L26" s="118"/>
      <c r="M26" s="119"/>
      <c r="N26" s="1"/>
      <c r="O26" s="120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541</v>
      </c>
      <c r="B27" s="109"/>
      <c r="C27" s="109"/>
      <c r="D27" s="109" t="s">
        <v>788</v>
      </c>
      <c r="E27" s="6"/>
      <c r="F27" s="116" t="s">
        <v>542</v>
      </c>
      <c r="G27" s="6"/>
      <c r="H27" s="6"/>
      <c r="I27" s="6"/>
      <c r="J27" s="117"/>
      <c r="K27" s="118"/>
      <c r="L27" s="118"/>
      <c r="M27" s="119"/>
      <c r="N27" s="1"/>
      <c r="O27" s="120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1"/>
      <c r="K28" s="118"/>
      <c r="L28" s="118"/>
      <c r="M28" s="6"/>
      <c r="N28" s="122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3" t="s">
        <v>543</v>
      </c>
      <c r="C29" s="123"/>
      <c r="D29" s="123"/>
      <c r="E29" s="123"/>
      <c r="F29" s="124"/>
      <c r="G29" s="6"/>
      <c r="H29" s="6"/>
      <c r="I29" s="125"/>
      <c r="J29" s="126"/>
      <c r="K29" s="127"/>
      <c r="L29" s="126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264" t="s">
        <v>16</v>
      </c>
      <c r="B30" s="264" t="s">
        <v>511</v>
      </c>
      <c r="C30" s="264"/>
      <c r="D30" s="227" t="s">
        <v>522</v>
      </c>
      <c r="E30" s="264" t="s">
        <v>523</v>
      </c>
      <c r="F30" s="264" t="s">
        <v>524</v>
      </c>
      <c r="G30" s="264" t="s">
        <v>544</v>
      </c>
      <c r="H30" s="264" t="s">
        <v>526</v>
      </c>
      <c r="I30" s="264" t="s">
        <v>527</v>
      </c>
      <c r="J30" s="96" t="s">
        <v>528</v>
      </c>
      <c r="K30" s="94" t="s">
        <v>545</v>
      </c>
      <c r="L30" s="129" t="s">
        <v>530</v>
      </c>
      <c r="M30" s="96" t="s">
        <v>531</v>
      </c>
      <c r="N30" s="93" t="s">
        <v>532</v>
      </c>
      <c r="O30" s="227" t="s">
        <v>533</v>
      </c>
      <c r="P30" s="41"/>
      <c r="Q30" s="1"/>
      <c r="R30" s="54"/>
      <c r="S30" s="54"/>
      <c r="T30" s="54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267" customFormat="1" ht="13.5" customHeight="1">
      <c r="A31" s="274">
        <v>1</v>
      </c>
      <c r="B31" s="332">
        <v>45040</v>
      </c>
      <c r="C31" s="337"/>
      <c r="D31" s="338" t="s">
        <v>401</v>
      </c>
      <c r="E31" s="339" t="s">
        <v>536</v>
      </c>
      <c r="F31" s="274">
        <v>239.5</v>
      </c>
      <c r="G31" s="274">
        <v>232</v>
      </c>
      <c r="H31" s="274">
        <v>246.5</v>
      </c>
      <c r="I31" s="340" t="s">
        <v>888</v>
      </c>
      <c r="J31" s="272" t="s">
        <v>889</v>
      </c>
      <c r="K31" s="272">
        <f t="shared" ref="K31" si="21">H31-F31</f>
        <v>7</v>
      </c>
      <c r="L31" s="287">
        <f t="shared" ref="L31" si="22">(F31*-0.7)/100</f>
        <v>-1.6764999999999999</v>
      </c>
      <c r="M31" s="288">
        <f t="shared" ref="M31" si="23">(K31+L31)/F31</f>
        <v>2.2227557411273486E-2</v>
      </c>
      <c r="N31" s="272" t="s">
        <v>534</v>
      </c>
      <c r="O31" s="305">
        <v>45055</v>
      </c>
      <c r="P31" s="265"/>
      <c r="Q31" s="198"/>
      <c r="R31" s="226" t="s">
        <v>535</v>
      </c>
      <c r="S31" s="197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</row>
    <row r="32" spans="1:56" s="267" customFormat="1" ht="13.5" customHeight="1">
      <c r="A32" s="274">
        <v>2</v>
      </c>
      <c r="B32" s="332">
        <v>45041</v>
      </c>
      <c r="C32" s="337"/>
      <c r="D32" s="338" t="s">
        <v>406</v>
      </c>
      <c r="E32" s="339" t="s">
        <v>536</v>
      </c>
      <c r="F32" s="274">
        <v>378</v>
      </c>
      <c r="G32" s="274">
        <v>367</v>
      </c>
      <c r="H32" s="274">
        <v>390</v>
      </c>
      <c r="I32" s="340" t="s">
        <v>891</v>
      </c>
      <c r="J32" s="272" t="s">
        <v>914</v>
      </c>
      <c r="K32" s="272">
        <f t="shared" ref="K32" si="24">H32-F32</f>
        <v>12</v>
      </c>
      <c r="L32" s="287">
        <f t="shared" ref="L32" si="25">(F32*-0.7)/100</f>
        <v>-2.6459999999999995</v>
      </c>
      <c r="M32" s="288">
        <f t="shared" ref="M32" si="26">(K32+L32)/F32</f>
        <v>2.4746031746031748E-2</v>
      </c>
      <c r="N32" s="328" t="s">
        <v>534</v>
      </c>
      <c r="O32" s="305">
        <v>45049</v>
      </c>
      <c r="P32" s="265"/>
      <c r="Q32" s="198"/>
      <c r="R32" s="226" t="s">
        <v>535</v>
      </c>
      <c r="S32" s="197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</row>
    <row r="33" spans="1:38" s="267" customFormat="1" ht="13.5" customHeight="1">
      <c r="A33" s="289">
        <v>3</v>
      </c>
      <c r="B33" s="343">
        <v>45044</v>
      </c>
      <c r="C33" s="344"/>
      <c r="D33" s="345" t="s">
        <v>255</v>
      </c>
      <c r="E33" s="346" t="s">
        <v>536</v>
      </c>
      <c r="F33" s="289">
        <v>284</v>
      </c>
      <c r="G33" s="289">
        <v>274</v>
      </c>
      <c r="H33" s="289">
        <v>274</v>
      </c>
      <c r="I33" s="347">
        <v>300</v>
      </c>
      <c r="J33" s="290" t="s">
        <v>948</v>
      </c>
      <c r="K33" s="290">
        <f t="shared" ref="K33" si="27">H33-F33</f>
        <v>-10</v>
      </c>
      <c r="L33" s="348">
        <f t="shared" ref="L33" si="28">(F33*-0.7)/100</f>
        <v>-1.9879999999999998</v>
      </c>
      <c r="M33" s="349">
        <f t="shared" ref="M33" si="29">(K33+L33)/F33</f>
        <v>-4.2211267605633804E-2</v>
      </c>
      <c r="N33" s="350" t="s">
        <v>546</v>
      </c>
      <c r="O33" s="351">
        <v>45055</v>
      </c>
      <c r="P33" s="265"/>
      <c r="Q33" s="198"/>
      <c r="R33" s="226" t="s">
        <v>535</v>
      </c>
      <c r="S33" s="197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</row>
    <row r="34" spans="1:38" s="267" customFormat="1" ht="13.5" customHeight="1">
      <c r="A34" s="289">
        <v>4</v>
      </c>
      <c r="B34" s="343">
        <v>45050</v>
      </c>
      <c r="C34" s="344"/>
      <c r="D34" s="345" t="s">
        <v>189</v>
      </c>
      <c r="E34" s="346" t="s">
        <v>536</v>
      </c>
      <c r="F34" s="289">
        <v>970</v>
      </c>
      <c r="G34" s="289">
        <v>945</v>
      </c>
      <c r="H34" s="289">
        <v>945</v>
      </c>
      <c r="I34" s="347" t="s">
        <v>923</v>
      </c>
      <c r="J34" s="290" t="s">
        <v>995</v>
      </c>
      <c r="K34" s="290">
        <f t="shared" ref="K34" si="30">H34-F34</f>
        <v>-25</v>
      </c>
      <c r="L34" s="348">
        <f t="shared" ref="L34" si="31">(F34*-0.7)/100</f>
        <v>-6.79</v>
      </c>
      <c r="M34" s="349">
        <f t="shared" ref="M34" si="32">(K34+L34)/F34</f>
        <v>-3.2773195876288658E-2</v>
      </c>
      <c r="N34" s="350" t="s">
        <v>546</v>
      </c>
      <c r="O34" s="351">
        <v>45062</v>
      </c>
      <c r="P34" s="265"/>
      <c r="Q34" s="198"/>
      <c r="R34" s="226" t="s">
        <v>535</v>
      </c>
      <c r="S34" s="197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</row>
    <row r="35" spans="1:38" s="267" customFormat="1" ht="13.5" customHeight="1">
      <c r="A35" s="274">
        <v>5</v>
      </c>
      <c r="B35" s="332">
        <v>45057</v>
      </c>
      <c r="C35" s="337"/>
      <c r="D35" s="338" t="s">
        <v>361</v>
      </c>
      <c r="E35" s="339" t="s">
        <v>536</v>
      </c>
      <c r="F35" s="274">
        <v>3225</v>
      </c>
      <c r="G35" s="274">
        <v>3130</v>
      </c>
      <c r="H35" s="274">
        <v>3300</v>
      </c>
      <c r="I35" s="340" t="s">
        <v>967</v>
      </c>
      <c r="J35" s="272" t="s">
        <v>988</v>
      </c>
      <c r="K35" s="272">
        <f t="shared" ref="K35" si="33">H35-F35</f>
        <v>75</v>
      </c>
      <c r="L35" s="287">
        <f t="shared" ref="L35" si="34">(F35*-0.7)/100</f>
        <v>-22.574999999999999</v>
      </c>
      <c r="M35" s="288">
        <f t="shared" ref="M35" si="35">(K35+L35)/F35</f>
        <v>1.6255813953488372E-2</v>
      </c>
      <c r="N35" s="328" t="s">
        <v>534</v>
      </c>
      <c r="O35" s="305">
        <v>45061</v>
      </c>
      <c r="P35" s="265"/>
      <c r="Q35" s="198"/>
      <c r="R35" s="226" t="s">
        <v>535</v>
      </c>
      <c r="S35" s="197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</row>
    <row r="36" spans="1:38" s="267" customFormat="1" ht="13.5" customHeight="1">
      <c r="A36" s="289">
        <v>6</v>
      </c>
      <c r="B36" s="343">
        <v>45058</v>
      </c>
      <c r="C36" s="344"/>
      <c r="D36" s="345" t="s">
        <v>272</v>
      </c>
      <c r="E36" s="346" t="s">
        <v>536</v>
      </c>
      <c r="F36" s="289">
        <v>7075</v>
      </c>
      <c r="G36" s="289">
        <v>6890</v>
      </c>
      <c r="H36" s="289">
        <v>6860</v>
      </c>
      <c r="I36" s="347" t="s">
        <v>983</v>
      </c>
      <c r="J36" s="290" t="s">
        <v>704</v>
      </c>
      <c r="K36" s="290">
        <f t="shared" ref="K36" si="36">H36-F36</f>
        <v>-215</v>
      </c>
      <c r="L36" s="348">
        <f t="shared" ref="L36" si="37">(F36*-0.7)/100</f>
        <v>-49.524999999999999</v>
      </c>
      <c r="M36" s="349">
        <f t="shared" ref="M36" si="38">(K36+L36)/F36</f>
        <v>-3.7388692579505299E-2</v>
      </c>
      <c r="N36" s="350" t="s">
        <v>546</v>
      </c>
      <c r="O36" s="351">
        <v>45065</v>
      </c>
      <c r="P36" s="265"/>
      <c r="Q36" s="198"/>
      <c r="R36" s="226" t="s">
        <v>535</v>
      </c>
      <c r="S36" s="197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</row>
    <row r="37" spans="1:38" s="267" customFormat="1" ht="13.5" customHeight="1">
      <c r="A37" s="274">
        <v>7</v>
      </c>
      <c r="B37" s="332">
        <v>45058</v>
      </c>
      <c r="C37" s="268"/>
      <c r="D37" s="338" t="s">
        <v>401</v>
      </c>
      <c r="E37" s="339" t="s">
        <v>536</v>
      </c>
      <c r="F37" s="274">
        <v>239.5</v>
      </c>
      <c r="G37" s="274">
        <v>232</v>
      </c>
      <c r="H37" s="274">
        <v>246.5</v>
      </c>
      <c r="I37" s="340" t="s">
        <v>888</v>
      </c>
      <c r="J37" s="272" t="s">
        <v>889</v>
      </c>
      <c r="K37" s="272">
        <f t="shared" ref="K37" si="39">H37-F37</f>
        <v>7</v>
      </c>
      <c r="L37" s="287">
        <f t="shared" ref="L37" si="40">(F37*-0.7)/100</f>
        <v>-1.6764999999999999</v>
      </c>
      <c r="M37" s="288">
        <f t="shared" ref="M37" si="41">(K37+L37)/F37</f>
        <v>2.2227557411273486E-2</v>
      </c>
      <c r="N37" s="272" t="s">
        <v>534</v>
      </c>
      <c r="O37" s="305">
        <v>45061</v>
      </c>
      <c r="P37" s="265"/>
      <c r="Q37" s="198"/>
      <c r="R37" s="226" t="s">
        <v>535</v>
      </c>
      <c r="S37" s="197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</row>
    <row r="38" spans="1:38" s="267" customFormat="1" ht="13.5" customHeight="1">
      <c r="A38" s="201">
        <v>8</v>
      </c>
      <c r="B38" s="242">
        <v>45065</v>
      </c>
      <c r="C38" s="268"/>
      <c r="D38" s="269" t="s">
        <v>401</v>
      </c>
      <c r="E38" s="270" t="s">
        <v>536</v>
      </c>
      <c r="F38" s="201" t="s">
        <v>1031</v>
      </c>
      <c r="G38" s="201">
        <v>232</v>
      </c>
      <c r="H38" s="201"/>
      <c r="I38" s="271" t="s">
        <v>888</v>
      </c>
      <c r="J38" s="225" t="s">
        <v>537</v>
      </c>
      <c r="K38" s="225"/>
      <c r="L38" s="277"/>
      <c r="M38" s="278"/>
      <c r="N38" s="225"/>
      <c r="O38" s="279"/>
      <c r="P38" s="265"/>
      <c r="Q38" s="198"/>
      <c r="R38" s="226" t="s">
        <v>798</v>
      </c>
      <c r="S38" s="197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</row>
    <row r="39" spans="1:38" s="267" customFormat="1" ht="13.5" customHeight="1">
      <c r="A39" s="274">
        <v>9</v>
      </c>
      <c r="B39" s="332">
        <v>45068</v>
      </c>
      <c r="C39" s="337"/>
      <c r="D39" s="338" t="s">
        <v>43</v>
      </c>
      <c r="E39" s="339" t="s">
        <v>536</v>
      </c>
      <c r="F39" s="274">
        <v>1815</v>
      </c>
      <c r="G39" s="274">
        <v>1760</v>
      </c>
      <c r="H39" s="274">
        <v>1865</v>
      </c>
      <c r="I39" s="340" t="s">
        <v>1047</v>
      </c>
      <c r="J39" s="272" t="s">
        <v>1066</v>
      </c>
      <c r="K39" s="272">
        <f t="shared" ref="K39" si="42">H39-F39</f>
        <v>50</v>
      </c>
      <c r="L39" s="287">
        <f t="shared" ref="L39" si="43">(F39*-0.7)/100</f>
        <v>-12.705</v>
      </c>
      <c r="M39" s="288">
        <f t="shared" ref="M39" si="44">(K39+L39)/F39</f>
        <v>2.0548209366391186E-2</v>
      </c>
      <c r="N39" s="272" t="s">
        <v>534</v>
      </c>
      <c r="O39" s="305">
        <v>45069</v>
      </c>
      <c r="P39" s="265"/>
      <c r="Q39" s="198"/>
      <c r="R39" s="226"/>
      <c r="S39" s="197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</row>
    <row r="40" spans="1:38" s="267" customFormat="1" ht="13.5" customHeight="1">
      <c r="A40" s="201">
        <v>10</v>
      </c>
      <c r="B40" s="242">
        <v>45069</v>
      </c>
      <c r="C40" s="268"/>
      <c r="D40" s="269" t="s">
        <v>43</v>
      </c>
      <c r="E40" s="270" t="s">
        <v>536</v>
      </c>
      <c r="F40" s="201" t="s">
        <v>1067</v>
      </c>
      <c r="G40" s="201">
        <v>1750</v>
      </c>
      <c r="H40" s="201"/>
      <c r="I40" s="271" t="s">
        <v>1047</v>
      </c>
      <c r="J40" s="225" t="s">
        <v>537</v>
      </c>
      <c r="K40" s="225"/>
      <c r="L40" s="277"/>
      <c r="M40" s="278"/>
      <c r="N40" s="225"/>
      <c r="O40" s="279"/>
      <c r="P40" s="265"/>
      <c r="Q40" s="198"/>
      <c r="R40" s="226"/>
      <c r="S40" s="197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</row>
    <row r="41" spans="1:38" s="198" customFormat="1" ht="13.5" customHeight="1">
      <c r="A41" s="303"/>
      <c r="B41" s="303"/>
      <c r="C41" s="268"/>
      <c r="D41" s="269"/>
      <c r="E41" s="270"/>
      <c r="F41" s="201"/>
      <c r="G41" s="201"/>
      <c r="H41" s="201"/>
      <c r="I41" s="271"/>
      <c r="J41" s="225"/>
      <c r="K41" s="225"/>
      <c r="L41" s="277"/>
      <c r="M41" s="278"/>
      <c r="N41" s="225"/>
      <c r="O41" s="279"/>
      <c r="P41" s="265"/>
      <c r="R41" s="226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ht="44.25" customHeight="1">
      <c r="A42" s="109" t="s">
        <v>538</v>
      </c>
      <c r="B42" s="130"/>
      <c r="C42" s="130"/>
      <c r="D42" s="1"/>
      <c r="E42" s="6"/>
      <c r="F42" s="6"/>
      <c r="G42" s="6"/>
      <c r="H42" s="6" t="s">
        <v>550</v>
      </c>
      <c r="I42" s="6"/>
      <c r="J42" s="6"/>
      <c r="K42" s="105"/>
      <c r="L42" s="131"/>
      <c r="M42" s="105"/>
      <c r="N42" s="106"/>
      <c r="O42" s="105"/>
      <c r="P42" s="1"/>
      <c r="Q42" s="1"/>
      <c r="R42" s="6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38" ht="12.75" customHeight="1">
      <c r="A43" s="115" t="s">
        <v>539</v>
      </c>
      <c r="B43" s="109"/>
      <c r="C43" s="109"/>
      <c r="D43" s="109"/>
      <c r="E43" s="41"/>
      <c r="F43" s="116" t="s">
        <v>540</v>
      </c>
      <c r="G43" s="54"/>
      <c r="H43" s="41"/>
      <c r="I43" s="54"/>
      <c r="J43" s="6"/>
      <c r="K43" s="132"/>
      <c r="L43" s="133"/>
      <c r="M43" s="6"/>
      <c r="N43" s="99"/>
      <c r="O43" s="134"/>
      <c r="P43" s="4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4.25" customHeight="1">
      <c r="A44" s="115"/>
      <c r="B44" s="109"/>
      <c r="C44" s="109"/>
      <c r="D44" s="109"/>
      <c r="E44" s="6"/>
      <c r="F44" s="116" t="s">
        <v>542</v>
      </c>
      <c r="G44" s="54"/>
      <c r="H44" s="41"/>
      <c r="I44" s="54"/>
      <c r="J44" s="6"/>
      <c r="K44" s="132"/>
      <c r="L44" s="133"/>
      <c r="M44" s="6"/>
      <c r="N44" s="99"/>
      <c r="O44" s="134"/>
      <c r="P44" s="41"/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4.25" customHeight="1">
      <c r="A45" s="109"/>
      <c r="B45" s="109"/>
      <c r="C45" s="109"/>
      <c r="D45" s="109"/>
      <c r="E45" s="6"/>
      <c r="F45" s="6"/>
      <c r="G45" s="6"/>
      <c r="H45" s="6"/>
      <c r="I45" s="6"/>
      <c r="J45" s="121"/>
      <c r="K45" s="118"/>
      <c r="L45" s="119"/>
      <c r="M45" s="6"/>
      <c r="N45" s="122"/>
      <c r="O45" s="1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2.75" customHeight="1">
      <c r="A46" s="135" t="s">
        <v>551</v>
      </c>
      <c r="B46" s="135"/>
      <c r="C46" s="135"/>
      <c r="D46" s="135"/>
      <c r="E46" s="6"/>
      <c r="F46" s="6"/>
      <c r="G46" s="6"/>
      <c r="H46" s="6"/>
      <c r="I46" s="6"/>
      <c r="J46" s="6"/>
      <c r="K46" s="6"/>
      <c r="L46" s="6"/>
      <c r="M46" s="6"/>
      <c r="N46" s="6"/>
      <c r="O46" s="2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38.25" customHeight="1">
      <c r="A47" s="94" t="s">
        <v>16</v>
      </c>
      <c r="B47" s="94" t="s">
        <v>511</v>
      </c>
      <c r="C47" s="94"/>
      <c r="D47" s="95" t="s">
        <v>522</v>
      </c>
      <c r="E47" s="94" t="s">
        <v>523</v>
      </c>
      <c r="F47" s="94" t="s">
        <v>524</v>
      </c>
      <c r="G47" s="94" t="s">
        <v>544</v>
      </c>
      <c r="H47" s="94" t="s">
        <v>526</v>
      </c>
      <c r="I47" s="94" t="s">
        <v>527</v>
      </c>
      <c r="J47" s="93" t="s">
        <v>528</v>
      </c>
      <c r="K47" s="136" t="s">
        <v>552</v>
      </c>
      <c r="L47" s="96" t="s">
        <v>530</v>
      </c>
      <c r="M47" s="136" t="s">
        <v>553</v>
      </c>
      <c r="N47" s="94" t="s">
        <v>554</v>
      </c>
      <c r="O47" s="93" t="s">
        <v>532</v>
      </c>
      <c r="P47" s="95" t="s">
        <v>533</v>
      </c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286">
        <v>1</v>
      </c>
      <c r="B48" s="304">
        <v>45044</v>
      </c>
      <c r="C48" s="302"/>
      <c r="D48" s="302" t="s">
        <v>897</v>
      </c>
      <c r="E48" s="286" t="s">
        <v>536</v>
      </c>
      <c r="F48" s="286">
        <v>2419</v>
      </c>
      <c r="G48" s="286">
        <v>2370</v>
      </c>
      <c r="H48" s="341">
        <v>2457.5</v>
      </c>
      <c r="I48" s="341" t="s">
        <v>898</v>
      </c>
      <c r="J48" s="272" t="s">
        <v>915</v>
      </c>
      <c r="K48" s="280">
        <f t="shared" ref="K48:K49" si="45">H48-F48</f>
        <v>38.5</v>
      </c>
      <c r="L48" s="291">
        <f t="shared" ref="L48:L49" si="46">(H48*N48)*0.07%</f>
        <v>430.06250000000006</v>
      </c>
      <c r="M48" s="282">
        <f t="shared" ref="M48:M53" si="47">(K48*N48)-L48</f>
        <v>9194.9375</v>
      </c>
      <c r="N48" s="280">
        <v>250</v>
      </c>
      <c r="O48" s="272" t="s">
        <v>534</v>
      </c>
      <c r="P48" s="273">
        <v>45049</v>
      </c>
      <c r="Q48" s="299"/>
      <c r="R48" s="54" t="s">
        <v>535</v>
      </c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300"/>
      <c r="AG48" s="301"/>
      <c r="AH48" s="299"/>
      <c r="AI48" s="299"/>
      <c r="AJ48" s="300"/>
      <c r="AK48" s="300"/>
      <c r="AL48" s="300"/>
    </row>
    <row r="49" spans="1:38" ht="12.75" customHeight="1">
      <c r="A49" s="286">
        <v>2</v>
      </c>
      <c r="B49" s="304">
        <v>45049</v>
      </c>
      <c r="C49" s="302"/>
      <c r="D49" s="302" t="s">
        <v>918</v>
      </c>
      <c r="E49" s="286" t="s">
        <v>536</v>
      </c>
      <c r="F49" s="286">
        <v>790</v>
      </c>
      <c r="G49" s="286">
        <v>776</v>
      </c>
      <c r="H49" s="341">
        <v>798.5</v>
      </c>
      <c r="I49" s="341" t="s">
        <v>919</v>
      </c>
      <c r="J49" s="272" t="s">
        <v>936</v>
      </c>
      <c r="K49" s="280">
        <f t="shared" si="45"/>
        <v>8.5</v>
      </c>
      <c r="L49" s="291">
        <f t="shared" si="46"/>
        <v>531.00250000000005</v>
      </c>
      <c r="M49" s="282">
        <f t="shared" si="47"/>
        <v>7543.9974999999995</v>
      </c>
      <c r="N49" s="280">
        <v>950</v>
      </c>
      <c r="O49" s="272" t="s">
        <v>534</v>
      </c>
      <c r="P49" s="273">
        <v>45055</v>
      </c>
      <c r="Q49" s="299"/>
      <c r="R49" s="54" t="s">
        <v>535</v>
      </c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00"/>
      <c r="AG49" s="301"/>
      <c r="AH49" s="299"/>
      <c r="AI49" s="299"/>
      <c r="AJ49" s="300"/>
      <c r="AK49" s="300"/>
      <c r="AL49" s="300"/>
    </row>
    <row r="50" spans="1:38" ht="12.75" customHeight="1">
      <c r="A50" s="286">
        <v>3</v>
      </c>
      <c r="B50" s="304">
        <v>45054</v>
      </c>
      <c r="C50" s="302"/>
      <c r="D50" s="302" t="s">
        <v>943</v>
      </c>
      <c r="E50" s="286" t="s">
        <v>536</v>
      </c>
      <c r="F50" s="286">
        <v>1557</v>
      </c>
      <c r="G50" s="286">
        <v>1520</v>
      </c>
      <c r="H50" s="341">
        <v>1580</v>
      </c>
      <c r="I50" s="341" t="s">
        <v>944</v>
      </c>
      <c r="J50" s="272" t="s">
        <v>955</v>
      </c>
      <c r="K50" s="280">
        <f t="shared" ref="K50" si="48">H50-F50</f>
        <v>23</v>
      </c>
      <c r="L50" s="291">
        <f t="shared" ref="L50" si="49">(H50*N50)*0.07%</f>
        <v>387.10000000000008</v>
      </c>
      <c r="M50" s="282">
        <f t="shared" si="47"/>
        <v>7662.9</v>
      </c>
      <c r="N50" s="280">
        <v>350</v>
      </c>
      <c r="O50" s="272" t="s">
        <v>534</v>
      </c>
      <c r="P50" s="273">
        <v>45056</v>
      </c>
      <c r="Q50" s="299"/>
      <c r="R50" s="54" t="s">
        <v>798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300"/>
      <c r="AG50" s="301"/>
      <c r="AH50" s="299"/>
      <c r="AI50" s="299"/>
      <c r="AJ50" s="300"/>
      <c r="AK50" s="300"/>
      <c r="AL50" s="300"/>
    </row>
    <row r="51" spans="1:38" ht="12.75" customHeight="1">
      <c r="A51" s="286">
        <v>4</v>
      </c>
      <c r="B51" s="304">
        <v>45054</v>
      </c>
      <c r="C51" s="302"/>
      <c r="D51" s="302" t="s">
        <v>945</v>
      </c>
      <c r="E51" s="286" t="s">
        <v>536</v>
      </c>
      <c r="F51" s="286">
        <v>460</v>
      </c>
      <c r="G51" s="286">
        <v>449</v>
      </c>
      <c r="H51" s="341">
        <v>467</v>
      </c>
      <c r="I51" s="341" t="s">
        <v>946</v>
      </c>
      <c r="J51" s="272" t="s">
        <v>889</v>
      </c>
      <c r="K51" s="280">
        <f t="shared" ref="K51" si="50">H51-F51</f>
        <v>7</v>
      </c>
      <c r="L51" s="291">
        <f t="shared" ref="L51" si="51">(H51*N51)*0.07%</f>
        <v>408.62500000000006</v>
      </c>
      <c r="M51" s="282">
        <f t="shared" si="47"/>
        <v>8341.375</v>
      </c>
      <c r="N51" s="280">
        <v>1250</v>
      </c>
      <c r="O51" s="272" t="s">
        <v>534</v>
      </c>
      <c r="P51" s="273">
        <v>45055</v>
      </c>
      <c r="Q51" s="299"/>
      <c r="R51" s="54" t="s">
        <v>798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300"/>
      <c r="AG51" s="301"/>
      <c r="AH51" s="299"/>
      <c r="AI51" s="299"/>
      <c r="AJ51" s="300"/>
      <c r="AK51" s="300"/>
      <c r="AL51" s="300"/>
    </row>
    <row r="52" spans="1:38" ht="12.75" customHeight="1">
      <c r="A52" s="286">
        <v>5</v>
      </c>
      <c r="B52" s="304">
        <v>45056</v>
      </c>
      <c r="C52" s="302"/>
      <c r="D52" s="302" t="s">
        <v>945</v>
      </c>
      <c r="E52" s="286" t="s">
        <v>536</v>
      </c>
      <c r="F52" s="286">
        <v>459</v>
      </c>
      <c r="G52" s="286">
        <v>448</v>
      </c>
      <c r="H52" s="341">
        <v>482</v>
      </c>
      <c r="I52" s="341" t="s">
        <v>946</v>
      </c>
      <c r="J52" s="272" t="s">
        <v>955</v>
      </c>
      <c r="K52" s="280">
        <f t="shared" ref="K52:K53" si="52">H52-F52</f>
        <v>23</v>
      </c>
      <c r="L52" s="291">
        <f t="shared" ref="L52:L53" si="53">(H52*N52)*0.07%</f>
        <v>421.75000000000006</v>
      </c>
      <c r="M52" s="282">
        <f t="shared" si="47"/>
        <v>28328.25</v>
      </c>
      <c r="N52" s="280">
        <v>1250</v>
      </c>
      <c r="O52" s="272" t="s">
        <v>534</v>
      </c>
      <c r="P52" s="273">
        <v>45057</v>
      </c>
      <c r="Q52" s="299"/>
      <c r="R52" s="54" t="s">
        <v>798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300"/>
      <c r="AG52" s="301"/>
      <c r="AH52" s="299"/>
      <c r="AI52" s="299"/>
      <c r="AJ52" s="300"/>
      <c r="AK52" s="300"/>
      <c r="AL52" s="300"/>
    </row>
    <row r="53" spans="1:38" ht="12.75" customHeight="1">
      <c r="A53" s="286">
        <v>6</v>
      </c>
      <c r="B53" s="304">
        <v>45056</v>
      </c>
      <c r="C53" s="302"/>
      <c r="D53" s="302" t="s">
        <v>956</v>
      </c>
      <c r="E53" s="286" t="s">
        <v>536</v>
      </c>
      <c r="F53" s="286">
        <v>569</v>
      </c>
      <c r="G53" s="286">
        <v>559</v>
      </c>
      <c r="H53" s="341">
        <v>576.5</v>
      </c>
      <c r="I53" s="341" t="s">
        <v>957</v>
      </c>
      <c r="J53" s="272" t="s">
        <v>982</v>
      </c>
      <c r="K53" s="280">
        <f t="shared" si="52"/>
        <v>7.5</v>
      </c>
      <c r="L53" s="291">
        <f t="shared" si="53"/>
        <v>605.32500000000005</v>
      </c>
      <c r="M53" s="282">
        <f t="shared" si="47"/>
        <v>10644.674999999999</v>
      </c>
      <c r="N53" s="280">
        <v>1500</v>
      </c>
      <c r="O53" s="272" t="s">
        <v>534</v>
      </c>
      <c r="P53" s="273">
        <v>45057</v>
      </c>
      <c r="Q53" s="299"/>
      <c r="R53" s="54" t="s">
        <v>535</v>
      </c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300"/>
      <c r="AG53" s="301"/>
      <c r="AH53" s="299"/>
      <c r="AI53" s="299"/>
      <c r="AJ53" s="300"/>
      <c r="AK53" s="300"/>
      <c r="AL53" s="300"/>
    </row>
    <row r="54" spans="1:38" ht="12.75" customHeight="1">
      <c r="A54" s="308">
        <v>7</v>
      </c>
      <c r="B54" s="320">
        <v>45062</v>
      </c>
      <c r="C54" s="311"/>
      <c r="D54" s="311" t="s">
        <v>1001</v>
      </c>
      <c r="E54" s="308" t="s">
        <v>536</v>
      </c>
      <c r="F54" s="308">
        <v>405</v>
      </c>
      <c r="G54" s="308">
        <v>398.5</v>
      </c>
      <c r="H54" s="382">
        <v>398.5</v>
      </c>
      <c r="I54" s="382" t="s">
        <v>1002</v>
      </c>
      <c r="J54" s="290" t="s">
        <v>1023</v>
      </c>
      <c r="K54" s="314">
        <f t="shared" ref="K54" si="54">H54-F54</f>
        <v>-6.5</v>
      </c>
      <c r="L54" s="313">
        <f t="shared" ref="L54" si="55">(H54*N54)*0.07%</f>
        <v>502.11000000000007</v>
      </c>
      <c r="M54" s="316">
        <f t="shared" ref="M54" si="56">(K54*N54)-L54</f>
        <v>-12202.11</v>
      </c>
      <c r="N54" s="314">
        <v>1800</v>
      </c>
      <c r="O54" s="350" t="s">
        <v>546</v>
      </c>
      <c r="P54" s="309">
        <v>45066</v>
      </c>
      <c r="Q54" s="299"/>
      <c r="R54" s="54" t="s">
        <v>535</v>
      </c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300"/>
      <c r="AG54" s="301"/>
      <c r="AH54" s="299"/>
      <c r="AI54" s="299"/>
      <c r="AJ54" s="300"/>
      <c r="AK54" s="300"/>
      <c r="AL54" s="300"/>
    </row>
    <row r="55" spans="1:38" ht="12.75" customHeight="1">
      <c r="A55" s="255">
        <v>8</v>
      </c>
      <c r="B55" s="292">
        <v>45065</v>
      </c>
      <c r="C55" s="293"/>
      <c r="D55" s="293" t="s">
        <v>943</v>
      </c>
      <c r="E55" s="255" t="s">
        <v>536</v>
      </c>
      <c r="F55" s="255" t="s">
        <v>1032</v>
      </c>
      <c r="G55" s="255">
        <v>1575</v>
      </c>
      <c r="H55" s="294"/>
      <c r="I55" s="294" t="s">
        <v>1033</v>
      </c>
      <c r="J55" s="295"/>
      <c r="K55" s="296"/>
      <c r="L55" s="297"/>
      <c r="M55" s="298"/>
      <c r="N55" s="296"/>
      <c r="O55" s="294"/>
      <c r="P55" s="256"/>
      <c r="Q55" s="299"/>
      <c r="R55" s="54" t="s">
        <v>798</v>
      </c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300"/>
      <c r="AG55" s="301"/>
      <c r="AH55" s="299"/>
      <c r="AI55" s="299"/>
      <c r="AJ55" s="300"/>
      <c r="AK55" s="300"/>
      <c r="AL55" s="300"/>
    </row>
    <row r="56" spans="1:38" ht="12.75" customHeight="1">
      <c r="A56" s="255"/>
      <c r="B56" s="292"/>
      <c r="C56" s="293"/>
      <c r="D56" s="293"/>
      <c r="E56" s="255"/>
      <c r="F56" s="255"/>
      <c r="G56" s="255"/>
      <c r="H56" s="294"/>
      <c r="I56" s="294"/>
      <c r="J56" s="295"/>
      <c r="K56" s="296"/>
      <c r="L56" s="297"/>
      <c r="M56" s="298"/>
      <c r="N56" s="296"/>
      <c r="O56" s="294"/>
      <c r="P56" s="256"/>
      <c r="Q56" s="299"/>
      <c r="R56" s="54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300"/>
      <c r="AG56" s="301"/>
      <c r="AH56" s="299"/>
      <c r="AI56" s="299"/>
      <c r="AJ56" s="300"/>
      <c r="AK56" s="300"/>
      <c r="AL56" s="300"/>
    </row>
    <row r="57" spans="1:38" s="198" customFormat="1" ht="12.75" customHeight="1">
      <c r="A57" s="300"/>
      <c r="B57" s="317"/>
      <c r="C57" s="200"/>
      <c r="D57" s="200"/>
      <c r="E57" s="229"/>
      <c r="F57" s="229"/>
      <c r="G57" s="229"/>
      <c r="H57" s="318"/>
      <c r="I57" s="318"/>
      <c r="J57" s="319"/>
      <c r="K57" s="200"/>
      <c r="L57" s="229"/>
      <c r="M57" s="229"/>
      <c r="N57" s="229"/>
      <c r="O57" s="318"/>
      <c r="P57" s="318"/>
      <c r="Q57" s="200"/>
      <c r="R57" s="203"/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29"/>
      <c r="AG57" s="228"/>
      <c r="AH57" s="200"/>
      <c r="AI57" s="200"/>
      <c r="AJ57" s="229"/>
      <c r="AK57" s="229"/>
      <c r="AL57" s="229"/>
    </row>
    <row r="58" spans="1:38" ht="38.25" customHeight="1">
      <c r="A58" s="137" t="s">
        <v>556</v>
      </c>
      <c r="B58" s="137"/>
      <c r="C58" s="137"/>
      <c r="D58" s="137"/>
      <c r="E58" s="138"/>
      <c r="F58" s="102"/>
      <c r="G58" s="102"/>
      <c r="H58" s="102"/>
      <c r="I58" s="102"/>
      <c r="J58" s="1"/>
      <c r="K58" s="6"/>
      <c r="L58" s="6"/>
      <c r="M58" s="6"/>
      <c r="N58" s="1"/>
      <c r="O58" s="1"/>
      <c r="P58" s="41"/>
      <c r="Q58" s="41"/>
      <c r="R58" s="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41"/>
      <c r="AG58" s="41"/>
      <c r="AH58" s="41"/>
      <c r="AI58" s="41"/>
      <c r="AJ58" s="41"/>
      <c r="AK58" s="41"/>
      <c r="AL58" s="41"/>
    </row>
    <row r="59" spans="1:38" ht="38.25">
      <c r="A59" s="94" t="s">
        <v>16</v>
      </c>
      <c r="B59" s="94" t="s">
        <v>511</v>
      </c>
      <c r="C59" s="94"/>
      <c r="D59" s="95" t="s">
        <v>522</v>
      </c>
      <c r="E59" s="94" t="s">
        <v>523</v>
      </c>
      <c r="F59" s="94" t="s">
        <v>524</v>
      </c>
      <c r="G59" s="94" t="s">
        <v>544</v>
      </c>
      <c r="H59" s="94" t="s">
        <v>526</v>
      </c>
      <c r="I59" s="94" t="s">
        <v>527</v>
      </c>
      <c r="J59" s="93" t="s">
        <v>528</v>
      </c>
      <c r="K59" s="93" t="s">
        <v>557</v>
      </c>
      <c r="L59" s="96" t="s">
        <v>530</v>
      </c>
      <c r="M59" s="136" t="s">
        <v>553</v>
      </c>
      <c r="N59" s="94" t="s">
        <v>554</v>
      </c>
      <c r="O59" s="94" t="s">
        <v>532</v>
      </c>
      <c r="P59" s="95" t="s">
        <v>533</v>
      </c>
      <c r="Q59" s="4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41"/>
      <c r="AG59" s="41"/>
      <c r="AH59" s="41"/>
      <c r="AI59" s="41"/>
      <c r="AJ59" s="41"/>
      <c r="AK59" s="41"/>
      <c r="AL59" s="41"/>
    </row>
    <row r="60" spans="1:38" s="198" customFormat="1" ht="15.6" customHeight="1">
      <c r="A60" s="286">
        <v>1</v>
      </c>
      <c r="B60" s="304">
        <v>45043</v>
      </c>
      <c r="C60" s="284"/>
      <c r="D60" s="302" t="s">
        <v>895</v>
      </c>
      <c r="E60" s="274" t="s">
        <v>536</v>
      </c>
      <c r="F60" s="274">
        <v>35</v>
      </c>
      <c r="G60" s="274">
        <v>19</v>
      </c>
      <c r="H60" s="283">
        <v>42</v>
      </c>
      <c r="I60" s="291" t="s">
        <v>896</v>
      </c>
      <c r="J60" s="272" t="s">
        <v>889</v>
      </c>
      <c r="K60" s="280">
        <f t="shared" ref="K60" si="57">H60-F60</f>
        <v>7</v>
      </c>
      <c r="L60" s="281">
        <v>100</v>
      </c>
      <c r="M60" s="282">
        <f t="shared" ref="M60" si="58">(K60*N60)-100</f>
        <v>2000</v>
      </c>
      <c r="N60" s="280">
        <v>300</v>
      </c>
      <c r="O60" s="272" t="s">
        <v>534</v>
      </c>
      <c r="P60" s="273">
        <v>45048</v>
      </c>
      <c r="Q60" s="197"/>
      <c r="R60" s="203" t="s">
        <v>798</v>
      </c>
      <c r="S60" s="197"/>
      <c r="T60" s="197"/>
      <c r="U60" s="197"/>
      <c r="V60" s="197"/>
      <c r="W60" s="197"/>
      <c r="X60" s="203"/>
      <c r="Y60" s="197"/>
      <c r="Z60" s="197"/>
      <c r="AA60" s="197"/>
      <c r="AB60" s="197"/>
      <c r="AC60" s="197"/>
      <c r="AD60" s="203"/>
      <c r="AE60" s="197"/>
      <c r="AF60" s="197"/>
      <c r="AG60" s="197"/>
      <c r="AH60" s="197"/>
      <c r="AI60" s="197"/>
      <c r="AJ60" s="203"/>
      <c r="AK60" s="197"/>
      <c r="AL60" s="197"/>
    </row>
    <row r="61" spans="1:38" s="198" customFormat="1" ht="15.6" customHeight="1">
      <c r="A61" s="286">
        <v>2</v>
      </c>
      <c r="B61" s="304">
        <v>45044</v>
      </c>
      <c r="C61" s="284"/>
      <c r="D61" s="302" t="s">
        <v>900</v>
      </c>
      <c r="E61" s="274" t="s">
        <v>536</v>
      </c>
      <c r="F61" s="274">
        <v>127</v>
      </c>
      <c r="G61" s="274">
        <v>78</v>
      </c>
      <c r="H61" s="283">
        <v>147</v>
      </c>
      <c r="I61" s="291" t="s">
        <v>868</v>
      </c>
      <c r="J61" s="272" t="s">
        <v>883</v>
      </c>
      <c r="K61" s="280">
        <f t="shared" ref="K61" si="59">H61-F61</f>
        <v>20</v>
      </c>
      <c r="L61" s="281">
        <v>100</v>
      </c>
      <c r="M61" s="282">
        <f t="shared" ref="M61" si="60">(K61*N61)-100</f>
        <v>1900</v>
      </c>
      <c r="N61" s="280">
        <v>100</v>
      </c>
      <c r="O61" s="272" t="s">
        <v>534</v>
      </c>
      <c r="P61" s="273">
        <v>45048</v>
      </c>
      <c r="Q61" s="197"/>
      <c r="R61" s="203" t="s">
        <v>798</v>
      </c>
      <c r="S61" s="197"/>
      <c r="T61" s="197"/>
      <c r="U61" s="197"/>
      <c r="V61" s="197"/>
      <c r="W61" s="197"/>
      <c r="X61" s="203"/>
      <c r="Y61" s="197"/>
      <c r="Z61" s="197"/>
      <c r="AA61" s="197"/>
      <c r="AB61" s="197"/>
      <c r="AC61" s="197"/>
      <c r="AD61" s="203"/>
      <c r="AE61" s="197"/>
      <c r="AF61" s="197"/>
      <c r="AG61" s="197"/>
      <c r="AH61" s="197"/>
      <c r="AI61" s="197"/>
      <c r="AJ61" s="203"/>
      <c r="AK61" s="197"/>
      <c r="AL61" s="197"/>
    </row>
    <row r="62" spans="1:38" s="198" customFormat="1" ht="15.6" customHeight="1">
      <c r="A62" s="286">
        <v>3</v>
      </c>
      <c r="B62" s="304">
        <v>45044</v>
      </c>
      <c r="C62" s="284"/>
      <c r="D62" s="302" t="s">
        <v>901</v>
      </c>
      <c r="E62" s="274" t="s">
        <v>536</v>
      </c>
      <c r="F62" s="274">
        <v>39</v>
      </c>
      <c r="G62" s="274">
        <v>25</v>
      </c>
      <c r="H62" s="283">
        <v>45.5</v>
      </c>
      <c r="I62" s="291" t="s">
        <v>902</v>
      </c>
      <c r="J62" s="272" t="s">
        <v>899</v>
      </c>
      <c r="K62" s="280">
        <f t="shared" ref="K62" si="61">H62-F62</f>
        <v>6.5</v>
      </c>
      <c r="L62" s="281">
        <v>100</v>
      </c>
      <c r="M62" s="282">
        <f t="shared" ref="M62" si="62">(K62*N62)-100</f>
        <v>2545.5</v>
      </c>
      <c r="N62" s="280">
        <v>407</v>
      </c>
      <c r="O62" s="272" t="s">
        <v>534</v>
      </c>
      <c r="P62" s="273">
        <v>45048</v>
      </c>
      <c r="Q62" s="197"/>
      <c r="R62" s="203" t="s">
        <v>798</v>
      </c>
      <c r="S62" s="197"/>
      <c r="T62" s="197"/>
      <c r="U62" s="197"/>
      <c r="V62" s="197"/>
      <c r="W62" s="197"/>
      <c r="X62" s="203"/>
      <c r="Y62" s="197"/>
      <c r="Z62" s="197"/>
      <c r="AA62" s="197"/>
      <c r="AB62" s="197"/>
      <c r="AC62" s="197"/>
      <c r="AD62" s="203"/>
      <c r="AE62" s="197"/>
      <c r="AF62" s="197"/>
      <c r="AG62" s="197"/>
      <c r="AH62" s="197"/>
      <c r="AI62" s="197"/>
      <c r="AJ62" s="203"/>
      <c r="AK62" s="197"/>
      <c r="AL62" s="197"/>
    </row>
    <row r="63" spans="1:38" s="198" customFormat="1" ht="15.6" customHeight="1">
      <c r="A63" s="308">
        <v>4</v>
      </c>
      <c r="B63" s="320">
        <v>45044</v>
      </c>
      <c r="C63" s="310"/>
      <c r="D63" s="311" t="s">
        <v>903</v>
      </c>
      <c r="E63" s="289" t="s">
        <v>536</v>
      </c>
      <c r="F63" s="289">
        <v>38</v>
      </c>
      <c r="G63" s="289"/>
      <c r="H63" s="312">
        <v>11</v>
      </c>
      <c r="I63" s="313" t="s">
        <v>894</v>
      </c>
      <c r="J63" s="290" t="s">
        <v>909</v>
      </c>
      <c r="K63" s="314">
        <f t="shared" ref="K63" si="63">H63-F63</f>
        <v>-27</v>
      </c>
      <c r="L63" s="315">
        <v>100</v>
      </c>
      <c r="M63" s="316">
        <f t="shared" ref="M63:M66" si="64">(K63*N63)-100</f>
        <v>-1180</v>
      </c>
      <c r="N63" s="314">
        <v>40</v>
      </c>
      <c r="O63" s="290" t="s">
        <v>546</v>
      </c>
      <c r="P63" s="309">
        <v>45048</v>
      </c>
      <c r="Q63" s="197"/>
      <c r="R63" s="203" t="s">
        <v>798</v>
      </c>
      <c r="S63" s="197"/>
      <c r="T63" s="197"/>
      <c r="U63" s="197"/>
      <c r="V63" s="197"/>
      <c r="W63" s="197"/>
      <c r="X63" s="203"/>
      <c r="Y63" s="197"/>
      <c r="Z63" s="197"/>
      <c r="AA63" s="197"/>
      <c r="AB63" s="197"/>
      <c r="AC63" s="197"/>
      <c r="AD63" s="203"/>
      <c r="AE63" s="197"/>
      <c r="AF63" s="197"/>
      <c r="AG63" s="197"/>
      <c r="AH63" s="197"/>
      <c r="AI63" s="197"/>
      <c r="AJ63" s="203"/>
      <c r="AK63" s="197"/>
      <c r="AL63" s="197"/>
    </row>
    <row r="64" spans="1:38" s="198" customFormat="1" ht="15.6" customHeight="1">
      <c r="A64" s="286">
        <v>5</v>
      </c>
      <c r="B64" s="304">
        <v>45048</v>
      </c>
      <c r="C64" s="284"/>
      <c r="D64" s="302" t="s">
        <v>905</v>
      </c>
      <c r="E64" s="274" t="s">
        <v>877</v>
      </c>
      <c r="F64" s="274">
        <v>66</v>
      </c>
      <c r="G64" s="274">
        <v>115</v>
      </c>
      <c r="H64" s="283">
        <v>42.5</v>
      </c>
      <c r="I64" s="291" t="s">
        <v>906</v>
      </c>
      <c r="J64" s="272" t="s">
        <v>916</v>
      </c>
      <c r="K64" s="280">
        <f>F64-H64</f>
        <v>23.5</v>
      </c>
      <c r="L64" s="281">
        <v>100</v>
      </c>
      <c r="M64" s="282">
        <f t="shared" si="64"/>
        <v>1075</v>
      </c>
      <c r="N64" s="280">
        <v>50</v>
      </c>
      <c r="O64" s="272" t="s">
        <v>534</v>
      </c>
      <c r="P64" s="273">
        <v>45049</v>
      </c>
      <c r="Q64" s="197"/>
      <c r="R64" s="203" t="s">
        <v>535</v>
      </c>
      <c r="S64" s="197"/>
      <c r="T64" s="197"/>
      <c r="U64" s="197"/>
      <c r="V64" s="197"/>
      <c r="W64" s="197"/>
      <c r="X64" s="203"/>
      <c r="Y64" s="197"/>
      <c r="Z64" s="197"/>
      <c r="AA64" s="197"/>
      <c r="AB64" s="197"/>
      <c r="AC64" s="197"/>
      <c r="AD64" s="203"/>
      <c r="AE64" s="197"/>
      <c r="AF64" s="197"/>
      <c r="AG64" s="197"/>
      <c r="AH64" s="197"/>
      <c r="AI64" s="197"/>
      <c r="AJ64" s="203"/>
      <c r="AK64" s="197"/>
      <c r="AL64" s="197"/>
    </row>
    <row r="65" spans="1:38" s="198" customFormat="1" ht="15.6" customHeight="1">
      <c r="A65" s="286">
        <v>6</v>
      </c>
      <c r="B65" s="304">
        <v>45048</v>
      </c>
      <c r="C65" s="284"/>
      <c r="D65" s="302" t="s">
        <v>910</v>
      </c>
      <c r="E65" s="274" t="s">
        <v>536</v>
      </c>
      <c r="F65" s="274">
        <v>42</v>
      </c>
      <c r="G65" s="274"/>
      <c r="H65" s="283">
        <v>64</v>
      </c>
      <c r="I65" s="291" t="s">
        <v>911</v>
      </c>
      <c r="J65" s="272" t="s">
        <v>917</v>
      </c>
      <c r="K65" s="280">
        <f t="shared" ref="K65:K66" si="65">H65-F65</f>
        <v>22</v>
      </c>
      <c r="L65" s="281">
        <v>100</v>
      </c>
      <c r="M65" s="282">
        <f t="shared" si="64"/>
        <v>1000</v>
      </c>
      <c r="N65" s="280">
        <v>50</v>
      </c>
      <c r="O65" s="272" t="s">
        <v>534</v>
      </c>
      <c r="P65" s="273">
        <v>45049</v>
      </c>
      <c r="Q65" s="197"/>
      <c r="R65" s="203" t="s">
        <v>535</v>
      </c>
      <c r="S65" s="197"/>
      <c r="T65" s="197"/>
      <c r="U65" s="197"/>
      <c r="V65" s="197"/>
      <c r="W65" s="197"/>
      <c r="X65" s="203"/>
      <c r="Y65" s="197"/>
      <c r="Z65" s="197"/>
      <c r="AA65" s="197"/>
      <c r="AB65" s="197"/>
      <c r="AC65" s="197"/>
      <c r="AD65" s="203"/>
      <c r="AE65" s="197"/>
      <c r="AF65" s="197"/>
      <c r="AG65" s="197"/>
      <c r="AH65" s="197"/>
      <c r="AI65" s="197"/>
      <c r="AJ65" s="203"/>
      <c r="AK65" s="197"/>
      <c r="AL65" s="197"/>
    </row>
    <row r="66" spans="1:38" s="198" customFormat="1" ht="15.6" customHeight="1">
      <c r="A66" s="286">
        <v>7</v>
      </c>
      <c r="B66" s="304">
        <v>45048</v>
      </c>
      <c r="C66" s="284"/>
      <c r="D66" s="302" t="s">
        <v>907</v>
      </c>
      <c r="E66" s="274" t="s">
        <v>536</v>
      </c>
      <c r="F66" s="274">
        <v>110</v>
      </c>
      <c r="G66" s="274"/>
      <c r="H66" s="283">
        <v>180</v>
      </c>
      <c r="I66" s="291" t="s">
        <v>908</v>
      </c>
      <c r="J66" s="272" t="s">
        <v>716</v>
      </c>
      <c r="K66" s="280">
        <f t="shared" si="65"/>
        <v>70</v>
      </c>
      <c r="L66" s="281">
        <v>100</v>
      </c>
      <c r="M66" s="282">
        <f t="shared" si="64"/>
        <v>1650</v>
      </c>
      <c r="N66" s="280">
        <v>25</v>
      </c>
      <c r="O66" s="272" t="s">
        <v>534</v>
      </c>
      <c r="P66" s="273">
        <v>45049</v>
      </c>
      <c r="Q66" s="197"/>
      <c r="R66" s="203" t="s">
        <v>535</v>
      </c>
      <c r="S66" s="197"/>
      <c r="T66" s="197"/>
      <c r="U66" s="197"/>
      <c r="V66" s="197"/>
      <c r="W66" s="197"/>
      <c r="X66" s="203"/>
      <c r="Y66" s="197"/>
      <c r="Z66" s="197"/>
      <c r="AA66" s="197"/>
      <c r="AB66" s="197"/>
      <c r="AC66" s="197"/>
      <c r="AD66" s="203"/>
      <c r="AE66" s="197"/>
      <c r="AF66" s="197"/>
      <c r="AG66" s="197"/>
      <c r="AH66" s="197"/>
      <c r="AI66" s="197"/>
      <c r="AJ66" s="203"/>
      <c r="AK66" s="197"/>
      <c r="AL66" s="197"/>
    </row>
    <row r="67" spans="1:38" s="198" customFormat="1" ht="15.6" customHeight="1">
      <c r="A67" s="286">
        <v>8</v>
      </c>
      <c r="B67" s="304">
        <v>45048</v>
      </c>
      <c r="C67" s="284"/>
      <c r="D67" s="302" t="s">
        <v>901</v>
      </c>
      <c r="E67" s="274" t="s">
        <v>536</v>
      </c>
      <c r="F67" s="274">
        <v>36</v>
      </c>
      <c r="G67" s="274">
        <v>22</v>
      </c>
      <c r="H67" s="283">
        <v>42</v>
      </c>
      <c r="I67" s="291" t="s">
        <v>902</v>
      </c>
      <c r="J67" s="272" t="s">
        <v>933</v>
      </c>
      <c r="K67" s="280">
        <f t="shared" ref="K67" si="66">H67-F67</f>
        <v>6</v>
      </c>
      <c r="L67" s="281">
        <v>100</v>
      </c>
      <c r="M67" s="282">
        <f t="shared" ref="M67" si="67">(K67*N67)-100</f>
        <v>2342</v>
      </c>
      <c r="N67" s="280">
        <v>407</v>
      </c>
      <c r="O67" s="272" t="s">
        <v>534</v>
      </c>
      <c r="P67" s="273">
        <v>45051</v>
      </c>
      <c r="Q67" s="197"/>
      <c r="R67" s="203" t="s">
        <v>798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286">
        <v>9</v>
      </c>
      <c r="B68" s="304">
        <v>45049</v>
      </c>
      <c r="C68" s="324"/>
      <c r="D68" s="302" t="s">
        <v>910</v>
      </c>
      <c r="E68" s="274" t="s">
        <v>536</v>
      </c>
      <c r="F68" s="274">
        <v>47.5</v>
      </c>
      <c r="G68" s="274"/>
      <c r="H68" s="283">
        <v>64</v>
      </c>
      <c r="I68" s="291" t="s">
        <v>920</v>
      </c>
      <c r="J68" s="272" t="s">
        <v>921</v>
      </c>
      <c r="K68" s="280">
        <f t="shared" ref="K68" si="68">H68-F68</f>
        <v>16.5</v>
      </c>
      <c r="L68" s="281">
        <v>100</v>
      </c>
      <c r="M68" s="282">
        <f t="shared" ref="M68:M69" si="69">(K68*N68)-100</f>
        <v>725</v>
      </c>
      <c r="N68" s="280">
        <v>50</v>
      </c>
      <c r="O68" s="272" t="s">
        <v>534</v>
      </c>
      <c r="P68" s="273">
        <v>45049</v>
      </c>
      <c r="Q68" s="197"/>
      <c r="R68" s="203" t="s">
        <v>535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286">
        <v>10</v>
      </c>
      <c r="B69" s="332">
        <v>45050</v>
      </c>
      <c r="C69" s="284"/>
      <c r="D69" s="302" t="s">
        <v>905</v>
      </c>
      <c r="E69" s="274" t="s">
        <v>877</v>
      </c>
      <c r="F69" s="274">
        <v>68</v>
      </c>
      <c r="G69" s="274">
        <v>105</v>
      </c>
      <c r="H69" s="283">
        <v>42</v>
      </c>
      <c r="I69" s="291" t="s">
        <v>906</v>
      </c>
      <c r="J69" s="272" t="s">
        <v>934</v>
      </c>
      <c r="K69" s="280">
        <f>F69-H69</f>
        <v>26</v>
      </c>
      <c r="L69" s="281">
        <v>100</v>
      </c>
      <c r="M69" s="282">
        <f t="shared" si="69"/>
        <v>1200</v>
      </c>
      <c r="N69" s="280">
        <v>50</v>
      </c>
      <c r="O69" s="272" t="s">
        <v>534</v>
      </c>
      <c r="P69" s="273">
        <v>45051</v>
      </c>
      <c r="Q69" s="197"/>
      <c r="R69" s="203" t="s">
        <v>535</v>
      </c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08">
        <v>11</v>
      </c>
      <c r="B70" s="343">
        <v>45050</v>
      </c>
      <c r="C70" s="310"/>
      <c r="D70" s="311" t="s">
        <v>925</v>
      </c>
      <c r="E70" s="289" t="s">
        <v>536</v>
      </c>
      <c r="F70" s="289">
        <v>75</v>
      </c>
      <c r="G70" s="289"/>
      <c r="H70" s="312">
        <v>30</v>
      </c>
      <c r="I70" s="313" t="s">
        <v>926</v>
      </c>
      <c r="J70" s="290" t="s">
        <v>927</v>
      </c>
      <c r="K70" s="314">
        <f t="shared" ref="K70:K71" si="70">H70-F70</f>
        <v>-45</v>
      </c>
      <c r="L70" s="315">
        <v>100</v>
      </c>
      <c r="M70" s="316">
        <f t="shared" ref="M70:M71" si="71">(K70*N70)-100</f>
        <v>-1225</v>
      </c>
      <c r="N70" s="314">
        <v>25</v>
      </c>
      <c r="O70" s="290" t="s">
        <v>546</v>
      </c>
      <c r="P70" s="309">
        <v>45050</v>
      </c>
      <c r="Q70" s="197"/>
      <c r="R70" s="203" t="s">
        <v>535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286">
        <v>12</v>
      </c>
      <c r="B71" s="332">
        <v>45050</v>
      </c>
      <c r="C71" s="284"/>
      <c r="D71" s="302" t="s">
        <v>929</v>
      </c>
      <c r="E71" s="274" t="s">
        <v>536</v>
      </c>
      <c r="F71" s="274">
        <v>45</v>
      </c>
      <c r="G71" s="274">
        <v>30</v>
      </c>
      <c r="H71" s="283">
        <v>53.5</v>
      </c>
      <c r="I71" s="291" t="s">
        <v>930</v>
      </c>
      <c r="J71" s="272" t="s">
        <v>936</v>
      </c>
      <c r="K71" s="280">
        <f t="shared" si="70"/>
        <v>8.5</v>
      </c>
      <c r="L71" s="281">
        <v>100</v>
      </c>
      <c r="M71" s="282">
        <f t="shared" si="71"/>
        <v>2025</v>
      </c>
      <c r="N71" s="280">
        <v>250</v>
      </c>
      <c r="O71" s="272" t="s">
        <v>534</v>
      </c>
      <c r="P71" s="273">
        <v>45049</v>
      </c>
      <c r="Q71" s="197"/>
      <c r="R71" s="203" t="s">
        <v>535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08">
        <v>13</v>
      </c>
      <c r="B72" s="343">
        <v>45050</v>
      </c>
      <c r="C72" s="310"/>
      <c r="D72" s="311" t="s">
        <v>931</v>
      </c>
      <c r="E72" s="289" t="s">
        <v>536</v>
      </c>
      <c r="F72" s="289">
        <v>22.5</v>
      </c>
      <c r="G72" s="289">
        <v>14</v>
      </c>
      <c r="H72" s="312">
        <v>5.5</v>
      </c>
      <c r="I72" s="313" t="s">
        <v>932</v>
      </c>
      <c r="J72" s="290" t="s">
        <v>935</v>
      </c>
      <c r="K72" s="314">
        <f t="shared" ref="K72:K73" si="72">H72-F72</f>
        <v>-17</v>
      </c>
      <c r="L72" s="315">
        <v>100</v>
      </c>
      <c r="M72" s="316">
        <f t="shared" ref="M72:M73" si="73">(K72*N72)-100</f>
        <v>-9450</v>
      </c>
      <c r="N72" s="314">
        <v>550</v>
      </c>
      <c r="O72" s="290" t="s">
        <v>546</v>
      </c>
      <c r="P72" s="309">
        <v>45051</v>
      </c>
      <c r="Q72" s="197"/>
      <c r="R72" s="203" t="s">
        <v>535</v>
      </c>
      <c r="S72" s="197"/>
      <c r="T72" s="197"/>
      <c r="U72" s="197"/>
      <c r="V72" s="197"/>
      <c r="W72" s="197"/>
      <c r="X72" s="203"/>
      <c r="Y72" s="197"/>
      <c r="Z72" s="197"/>
      <c r="AA72" s="197"/>
      <c r="AB72" s="197"/>
      <c r="AC72" s="197"/>
      <c r="AD72" s="203"/>
      <c r="AE72" s="197"/>
      <c r="AF72" s="197"/>
      <c r="AG72" s="197"/>
      <c r="AH72" s="197"/>
      <c r="AI72" s="197"/>
      <c r="AJ72" s="203"/>
      <c r="AK72" s="197"/>
      <c r="AL72" s="197"/>
    </row>
    <row r="73" spans="1:38" s="198" customFormat="1" ht="15.6" customHeight="1">
      <c r="A73" s="286">
        <v>14</v>
      </c>
      <c r="B73" s="332">
        <v>45051</v>
      </c>
      <c r="C73" s="284"/>
      <c r="D73" s="302" t="s">
        <v>937</v>
      </c>
      <c r="E73" s="274" t="s">
        <v>536</v>
      </c>
      <c r="F73" s="274">
        <v>6.5</v>
      </c>
      <c r="G73" s="274">
        <v>1.8</v>
      </c>
      <c r="H73" s="283">
        <v>9</v>
      </c>
      <c r="I73" s="291" t="s">
        <v>938</v>
      </c>
      <c r="J73" s="272" t="s">
        <v>942</v>
      </c>
      <c r="K73" s="280">
        <f t="shared" si="72"/>
        <v>2.5</v>
      </c>
      <c r="L73" s="281">
        <v>100</v>
      </c>
      <c r="M73" s="282">
        <f t="shared" si="73"/>
        <v>2275</v>
      </c>
      <c r="N73" s="280">
        <v>950</v>
      </c>
      <c r="O73" s="272" t="s">
        <v>534</v>
      </c>
      <c r="P73" s="273">
        <v>45054</v>
      </c>
      <c r="Q73" s="197"/>
      <c r="R73" s="203" t="s">
        <v>535</v>
      </c>
      <c r="S73" s="197"/>
      <c r="T73" s="197"/>
      <c r="U73" s="197"/>
      <c r="V73" s="197"/>
      <c r="W73" s="197"/>
      <c r="X73" s="203"/>
      <c r="Y73" s="197"/>
      <c r="Z73" s="197"/>
      <c r="AA73" s="197"/>
      <c r="AB73" s="197"/>
      <c r="AC73" s="197"/>
      <c r="AD73" s="203"/>
      <c r="AE73" s="197"/>
      <c r="AF73" s="197"/>
      <c r="AG73" s="197"/>
      <c r="AH73" s="197"/>
      <c r="AI73" s="197"/>
      <c r="AJ73" s="203"/>
      <c r="AK73" s="197"/>
      <c r="AL73" s="197"/>
    </row>
    <row r="74" spans="1:38" s="198" customFormat="1" ht="15.6" customHeight="1">
      <c r="A74" s="286">
        <v>15</v>
      </c>
      <c r="B74" s="332">
        <v>45051</v>
      </c>
      <c r="C74" s="284"/>
      <c r="D74" s="302" t="s">
        <v>939</v>
      </c>
      <c r="E74" s="274" t="s">
        <v>536</v>
      </c>
      <c r="F74" s="274">
        <v>122.5</v>
      </c>
      <c r="G74" s="274">
        <v>75</v>
      </c>
      <c r="H74" s="283">
        <v>142.5</v>
      </c>
      <c r="I74" s="291" t="s">
        <v>868</v>
      </c>
      <c r="J74" s="272" t="s">
        <v>883</v>
      </c>
      <c r="K74" s="280">
        <f t="shared" ref="K74" si="74">H74-F74</f>
        <v>20</v>
      </c>
      <c r="L74" s="281">
        <v>100</v>
      </c>
      <c r="M74" s="282">
        <f t="shared" ref="M74" si="75">(K74*N74)-100</f>
        <v>1900</v>
      </c>
      <c r="N74" s="280">
        <v>100</v>
      </c>
      <c r="O74" s="272" t="s">
        <v>534</v>
      </c>
      <c r="P74" s="273">
        <v>45054</v>
      </c>
      <c r="Q74" s="197"/>
      <c r="R74" s="203" t="s">
        <v>535</v>
      </c>
      <c r="S74" s="197"/>
      <c r="T74" s="197"/>
      <c r="U74" s="197"/>
      <c r="V74" s="197"/>
      <c r="W74" s="197"/>
      <c r="X74" s="203"/>
      <c r="Y74" s="197"/>
      <c r="Z74" s="197"/>
      <c r="AA74" s="197"/>
      <c r="AB74" s="197"/>
      <c r="AC74" s="197"/>
      <c r="AD74" s="203"/>
      <c r="AE74" s="197"/>
      <c r="AF74" s="197"/>
      <c r="AG74" s="197"/>
      <c r="AH74" s="197"/>
      <c r="AI74" s="197"/>
      <c r="AJ74" s="203"/>
      <c r="AK74" s="197"/>
      <c r="AL74" s="197"/>
    </row>
    <row r="75" spans="1:38" s="198" customFormat="1" ht="15.6" customHeight="1">
      <c r="A75" s="286">
        <v>16</v>
      </c>
      <c r="B75" s="332">
        <v>45051</v>
      </c>
      <c r="C75" s="284"/>
      <c r="D75" s="302" t="s">
        <v>929</v>
      </c>
      <c r="E75" s="274" t="s">
        <v>536</v>
      </c>
      <c r="F75" s="274">
        <v>43.5</v>
      </c>
      <c r="G75" s="274">
        <v>29</v>
      </c>
      <c r="H75" s="283">
        <v>51.5</v>
      </c>
      <c r="I75" s="291" t="s">
        <v>930</v>
      </c>
      <c r="J75" s="272" t="s">
        <v>874</v>
      </c>
      <c r="K75" s="280">
        <f t="shared" ref="K75" si="76">H75-F75</f>
        <v>8</v>
      </c>
      <c r="L75" s="281">
        <v>100</v>
      </c>
      <c r="M75" s="282">
        <f t="shared" ref="M75:M76" si="77">(K75*N75)-100</f>
        <v>1900</v>
      </c>
      <c r="N75" s="280">
        <v>250</v>
      </c>
      <c r="O75" s="272" t="s">
        <v>534</v>
      </c>
      <c r="P75" s="273">
        <v>45054</v>
      </c>
      <c r="Q75" s="197"/>
      <c r="R75" s="203" t="s">
        <v>535</v>
      </c>
      <c r="S75" s="197"/>
      <c r="T75" s="197"/>
      <c r="U75" s="197"/>
      <c r="V75" s="197"/>
      <c r="W75" s="197"/>
      <c r="X75" s="203"/>
      <c r="Y75" s="197"/>
      <c r="Z75" s="197"/>
      <c r="AA75" s="197"/>
      <c r="AB75" s="197"/>
      <c r="AC75" s="197"/>
      <c r="AD75" s="203"/>
      <c r="AE75" s="197"/>
      <c r="AF75" s="197"/>
      <c r="AG75" s="197"/>
      <c r="AH75" s="197"/>
      <c r="AI75" s="197"/>
      <c r="AJ75" s="203"/>
      <c r="AK75" s="197"/>
      <c r="AL75" s="197"/>
    </row>
    <row r="76" spans="1:38" s="198" customFormat="1" ht="15.6" customHeight="1">
      <c r="A76" s="286">
        <v>17</v>
      </c>
      <c r="B76" s="332">
        <v>45054</v>
      </c>
      <c r="C76" s="284"/>
      <c r="D76" s="302" t="s">
        <v>905</v>
      </c>
      <c r="E76" s="274" t="s">
        <v>877</v>
      </c>
      <c r="F76" s="274">
        <v>72.5</v>
      </c>
      <c r="G76" s="274">
        <v>110</v>
      </c>
      <c r="H76" s="283">
        <v>48.5</v>
      </c>
      <c r="I76" s="291" t="s">
        <v>906</v>
      </c>
      <c r="J76" s="272" t="s">
        <v>969</v>
      </c>
      <c r="K76" s="280">
        <f>F76-H76</f>
        <v>24</v>
      </c>
      <c r="L76" s="281">
        <v>100</v>
      </c>
      <c r="M76" s="282">
        <f t="shared" si="77"/>
        <v>1100</v>
      </c>
      <c r="N76" s="280">
        <v>50</v>
      </c>
      <c r="O76" s="272" t="s">
        <v>534</v>
      </c>
      <c r="P76" s="273">
        <v>45058</v>
      </c>
      <c r="Q76" s="197"/>
      <c r="R76" s="203" t="s">
        <v>535</v>
      </c>
      <c r="S76" s="197"/>
      <c r="T76" s="197"/>
      <c r="U76" s="197"/>
      <c r="V76" s="197"/>
      <c r="W76" s="197"/>
      <c r="X76" s="203"/>
      <c r="Y76" s="197"/>
      <c r="Z76" s="197"/>
      <c r="AA76" s="197"/>
      <c r="AB76" s="197"/>
      <c r="AC76" s="197"/>
      <c r="AD76" s="203"/>
      <c r="AE76" s="197"/>
      <c r="AF76" s="197"/>
      <c r="AG76" s="197"/>
      <c r="AH76" s="197"/>
      <c r="AI76" s="197"/>
      <c r="AJ76" s="203"/>
      <c r="AK76" s="197"/>
      <c r="AL76" s="197"/>
    </row>
    <row r="77" spans="1:38" s="198" customFormat="1" ht="15.6" customHeight="1">
      <c r="A77" s="286">
        <v>18</v>
      </c>
      <c r="B77" s="332">
        <v>45054</v>
      </c>
      <c r="C77" s="284"/>
      <c r="D77" s="302" t="s">
        <v>901</v>
      </c>
      <c r="E77" s="274" t="s">
        <v>536</v>
      </c>
      <c r="F77" s="274">
        <v>40</v>
      </c>
      <c r="G77" s="274">
        <v>26</v>
      </c>
      <c r="H77" s="283">
        <v>46</v>
      </c>
      <c r="I77" s="291" t="s">
        <v>902</v>
      </c>
      <c r="J77" s="272" t="s">
        <v>933</v>
      </c>
      <c r="K77" s="280">
        <f t="shared" ref="K77:K78" si="78">H77-F77</f>
        <v>6</v>
      </c>
      <c r="L77" s="281">
        <v>100</v>
      </c>
      <c r="M77" s="282">
        <f t="shared" ref="M77:M78" si="79">(K77*N77)-100</f>
        <v>2342</v>
      </c>
      <c r="N77" s="280">
        <v>407</v>
      </c>
      <c r="O77" s="272" t="s">
        <v>534</v>
      </c>
      <c r="P77" s="273">
        <v>45054</v>
      </c>
      <c r="Q77" s="197"/>
      <c r="R77" s="203" t="s">
        <v>798</v>
      </c>
      <c r="S77" s="197"/>
      <c r="T77" s="197"/>
      <c r="U77" s="197"/>
      <c r="V77" s="197"/>
      <c r="W77" s="197"/>
      <c r="X77" s="203"/>
      <c r="Y77" s="197"/>
      <c r="Z77" s="197"/>
      <c r="AA77" s="197"/>
      <c r="AB77" s="197"/>
      <c r="AC77" s="197"/>
      <c r="AD77" s="203"/>
      <c r="AE77" s="197"/>
      <c r="AF77" s="197"/>
      <c r="AG77" s="197"/>
      <c r="AH77" s="197"/>
      <c r="AI77" s="197"/>
      <c r="AJ77" s="203"/>
      <c r="AK77" s="197"/>
      <c r="AL77" s="197"/>
    </row>
    <row r="78" spans="1:38" s="198" customFormat="1" ht="15.6" customHeight="1">
      <c r="A78" s="308">
        <v>19</v>
      </c>
      <c r="B78" s="343">
        <v>45054</v>
      </c>
      <c r="C78" s="310"/>
      <c r="D78" s="311" t="s">
        <v>941</v>
      </c>
      <c r="E78" s="289" t="s">
        <v>536</v>
      </c>
      <c r="F78" s="289">
        <v>34.5</v>
      </c>
      <c r="G78" s="289"/>
      <c r="H78" s="312">
        <v>0</v>
      </c>
      <c r="I78" s="313" t="s">
        <v>940</v>
      </c>
      <c r="J78" s="290" t="s">
        <v>954</v>
      </c>
      <c r="K78" s="314">
        <f t="shared" si="78"/>
        <v>-34.5</v>
      </c>
      <c r="L78" s="315">
        <v>100</v>
      </c>
      <c r="M78" s="316">
        <f t="shared" si="79"/>
        <v>-1480</v>
      </c>
      <c r="N78" s="314">
        <v>40</v>
      </c>
      <c r="O78" s="290" t="s">
        <v>546</v>
      </c>
      <c r="P78" s="309">
        <v>45055</v>
      </c>
      <c r="Q78" s="197"/>
      <c r="R78" s="203" t="s">
        <v>798</v>
      </c>
      <c r="S78" s="197"/>
      <c r="T78" s="197"/>
      <c r="U78" s="197"/>
      <c r="V78" s="197"/>
      <c r="W78" s="197"/>
      <c r="X78" s="203"/>
      <c r="Y78" s="197"/>
      <c r="Z78" s="197"/>
      <c r="AA78" s="197"/>
      <c r="AB78" s="197"/>
      <c r="AC78" s="197"/>
      <c r="AD78" s="203"/>
      <c r="AE78" s="197"/>
      <c r="AF78" s="197"/>
      <c r="AG78" s="197"/>
      <c r="AH78" s="197"/>
      <c r="AI78" s="197"/>
      <c r="AJ78" s="203"/>
      <c r="AK78" s="197"/>
      <c r="AL78" s="197"/>
    </row>
    <row r="79" spans="1:38" s="198" customFormat="1" ht="15.6" customHeight="1">
      <c r="A79" s="286">
        <v>20</v>
      </c>
      <c r="B79" s="332">
        <v>45055</v>
      </c>
      <c r="C79" s="284"/>
      <c r="D79" s="302" t="s">
        <v>949</v>
      </c>
      <c r="E79" s="274" t="s">
        <v>536</v>
      </c>
      <c r="F79" s="274">
        <v>38.5</v>
      </c>
      <c r="G79" s="274"/>
      <c r="H79" s="283">
        <v>62</v>
      </c>
      <c r="I79" s="291" t="s">
        <v>911</v>
      </c>
      <c r="J79" s="272" t="s">
        <v>916</v>
      </c>
      <c r="K79" s="280">
        <f t="shared" ref="K79:K81" si="80">H79-F79</f>
        <v>23.5</v>
      </c>
      <c r="L79" s="281">
        <v>100</v>
      </c>
      <c r="M79" s="282">
        <f t="shared" ref="M79:M81" si="81">(K79*N79)-100</f>
        <v>1075</v>
      </c>
      <c r="N79" s="280">
        <v>50</v>
      </c>
      <c r="O79" s="272" t="s">
        <v>534</v>
      </c>
      <c r="P79" s="273">
        <v>45055</v>
      </c>
      <c r="Q79" s="197"/>
      <c r="R79" s="203" t="s">
        <v>535</v>
      </c>
      <c r="S79" s="197"/>
      <c r="T79" s="197"/>
      <c r="U79" s="197"/>
      <c r="V79" s="197"/>
      <c r="W79" s="197"/>
      <c r="X79" s="203"/>
      <c r="Y79" s="197"/>
      <c r="Z79" s="197"/>
      <c r="AA79" s="197"/>
      <c r="AB79" s="197"/>
      <c r="AC79" s="197"/>
      <c r="AD79" s="203"/>
      <c r="AE79" s="197"/>
      <c r="AF79" s="197"/>
      <c r="AG79" s="197"/>
      <c r="AH79" s="197"/>
      <c r="AI79" s="197"/>
      <c r="AJ79" s="203"/>
      <c r="AK79" s="197"/>
      <c r="AL79" s="197"/>
    </row>
    <row r="80" spans="1:38" s="198" customFormat="1" ht="15.6" customHeight="1">
      <c r="A80" s="286">
        <v>21</v>
      </c>
      <c r="B80" s="332">
        <v>45055</v>
      </c>
      <c r="C80" s="284"/>
      <c r="D80" s="302" t="s">
        <v>901</v>
      </c>
      <c r="E80" s="274" t="s">
        <v>536</v>
      </c>
      <c r="F80" s="274">
        <v>39</v>
      </c>
      <c r="G80" s="274">
        <v>25</v>
      </c>
      <c r="H80" s="283">
        <v>45.5</v>
      </c>
      <c r="I80" s="291" t="s">
        <v>902</v>
      </c>
      <c r="J80" s="272" t="s">
        <v>899</v>
      </c>
      <c r="K80" s="280">
        <f t="shared" si="80"/>
        <v>6.5</v>
      </c>
      <c r="L80" s="281">
        <v>100</v>
      </c>
      <c r="M80" s="282">
        <f t="shared" si="81"/>
        <v>2545.5</v>
      </c>
      <c r="N80" s="280">
        <v>407</v>
      </c>
      <c r="O80" s="272" t="s">
        <v>534</v>
      </c>
      <c r="P80" s="273">
        <v>45055</v>
      </c>
      <c r="Q80" s="197"/>
      <c r="R80" s="203" t="s">
        <v>798</v>
      </c>
      <c r="S80" s="197"/>
      <c r="T80" s="197"/>
      <c r="U80" s="197"/>
      <c r="V80" s="197"/>
      <c r="W80" s="197"/>
      <c r="X80" s="203"/>
      <c r="Y80" s="197"/>
      <c r="Z80" s="197"/>
      <c r="AA80" s="197"/>
      <c r="AB80" s="197"/>
      <c r="AC80" s="197"/>
      <c r="AD80" s="203"/>
      <c r="AE80" s="197"/>
      <c r="AF80" s="197"/>
      <c r="AG80" s="197"/>
      <c r="AH80" s="197"/>
      <c r="AI80" s="197"/>
      <c r="AJ80" s="203"/>
      <c r="AK80" s="197"/>
      <c r="AL80" s="197"/>
    </row>
    <row r="81" spans="1:38" s="198" customFormat="1" ht="15.6" customHeight="1">
      <c r="A81" s="308">
        <v>22</v>
      </c>
      <c r="B81" s="343">
        <v>45055</v>
      </c>
      <c r="C81" s="310"/>
      <c r="D81" s="311" t="s">
        <v>951</v>
      </c>
      <c r="E81" s="289" t="s">
        <v>536</v>
      </c>
      <c r="F81" s="289">
        <v>9</v>
      </c>
      <c r="G81" s="289">
        <v>2</v>
      </c>
      <c r="H81" s="312">
        <v>2</v>
      </c>
      <c r="I81" s="313" t="s">
        <v>952</v>
      </c>
      <c r="J81" s="290" t="s">
        <v>1041</v>
      </c>
      <c r="K81" s="314">
        <f t="shared" si="80"/>
        <v>-7</v>
      </c>
      <c r="L81" s="315">
        <v>100</v>
      </c>
      <c r="M81" s="316">
        <f t="shared" si="81"/>
        <v>-5000</v>
      </c>
      <c r="N81" s="314">
        <v>700</v>
      </c>
      <c r="O81" s="290" t="s">
        <v>546</v>
      </c>
      <c r="P81" s="309">
        <v>45065</v>
      </c>
      <c r="Q81" s="197"/>
      <c r="R81" s="203" t="s">
        <v>535</v>
      </c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286">
        <v>23</v>
      </c>
      <c r="B82" s="332">
        <v>45055</v>
      </c>
      <c r="C82" s="284"/>
      <c r="D82" s="302" t="s">
        <v>949</v>
      </c>
      <c r="E82" s="274" t="s">
        <v>536</v>
      </c>
      <c r="F82" s="274">
        <v>46.5</v>
      </c>
      <c r="G82" s="274">
        <v>9</v>
      </c>
      <c r="H82" s="283">
        <v>65</v>
      </c>
      <c r="I82" s="291" t="s">
        <v>953</v>
      </c>
      <c r="J82" s="272" t="s">
        <v>958</v>
      </c>
      <c r="K82" s="280">
        <f t="shared" ref="K82" si="82">H82-F82</f>
        <v>18.5</v>
      </c>
      <c r="L82" s="281">
        <v>100</v>
      </c>
      <c r="M82" s="282">
        <f t="shared" ref="M82" si="83">(K82*N82)-100</f>
        <v>825</v>
      </c>
      <c r="N82" s="280">
        <v>50</v>
      </c>
      <c r="O82" s="272" t="s">
        <v>534</v>
      </c>
      <c r="P82" s="273">
        <v>45056</v>
      </c>
      <c r="Q82" s="197"/>
      <c r="R82" s="203" t="s">
        <v>535</v>
      </c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286">
        <v>24</v>
      </c>
      <c r="B83" s="332">
        <v>45056</v>
      </c>
      <c r="C83" s="284"/>
      <c r="D83" s="302" t="s">
        <v>939</v>
      </c>
      <c r="E83" s="274" t="s">
        <v>536</v>
      </c>
      <c r="F83" s="274">
        <v>182.5</v>
      </c>
      <c r="G83" s="274">
        <v>135</v>
      </c>
      <c r="H83" s="283">
        <v>200</v>
      </c>
      <c r="I83" s="291" t="s">
        <v>959</v>
      </c>
      <c r="J83" s="272" t="s">
        <v>921</v>
      </c>
      <c r="K83" s="280">
        <f t="shared" ref="K83:K85" si="84">H83-F83</f>
        <v>17.5</v>
      </c>
      <c r="L83" s="281">
        <v>100</v>
      </c>
      <c r="M83" s="282">
        <f t="shared" ref="M83:M85" si="85">(K83*N83)-100</f>
        <v>1650</v>
      </c>
      <c r="N83" s="280">
        <v>100</v>
      </c>
      <c r="O83" s="272" t="s">
        <v>534</v>
      </c>
      <c r="P83" s="273">
        <v>45056</v>
      </c>
      <c r="Q83" s="197"/>
      <c r="R83" s="203" t="s">
        <v>798</v>
      </c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08">
        <v>25</v>
      </c>
      <c r="B84" s="343">
        <v>45056</v>
      </c>
      <c r="C84" s="310"/>
      <c r="D84" s="311" t="s">
        <v>949</v>
      </c>
      <c r="E84" s="289" t="s">
        <v>536</v>
      </c>
      <c r="F84" s="289">
        <v>38</v>
      </c>
      <c r="G84" s="289"/>
      <c r="H84" s="312">
        <v>0</v>
      </c>
      <c r="I84" s="313" t="s">
        <v>953</v>
      </c>
      <c r="J84" s="290" t="s">
        <v>960</v>
      </c>
      <c r="K84" s="314">
        <f t="shared" si="84"/>
        <v>-38</v>
      </c>
      <c r="L84" s="315">
        <v>100</v>
      </c>
      <c r="M84" s="316">
        <f t="shared" si="85"/>
        <v>-2000</v>
      </c>
      <c r="N84" s="314">
        <v>50</v>
      </c>
      <c r="O84" s="290" t="s">
        <v>546</v>
      </c>
      <c r="P84" s="309">
        <v>45057</v>
      </c>
      <c r="Q84" s="197"/>
      <c r="R84" s="203" t="s">
        <v>798</v>
      </c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286">
        <v>26</v>
      </c>
      <c r="B85" s="304">
        <v>45057</v>
      </c>
      <c r="C85" s="284"/>
      <c r="D85" s="302" t="s">
        <v>961</v>
      </c>
      <c r="E85" s="274" t="s">
        <v>536</v>
      </c>
      <c r="F85" s="274">
        <v>6.5</v>
      </c>
      <c r="G85" s="274">
        <v>1.8</v>
      </c>
      <c r="H85" s="283">
        <v>9</v>
      </c>
      <c r="I85" s="291" t="s">
        <v>962</v>
      </c>
      <c r="J85" s="272" t="s">
        <v>942</v>
      </c>
      <c r="K85" s="280">
        <f t="shared" si="84"/>
        <v>2.5</v>
      </c>
      <c r="L85" s="281">
        <v>100</v>
      </c>
      <c r="M85" s="282">
        <f t="shared" si="85"/>
        <v>2275</v>
      </c>
      <c r="N85" s="280">
        <v>950</v>
      </c>
      <c r="O85" s="272" t="s">
        <v>534</v>
      </c>
      <c r="P85" s="273">
        <v>45061</v>
      </c>
      <c r="Q85" s="197"/>
      <c r="R85" s="203" t="s">
        <v>798</v>
      </c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286">
        <v>27</v>
      </c>
      <c r="B86" s="304">
        <v>45057</v>
      </c>
      <c r="C86" s="284"/>
      <c r="D86" s="302" t="s">
        <v>964</v>
      </c>
      <c r="E86" s="274" t="s">
        <v>536</v>
      </c>
      <c r="F86" s="274">
        <v>37</v>
      </c>
      <c r="G86" s="274">
        <v>23</v>
      </c>
      <c r="H86" s="283">
        <v>43</v>
      </c>
      <c r="I86" s="291" t="s">
        <v>896</v>
      </c>
      <c r="J86" s="272" t="s">
        <v>933</v>
      </c>
      <c r="K86" s="280">
        <f t="shared" ref="K86:K87" si="86">H86-F86</f>
        <v>6</v>
      </c>
      <c r="L86" s="281">
        <v>100</v>
      </c>
      <c r="M86" s="282">
        <f t="shared" ref="M86:M87" si="87">(K86*N86)-100</f>
        <v>2342</v>
      </c>
      <c r="N86" s="280">
        <v>407</v>
      </c>
      <c r="O86" s="272" t="s">
        <v>534</v>
      </c>
      <c r="P86" s="273">
        <v>45058</v>
      </c>
      <c r="Q86" s="197"/>
      <c r="R86" s="203" t="s">
        <v>798</v>
      </c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308">
        <v>28</v>
      </c>
      <c r="B87" s="320">
        <v>45057</v>
      </c>
      <c r="C87" s="310"/>
      <c r="D87" s="311" t="s">
        <v>965</v>
      </c>
      <c r="E87" s="289" t="s">
        <v>536</v>
      </c>
      <c r="F87" s="289">
        <v>37</v>
      </c>
      <c r="G87" s="289">
        <v>15</v>
      </c>
      <c r="H87" s="312">
        <v>15</v>
      </c>
      <c r="I87" s="313" t="s">
        <v>966</v>
      </c>
      <c r="J87" s="290" t="s">
        <v>1004</v>
      </c>
      <c r="K87" s="314">
        <f t="shared" si="86"/>
        <v>-22</v>
      </c>
      <c r="L87" s="315">
        <v>100</v>
      </c>
      <c r="M87" s="316">
        <f t="shared" si="87"/>
        <v>-3400</v>
      </c>
      <c r="N87" s="314">
        <v>150</v>
      </c>
      <c r="O87" s="290" t="s">
        <v>546</v>
      </c>
      <c r="P87" s="309">
        <v>45063</v>
      </c>
      <c r="Q87" s="197"/>
      <c r="R87" s="203" t="s">
        <v>535</v>
      </c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08">
        <v>29</v>
      </c>
      <c r="B88" s="320">
        <v>45058</v>
      </c>
      <c r="C88" s="310"/>
      <c r="D88" s="311" t="s">
        <v>970</v>
      </c>
      <c r="E88" s="289" t="s">
        <v>536</v>
      </c>
      <c r="F88" s="289">
        <v>125</v>
      </c>
      <c r="G88" s="289">
        <v>76</v>
      </c>
      <c r="H88" s="312">
        <v>76</v>
      </c>
      <c r="I88" s="313" t="s">
        <v>971</v>
      </c>
      <c r="J88" s="290" t="s">
        <v>998</v>
      </c>
      <c r="K88" s="314">
        <f t="shared" ref="K88" si="88">H88-F88</f>
        <v>-49</v>
      </c>
      <c r="L88" s="315">
        <v>100</v>
      </c>
      <c r="M88" s="316">
        <f t="shared" ref="M88" si="89">(K88*N88)-100</f>
        <v>-5000</v>
      </c>
      <c r="N88" s="314">
        <v>100</v>
      </c>
      <c r="O88" s="290" t="s">
        <v>546</v>
      </c>
      <c r="P88" s="309">
        <v>45062</v>
      </c>
      <c r="Q88" s="197"/>
      <c r="R88" s="203" t="s">
        <v>798</v>
      </c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405">
        <v>30</v>
      </c>
      <c r="B89" s="407">
        <v>45058</v>
      </c>
      <c r="C89" s="324"/>
      <c r="D89" s="325" t="s">
        <v>972</v>
      </c>
      <c r="E89" s="201" t="s">
        <v>536</v>
      </c>
      <c r="F89" s="201" t="s">
        <v>974</v>
      </c>
      <c r="G89" s="201"/>
      <c r="H89" s="202"/>
      <c r="I89" s="217"/>
      <c r="J89" s="409" t="s">
        <v>537</v>
      </c>
      <c r="K89" s="254"/>
      <c r="L89" s="326"/>
      <c r="M89" s="327"/>
      <c r="N89" s="254"/>
      <c r="O89" s="225"/>
      <c r="P89" s="199"/>
      <c r="Q89" s="197"/>
      <c r="R89" s="203" t="s">
        <v>535</v>
      </c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406"/>
      <c r="B90" s="408"/>
      <c r="C90" s="324"/>
      <c r="D90" s="325" t="s">
        <v>973</v>
      </c>
      <c r="E90" s="201" t="s">
        <v>877</v>
      </c>
      <c r="F90" s="201" t="s">
        <v>975</v>
      </c>
      <c r="G90" s="201"/>
      <c r="H90" s="202"/>
      <c r="I90" s="217"/>
      <c r="J90" s="410"/>
      <c r="K90" s="254"/>
      <c r="L90" s="326"/>
      <c r="M90" s="327"/>
      <c r="N90" s="254"/>
      <c r="O90" s="225"/>
      <c r="P90" s="199"/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286">
        <v>31</v>
      </c>
      <c r="B91" s="304">
        <v>45058</v>
      </c>
      <c r="C91" s="284"/>
      <c r="D91" s="302" t="s">
        <v>905</v>
      </c>
      <c r="E91" s="274" t="s">
        <v>877</v>
      </c>
      <c r="F91" s="274">
        <v>68</v>
      </c>
      <c r="G91" s="274">
        <v>110</v>
      </c>
      <c r="H91" s="283">
        <v>55</v>
      </c>
      <c r="I91" s="291" t="s">
        <v>976</v>
      </c>
      <c r="J91" s="272" t="s">
        <v>996</v>
      </c>
      <c r="K91" s="280">
        <f>F91-H91</f>
        <v>13</v>
      </c>
      <c r="L91" s="281">
        <v>100</v>
      </c>
      <c r="M91" s="282">
        <f t="shared" ref="M91" si="90">(K91*N91)-100</f>
        <v>550</v>
      </c>
      <c r="N91" s="280">
        <v>50</v>
      </c>
      <c r="O91" s="272" t="s">
        <v>534</v>
      </c>
      <c r="P91" s="273">
        <v>45062</v>
      </c>
      <c r="Q91" s="197"/>
      <c r="R91" s="203" t="s">
        <v>535</v>
      </c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8">
        <v>32</v>
      </c>
      <c r="B92" s="320">
        <v>45058</v>
      </c>
      <c r="C92" s="310"/>
      <c r="D92" s="311" t="s">
        <v>977</v>
      </c>
      <c r="E92" s="289" t="s">
        <v>877</v>
      </c>
      <c r="F92" s="289">
        <v>130</v>
      </c>
      <c r="G92" s="289">
        <v>210</v>
      </c>
      <c r="H92" s="312">
        <v>195</v>
      </c>
      <c r="I92" s="313" t="s">
        <v>976</v>
      </c>
      <c r="J92" s="290" t="s">
        <v>984</v>
      </c>
      <c r="K92" s="314">
        <f>F92-H92</f>
        <v>-65</v>
      </c>
      <c r="L92" s="315">
        <v>100</v>
      </c>
      <c r="M92" s="316">
        <f t="shared" ref="M92:M94" si="91">(K92*N92)-100</f>
        <v>-1725</v>
      </c>
      <c r="N92" s="314">
        <v>25</v>
      </c>
      <c r="O92" s="290" t="s">
        <v>546</v>
      </c>
      <c r="P92" s="309">
        <v>45058</v>
      </c>
      <c r="Q92" s="197"/>
      <c r="R92" s="203" t="s">
        <v>535</v>
      </c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286">
        <v>33</v>
      </c>
      <c r="B93" s="304">
        <v>45061</v>
      </c>
      <c r="C93" s="284"/>
      <c r="D93" s="302" t="s">
        <v>989</v>
      </c>
      <c r="E93" s="274" t="s">
        <v>536</v>
      </c>
      <c r="F93" s="274">
        <v>29</v>
      </c>
      <c r="G93" s="274">
        <v>12</v>
      </c>
      <c r="H93" s="283">
        <v>35</v>
      </c>
      <c r="I93" s="291" t="s">
        <v>990</v>
      </c>
      <c r="J93" s="272" t="s">
        <v>933</v>
      </c>
      <c r="K93" s="280">
        <f t="shared" ref="K93" si="92">H93-F93</f>
        <v>6</v>
      </c>
      <c r="L93" s="281">
        <v>100</v>
      </c>
      <c r="M93" s="282">
        <f t="shared" si="91"/>
        <v>1700</v>
      </c>
      <c r="N93" s="280">
        <v>300</v>
      </c>
      <c r="O93" s="272" t="s">
        <v>534</v>
      </c>
      <c r="P93" s="273">
        <v>45061</v>
      </c>
      <c r="Q93" s="197"/>
      <c r="R93" s="203" t="s">
        <v>798</v>
      </c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65">
        <v>34</v>
      </c>
      <c r="B94" s="366">
        <v>45061</v>
      </c>
      <c r="C94" s="367"/>
      <c r="D94" s="368" t="s">
        <v>991</v>
      </c>
      <c r="E94" s="369" t="s">
        <v>536</v>
      </c>
      <c r="F94" s="369">
        <v>38</v>
      </c>
      <c r="G94" s="369"/>
      <c r="H94" s="370">
        <v>38</v>
      </c>
      <c r="I94" s="371" t="s">
        <v>992</v>
      </c>
      <c r="J94" s="372" t="s">
        <v>997</v>
      </c>
      <c r="K94" s="373">
        <f>F94-H94</f>
        <v>0</v>
      </c>
      <c r="L94" s="374">
        <v>100</v>
      </c>
      <c r="M94" s="375">
        <f t="shared" si="91"/>
        <v>-100</v>
      </c>
      <c r="N94" s="373">
        <v>50</v>
      </c>
      <c r="O94" s="372" t="s">
        <v>655</v>
      </c>
      <c r="P94" s="376">
        <v>45062</v>
      </c>
      <c r="Q94" s="197"/>
      <c r="R94" s="203" t="s">
        <v>798</v>
      </c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413">
        <v>35</v>
      </c>
      <c r="B95" s="411">
        <v>45061</v>
      </c>
      <c r="C95" s="284"/>
      <c r="D95" s="302" t="s">
        <v>993</v>
      </c>
      <c r="E95" s="274" t="s">
        <v>536</v>
      </c>
      <c r="F95" s="274">
        <v>84</v>
      </c>
      <c r="G95" s="274"/>
      <c r="H95" s="283">
        <v>147</v>
      </c>
      <c r="I95" s="291"/>
      <c r="J95" s="401" t="s">
        <v>1005</v>
      </c>
      <c r="K95" s="280">
        <f>H95-F95</f>
        <v>63</v>
      </c>
      <c r="L95" s="281">
        <v>100</v>
      </c>
      <c r="M95" s="399">
        <f>(32*50)-200</f>
        <v>1400</v>
      </c>
      <c r="N95" s="280">
        <v>50</v>
      </c>
      <c r="O95" s="401" t="s">
        <v>534</v>
      </c>
      <c r="P95" s="403">
        <v>45063</v>
      </c>
      <c r="Q95" s="197"/>
      <c r="R95" s="203" t="s">
        <v>535</v>
      </c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414"/>
      <c r="B96" s="412"/>
      <c r="C96" s="284"/>
      <c r="D96" s="302" t="s">
        <v>994</v>
      </c>
      <c r="E96" s="274" t="s">
        <v>877</v>
      </c>
      <c r="F96" s="274">
        <v>49</v>
      </c>
      <c r="G96" s="274"/>
      <c r="H96" s="283">
        <v>80</v>
      </c>
      <c r="I96" s="291"/>
      <c r="J96" s="402"/>
      <c r="K96" s="280">
        <f>49-80</f>
        <v>-31</v>
      </c>
      <c r="L96" s="281">
        <v>100</v>
      </c>
      <c r="M96" s="400"/>
      <c r="N96" s="280">
        <v>50</v>
      </c>
      <c r="O96" s="402"/>
      <c r="P96" s="404"/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08">
        <v>36</v>
      </c>
      <c r="B97" s="320">
        <v>45062</v>
      </c>
      <c r="C97" s="310"/>
      <c r="D97" s="311" t="s">
        <v>999</v>
      </c>
      <c r="E97" s="289" t="s">
        <v>536</v>
      </c>
      <c r="F97" s="289">
        <v>33</v>
      </c>
      <c r="G97" s="289">
        <v>16</v>
      </c>
      <c r="H97" s="312">
        <v>16</v>
      </c>
      <c r="I97" s="313" t="s">
        <v>1000</v>
      </c>
      <c r="J97" s="290" t="s">
        <v>935</v>
      </c>
      <c r="K97" s="314">
        <f t="shared" ref="K97:K98" si="93">H97-F97</f>
        <v>-17</v>
      </c>
      <c r="L97" s="315">
        <v>100</v>
      </c>
      <c r="M97" s="316">
        <f t="shared" ref="M97:M98" si="94">(K97*N97)-100</f>
        <v>-6050</v>
      </c>
      <c r="N97" s="314">
        <v>350</v>
      </c>
      <c r="O97" s="290" t="s">
        <v>546</v>
      </c>
      <c r="P97" s="309">
        <v>45063</v>
      </c>
      <c r="Q97" s="197"/>
      <c r="R97" s="203" t="s">
        <v>798</v>
      </c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286">
        <v>37</v>
      </c>
      <c r="B98" s="304">
        <v>45062</v>
      </c>
      <c r="C98" s="284"/>
      <c r="D98" s="302" t="s">
        <v>1006</v>
      </c>
      <c r="E98" s="274" t="s">
        <v>536</v>
      </c>
      <c r="F98" s="274">
        <v>32</v>
      </c>
      <c r="G98" s="274">
        <v>19</v>
      </c>
      <c r="H98" s="283">
        <v>37</v>
      </c>
      <c r="I98" s="291" t="s">
        <v>1007</v>
      </c>
      <c r="J98" s="272" t="s">
        <v>1008</v>
      </c>
      <c r="K98" s="280">
        <f t="shared" si="93"/>
        <v>5</v>
      </c>
      <c r="L98" s="281">
        <v>100</v>
      </c>
      <c r="M98" s="282">
        <f t="shared" si="94"/>
        <v>1935</v>
      </c>
      <c r="N98" s="280">
        <v>407</v>
      </c>
      <c r="O98" s="272" t="s">
        <v>534</v>
      </c>
      <c r="P98" s="273">
        <v>45063</v>
      </c>
      <c r="Q98" s="197"/>
      <c r="R98" s="203" t="s">
        <v>798</v>
      </c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286">
        <v>38</v>
      </c>
      <c r="B99" s="304">
        <v>45063</v>
      </c>
      <c r="C99" s="284"/>
      <c r="D99" s="302" t="s">
        <v>1009</v>
      </c>
      <c r="E99" s="274" t="s">
        <v>536</v>
      </c>
      <c r="F99" s="274">
        <v>6.5</v>
      </c>
      <c r="G99" s="274">
        <v>3.4</v>
      </c>
      <c r="H99" s="283">
        <v>7.9</v>
      </c>
      <c r="I99" s="291" t="s">
        <v>1010</v>
      </c>
      <c r="J99" s="272" t="s">
        <v>1014</v>
      </c>
      <c r="K99" s="280">
        <f t="shared" ref="K99" si="95">H99-F99</f>
        <v>1.4000000000000004</v>
      </c>
      <c r="L99" s="281">
        <v>100</v>
      </c>
      <c r="M99" s="282">
        <f t="shared" ref="M99" si="96">(K99*N99)-100</f>
        <v>2000.0000000000005</v>
      </c>
      <c r="N99" s="280">
        <v>1500</v>
      </c>
      <c r="O99" s="272" t="s">
        <v>534</v>
      </c>
      <c r="P99" s="273">
        <v>45064</v>
      </c>
      <c r="Q99" s="197"/>
      <c r="R99" s="203" t="s">
        <v>535</v>
      </c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286">
        <v>39</v>
      </c>
      <c r="B100" s="304">
        <v>45063</v>
      </c>
      <c r="C100" s="284"/>
      <c r="D100" s="302" t="s">
        <v>937</v>
      </c>
      <c r="E100" s="274" t="s">
        <v>536</v>
      </c>
      <c r="F100" s="274">
        <v>7.5</v>
      </c>
      <c r="G100" s="274">
        <v>2.8</v>
      </c>
      <c r="H100" s="283">
        <v>9.75</v>
      </c>
      <c r="I100" s="291" t="s">
        <v>1011</v>
      </c>
      <c r="J100" s="272" t="s">
        <v>1015</v>
      </c>
      <c r="K100" s="280">
        <f t="shared" ref="K100" si="97">H100-F100</f>
        <v>2.25</v>
      </c>
      <c r="L100" s="281">
        <v>100</v>
      </c>
      <c r="M100" s="282">
        <f t="shared" ref="M100" si="98">(K100*N100)-100</f>
        <v>2037.5</v>
      </c>
      <c r="N100" s="280">
        <v>950</v>
      </c>
      <c r="O100" s="272" t="s">
        <v>534</v>
      </c>
      <c r="P100" s="273">
        <v>45064</v>
      </c>
      <c r="Q100" s="197"/>
      <c r="R100" s="203" t="s">
        <v>798</v>
      </c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286">
        <v>40</v>
      </c>
      <c r="B101" s="304">
        <v>45063</v>
      </c>
      <c r="C101" s="284"/>
      <c r="D101" s="302" t="s">
        <v>1012</v>
      </c>
      <c r="E101" s="274" t="s">
        <v>536</v>
      </c>
      <c r="F101" s="274">
        <v>48</v>
      </c>
      <c r="G101" s="274">
        <v>14</v>
      </c>
      <c r="H101" s="283">
        <v>69</v>
      </c>
      <c r="I101" s="291" t="s">
        <v>1013</v>
      </c>
      <c r="J101" s="272" t="s">
        <v>547</v>
      </c>
      <c r="K101" s="280">
        <f t="shared" ref="K101:K102" si="99">H101-F101</f>
        <v>21</v>
      </c>
      <c r="L101" s="281">
        <v>100</v>
      </c>
      <c r="M101" s="282">
        <f t="shared" ref="M101:M102" si="100">(K101*N101)-100</f>
        <v>950</v>
      </c>
      <c r="N101" s="280">
        <v>50</v>
      </c>
      <c r="O101" s="272" t="s">
        <v>534</v>
      </c>
      <c r="P101" s="273">
        <v>45063</v>
      </c>
      <c r="Q101" s="197"/>
      <c r="R101" s="203" t="s">
        <v>535</v>
      </c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8">
        <v>41</v>
      </c>
      <c r="B102" s="320">
        <v>45064</v>
      </c>
      <c r="C102" s="310"/>
      <c r="D102" s="311" t="s">
        <v>1016</v>
      </c>
      <c r="E102" s="289" t="s">
        <v>536</v>
      </c>
      <c r="F102" s="289">
        <v>23.5</v>
      </c>
      <c r="G102" s="289">
        <v>8</v>
      </c>
      <c r="H102" s="312">
        <v>7</v>
      </c>
      <c r="I102" s="313" t="s">
        <v>1017</v>
      </c>
      <c r="J102" s="290" t="s">
        <v>1024</v>
      </c>
      <c r="K102" s="314">
        <f t="shared" si="99"/>
        <v>-16.5</v>
      </c>
      <c r="L102" s="315">
        <v>100</v>
      </c>
      <c r="M102" s="316">
        <f t="shared" si="100"/>
        <v>-5050</v>
      </c>
      <c r="N102" s="314">
        <v>300</v>
      </c>
      <c r="O102" s="290" t="s">
        <v>546</v>
      </c>
      <c r="P102" s="309">
        <v>45065</v>
      </c>
      <c r="Q102" s="197"/>
      <c r="R102" s="203" t="s">
        <v>798</v>
      </c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286">
        <v>42</v>
      </c>
      <c r="B103" s="304">
        <v>45064</v>
      </c>
      <c r="C103" s="284"/>
      <c r="D103" s="302" t="s">
        <v>1018</v>
      </c>
      <c r="E103" s="274" t="s">
        <v>536</v>
      </c>
      <c r="F103" s="274">
        <v>21</v>
      </c>
      <c r="G103" s="274">
        <v>0</v>
      </c>
      <c r="H103" s="283">
        <v>31</v>
      </c>
      <c r="I103" s="291" t="s">
        <v>1019</v>
      </c>
      <c r="J103" s="272" t="s">
        <v>985</v>
      </c>
      <c r="K103" s="280">
        <f t="shared" ref="K103" si="101">H103-F103</f>
        <v>10</v>
      </c>
      <c r="L103" s="281">
        <v>100</v>
      </c>
      <c r="M103" s="282">
        <f t="shared" ref="M103" si="102">(K103*N103)-100</f>
        <v>400</v>
      </c>
      <c r="N103" s="280">
        <v>50</v>
      </c>
      <c r="O103" s="272" t="s">
        <v>534</v>
      </c>
      <c r="P103" s="273">
        <v>45064</v>
      </c>
      <c r="Q103" s="197"/>
      <c r="R103" s="203" t="s">
        <v>798</v>
      </c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286">
        <v>43</v>
      </c>
      <c r="B104" s="332">
        <v>45065</v>
      </c>
      <c r="C104" s="284"/>
      <c r="D104" s="302" t="s">
        <v>1025</v>
      </c>
      <c r="E104" s="274" t="s">
        <v>536</v>
      </c>
      <c r="F104" s="274">
        <v>28</v>
      </c>
      <c r="G104" s="274">
        <v>10</v>
      </c>
      <c r="H104" s="283">
        <v>31.5</v>
      </c>
      <c r="I104" s="291" t="s">
        <v>1000</v>
      </c>
      <c r="J104" s="272" t="s">
        <v>1044</v>
      </c>
      <c r="K104" s="280">
        <f t="shared" ref="K104" si="103">H104-F104</f>
        <v>3.5</v>
      </c>
      <c r="L104" s="281">
        <v>100</v>
      </c>
      <c r="M104" s="282">
        <f t="shared" ref="M104" si="104">(K104*N104)-100</f>
        <v>512.5</v>
      </c>
      <c r="N104" s="280">
        <v>175</v>
      </c>
      <c r="O104" s="272" t="s">
        <v>534</v>
      </c>
      <c r="P104" s="273">
        <v>45068</v>
      </c>
      <c r="Q104" s="197"/>
      <c r="R104" s="203" t="s">
        <v>798</v>
      </c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286">
        <v>44</v>
      </c>
      <c r="B105" s="304">
        <v>45065</v>
      </c>
      <c r="C105" s="284"/>
      <c r="D105" s="302" t="s">
        <v>937</v>
      </c>
      <c r="E105" s="274" t="s">
        <v>536</v>
      </c>
      <c r="F105" s="274">
        <v>4.5</v>
      </c>
      <c r="G105" s="274"/>
      <c r="H105" s="283">
        <v>6.75</v>
      </c>
      <c r="I105" s="291" t="s">
        <v>1030</v>
      </c>
      <c r="J105" s="272" t="s">
        <v>1015</v>
      </c>
      <c r="K105" s="280">
        <f t="shared" ref="K105" si="105">H105-F105</f>
        <v>2.25</v>
      </c>
      <c r="L105" s="281">
        <v>100</v>
      </c>
      <c r="M105" s="282">
        <f t="shared" ref="M105" si="106">(K105*N105)-100</f>
        <v>2037.5</v>
      </c>
      <c r="N105" s="280">
        <v>950</v>
      </c>
      <c r="O105" s="272" t="s">
        <v>534</v>
      </c>
      <c r="P105" s="273">
        <v>45065</v>
      </c>
      <c r="Q105" s="197"/>
      <c r="R105" s="203" t="s">
        <v>798</v>
      </c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22">
        <v>45</v>
      </c>
      <c r="B106" s="323">
        <v>45069</v>
      </c>
      <c r="C106" s="324"/>
      <c r="D106" s="325" t="s">
        <v>937</v>
      </c>
      <c r="E106" s="322" t="s">
        <v>536</v>
      </c>
      <c r="F106" s="322" t="s">
        <v>1071</v>
      </c>
      <c r="G106" s="322"/>
      <c r="H106" s="377"/>
      <c r="I106" s="384" t="s">
        <v>1072</v>
      </c>
      <c r="J106" s="225" t="s">
        <v>537</v>
      </c>
      <c r="K106" s="254"/>
      <c r="L106" s="326"/>
      <c r="M106" s="327"/>
      <c r="N106" s="254"/>
      <c r="O106" s="225"/>
      <c r="P106" s="199"/>
      <c r="Q106" s="197"/>
      <c r="R106" s="203"/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08">
        <v>46</v>
      </c>
      <c r="B107" s="320">
        <v>45069</v>
      </c>
      <c r="C107" s="310"/>
      <c r="D107" s="311" t="s">
        <v>1073</v>
      </c>
      <c r="E107" s="308" t="s">
        <v>536</v>
      </c>
      <c r="F107" s="308">
        <v>26</v>
      </c>
      <c r="G107" s="308"/>
      <c r="H107" s="382">
        <v>0</v>
      </c>
      <c r="I107" s="382" t="s">
        <v>966</v>
      </c>
      <c r="J107" s="290" t="s">
        <v>1074</v>
      </c>
      <c r="K107" s="314">
        <f t="shared" ref="K107" si="107">H107-F107</f>
        <v>-26</v>
      </c>
      <c r="L107" s="315">
        <v>100</v>
      </c>
      <c r="M107" s="316">
        <f t="shared" ref="M107" si="108">(K107*N107)-100</f>
        <v>-1140</v>
      </c>
      <c r="N107" s="314">
        <v>40</v>
      </c>
      <c r="O107" s="290" t="s">
        <v>546</v>
      </c>
      <c r="P107" s="309">
        <v>45069</v>
      </c>
      <c r="Q107" s="197"/>
      <c r="R107" s="203"/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22">
        <v>47</v>
      </c>
      <c r="B108" s="323">
        <v>45069</v>
      </c>
      <c r="C108" s="324"/>
      <c r="D108" s="325" t="s">
        <v>1075</v>
      </c>
      <c r="E108" s="322" t="s">
        <v>536</v>
      </c>
      <c r="F108" s="322" t="s">
        <v>1076</v>
      </c>
      <c r="G108" s="322"/>
      <c r="H108" s="377"/>
      <c r="I108" s="377" t="s">
        <v>992</v>
      </c>
      <c r="J108" s="225" t="s">
        <v>537</v>
      </c>
      <c r="K108" s="254"/>
      <c r="L108" s="326"/>
      <c r="M108" s="327"/>
      <c r="N108" s="254"/>
      <c r="O108" s="225"/>
      <c r="P108" s="199"/>
      <c r="Q108" s="197"/>
      <c r="R108" s="203"/>
      <c r="S108" s="197"/>
      <c r="T108" s="197"/>
      <c r="U108" s="197"/>
      <c r="V108" s="197"/>
      <c r="W108" s="197"/>
      <c r="X108" s="203"/>
      <c r="Y108" s="197"/>
      <c r="Z108" s="197"/>
      <c r="AA108" s="197"/>
      <c r="AB108" s="197"/>
      <c r="AC108" s="197"/>
      <c r="AD108" s="203"/>
      <c r="AE108" s="197"/>
      <c r="AF108" s="197"/>
      <c r="AG108" s="197"/>
      <c r="AH108" s="197"/>
      <c r="AI108" s="197"/>
      <c r="AJ108" s="203"/>
      <c r="AK108" s="197"/>
      <c r="AL108" s="197"/>
    </row>
    <row r="109" spans="1:38" s="198" customFormat="1" ht="15.6" customHeight="1">
      <c r="A109" s="286">
        <v>48</v>
      </c>
      <c r="B109" s="304">
        <v>45069</v>
      </c>
      <c r="C109" s="284"/>
      <c r="D109" s="302" t="s">
        <v>1077</v>
      </c>
      <c r="E109" s="286" t="s">
        <v>877</v>
      </c>
      <c r="F109" s="286">
        <v>45</v>
      </c>
      <c r="G109" s="286">
        <v>85</v>
      </c>
      <c r="H109" s="341">
        <v>25</v>
      </c>
      <c r="I109" s="385" t="s">
        <v>1078</v>
      </c>
      <c r="J109" s="272" t="s">
        <v>883</v>
      </c>
      <c r="K109" s="280">
        <f>F109-H109</f>
        <v>20</v>
      </c>
      <c r="L109" s="281">
        <v>100</v>
      </c>
      <c r="M109" s="282">
        <f t="shared" ref="M109" si="109">(K109*N109)-100</f>
        <v>900</v>
      </c>
      <c r="N109" s="280">
        <v>50</v>
      </c>
      <c r="O109" s="272" t="s">
        <v>534</v>
      </c>
      <c r="P109" s="273">
        <v>45069</v>
      </c>
      <c r="Q109" s="197"/>
      <c r="R109" s="203"/>
      <c r="S109" s="197"/>
      <c r="T109" s="197"/>
      <c r="U109" s="197"/>
      <c r="V109" s="197"/>
      <c r="W109" s="197"/>
      <c r="X109" s="203"/>
      <c r="Y109" s="197"/>
      <c r="Z109" s="197"/>
      <c r="AA109" s="197"/>
      <c r="AB109" s="197"/>
      <c r="AC109" s="197"/>
      <c r="AD109" s="203"/>
      <c r="AE109" s="197"/>
      <c r="AF109" s="197"/>
      <c r="AG109" s="197"/>
      <c r="AH109" s="197"/>
      <c r="AI109" s="197"/>
      <c r="AJ109" s="203"/>
      <c r="AK109" s="197"/>
      <c r="AL109" s="197"/>
    </row>
    <row r="110" spans="1:38" s="198" customFormat="1" ht="15.6" customHeight="1">
      <c r="A110" s="322">
        <v>49</v>
      </c>
      <c r="B110" s="323">
        <v>45069</v>
      </c>
      <c r="C110" s="324"/>
      <c r="D110" s="325" t="s">
        <v>1079</v>
      </c>
      <c r="E110" s="322" t="s">
        <v>536</v>
      </c>
      <c r="F110" s="322" t="s">
        <v>1080</v>
      </c>
      <c r="G110" s="322"/>
      <c r="H110" s="377"/>
      <c r="I110" s="377" t="s">
        <v>1081</v>
      </c>
      <c r="J110" s="225" t="s">
        <v>537</v>
      </c>
      <c r="K110" s="254"/>
      <c r="L110" s="326"/>
      <c r="M110" s="327"/>
      <c r="N110" s="254"/>
      <c r="O110" s="225"/>
      <c r="P110" s="199"/>
      <c r="Q110" s="197"/>
      <c r="R110" s="203"/>
      <c r="S110" s="197"/>
      <c r="T110" s="197"/>
      <c r="U110" s="197"/>
      <c r="V110" s="197"/>
      <c r="W110" s="197"/>
      <c r="X110" s="203"/>
      <c r="Y110" s="197"/>
      <c r="Z110" s="197"/>
      <c r="AA110" s="197"/>
      <c r="AB110" s="197"/>
      <c r="AC110" s="197"/>
      <c r="AD110" s="203"/>
      <c r="AE110" s="197"/>
      <c r="AF110" s="197"/>
      <c r="AG110" s="197"/>
      <c r="AH110" s="197"/>
      <c r="AI110" s="197"/>
      <c r="AJ110" s="203"/>
      <c r="AK110" s="197"/>
      <c r="AL110" s="197"/>
    </row>
    <row r="111" spans="1:38" s="198" customFormat="1" ht="15.6" customHeight="1">
      <c r="A111" s="322"/>
      <c r="B111" s="323"/>
      <c r="C111" s="324"/>
      <c r="D111" s="325"/>
      <c r="E111" s="322"/>
      <c r="F111" s="322"/>
      <c r="G111" s="322"/>
      <c r="H111" s="377"/>
      <c r="I111" s="377"/>
      <c r="J111" s="225"/>
      <c r="K111" s="254"/>
      <c r="L111" s="326"/>
      <c r="M111" s="327"/>
      <c r="N111" s="254"/>
      <c r="O111" s="225"/>
      <c r="P111" s="199"/>
      <c r="Q111" s="197"/>
      <c r="R111" s="203"/>
      <c r="S111" s="197"/>
      <c r="T111" s="197"/>
      <c r="U111" s="197"/>
      <c r="V111" s="197"/>
      <c r="W111" s="197"/>
      <c r="X111" s="203"/>
      <c r="Y111" s="197"/>
      <c r="Z111" s="197"/>
      <c r="AA111" s="197"/>
      <c r="AB111" s="197"/>
      <c r="AC111" s="197"/>
      <c r="AD111" s="203"/>
      <c r="AE111" s="197"/>
      <c r="AF111" s="197"/>
      <c r="AG111" s="197"/>
      <c r="AH111" s="197"/>
      <c r="AI111" s="197"/>
      <c r="AJ111" s="203"/>
      <c r="AK111" s="197"/>
      <c r="AL111" s="197"/>
    </row>
    <row r="112" spans="1:38" s="198" customFormat="1" ht="15.6" customHeight="1">
      <c r="A112" s="322"/>
      <c r="B112" s="323"/>
      <c r="C112" s="324"/>
      <c r="D112" s="325"/>
      <c r="E112" s="201"/>
      <c r="F112" s="201"/>
      <c r="G112" s="201"/>
      <c r="H112" s="202"/>
      <c r="I112" s="217"/>
      <c r="J112" s="225"/>
      <c r="K112" s="254"/>
      <c r="L112" s="326"/>
      <c r="M112" s="327"/>
      <c r="N112" s="254"/>
      <c r="O112" s="225"/>
      <c r="P112" s="199"/>
      <c r="Q112" s="197"/>
      <c r="R112" s="203"/>
      <c r="S112" s="197"/>
      <c r="T112" s="197"/>
      <c r="U112" s="197"/>
      <c r="V112" s="197"/>
      <c r="W112" s="197"/>
      <c r="X112" s="203"/>
      <c r="Y112" s="197"/>
      <c r="Z112" s="197"/>
      <c r="AA112" s="197"/>
      <c r="AB112" s="197"/>
      <c r="AC112" s="197"/>
      <c r="AD112" s="203"/>
      <c r="AE112" s="197"/>
      <c r="AF112" s="197"/>
      <c r="AG112" s="197"/>
      <c r="AH112" s="197"/>
      <c r="AI112" s="197"/>
      <c r="AJ112" s="203"/>
      <c r="AK112" s="197"/>
      <c r="AL112" s="197"/>
    </row>
    <row r="113" spans="1:38" s="198" customFormat="1" ht="15.6" customHeight="1">
      <c r="A113" s="303"/>
      <c r="B113" s="303"/>
      <c r="C113" s="303"/>
      <c r="D113" s="303"/>
      <c r="E113" s="303"/>
      <c r="F113" s="303"/>
      <c r="G113" s="303"/>
      <c r="H113" s="303"/>
      <c r="I113" s="303"/>
      <c r="J113" s="225"/>
      <c r="K113" s="202"/>
      <c r="L113" s="217"/>
      <c r="M113" s="218"/>
      <c r="N113" s="202"/>
      <c r="O113" s="225"/>
      <c r="P113" s="199"/>
      <c r="Q113" s="1"/>
      <c r="R113" s="6"/>
      <c r="S113" s="1"/>
      <c r="T113" s="1"/>
      <c r="U113" s="1"/>
      <c r="V113" s="1"/>
      <c r="W113" s="1"/>
      <c r="X113" s="6"/>
      <c r="Y113" s="1"/>
      <c r="Z113" s="1"/>
      <c r="AA113" s="1"/>
      <c r="AB113" s="1"/>
      <c r="AC113" s="1"/>
      <c r="AD113" s="6"/>
      <c r="AE113" s="1"/>
      <c r="AF113" s="1"/>
      <c r="AG113" s="1"/>
      <c r="AH113" s="197"/>
      <c r="AI113" s="197"/>
      <c r="AJ113" s="203"/>
      <c r="AK113" s="197"/>
      <c r="AL113" s="197"/>
    </row>
    <row r="114" spans="1:38" ht="38.25" customHeight="1">
      <c r="A114" s="92" t="s">
        <v>558</v>
      </c>
      <c r="B114" s="139"/>
      <c r="C114" s="139"/>
      <c r="D114" s="140"/>
      <c r="E114" s="124"/>
      <c r="F114" s="6"/>
      <c r="G114" s="6"/>
      <c r="H114" s="125"/>
      <c r="I114" s="141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6"/>
      <c r="Y114" s="1"/>
      <c r="Z114" s="1"/>
      <c r="AA114" s="1"/>
      <c r="AB114" s="1"/>
      <c r="AC114" s="1"/>
      <c r="AD114" s="6"/>
      <c r="AE114" s="1"/>
      <c r="AF114" s="1"/>
      <c r="AG114" s="1"/>
      <c r="AH114" s="1"/>
      <c r="AI114" s="1"/>
      <c r="AJ114" s="6"/>
      <c r="AK114" s="1"/>
    </row>
    <row r="115" spans="1:38" s="198" customFormat="1" ht="38.25">
      <c r="A115" s="93" t="s">
        <v>16</v>
      </c>
      <c r="B115" s="94" t="s">
        <v>511</v>
      </c>
      <c r="C115" s="94"/>
      <c r="D115" s="95" t="s">
        <v>522</v>
      </c>
      <c r="E115" s="94" t="s">
        <v>523</v>
      </c>
      <c r="F115" s="94" t="s">
        <v>524</v>
      </c>
      <c r="G115" s="94" t="s">
        <v>525</v>
      </c>
      <c r="H115" s="94" t="s">
        <v>526</v>
      </c>
      <c r="I115" s="94" t="s">
        <v>527</v>
      </c>
      <c r="J115" s="93" t="s">
        <v>528</v>
      </c>
      <c r="K115" s="128" t="s">
        <v>545</v>
      </c>
      <c r="L115" s="129" t="s">
        <v>530</v>
      </c>
      <c r="M115" s="96" t="s">
        <v>531</v>
      </c>
      <c r="N115" s="94" t="s">
        <v>532</v>
      </c>
      <c r="O115" s="95" t="s">
        <v>533</v>
      </c>
      <c r="P115" s="94" t="s">
        <v>762</v>
      </c>
      <c r="Q115" s="197"/>
      <c r="R115" s="6"/>
      <c r="S115" s="197"/>
      <c r="T115" s="197"/>
      <c r="U115" s="197"/>
      <c r="V115" s="197"/>
      <c r="W115" s="197"/>
      <c r="X115" s="197"/>
      <c r="Y115" s="197"/>
      <c r="Z115" s="197"/>
      <c r="AA115" s="197"/>
      <c r="AB115" s="197"/>
      <c r="AC115" s="197"/>
      <c r="AD115" s="197"/>
      <c r="AE115" s="197"/>
      <c r="AF115" s="197"/>
      <c r="AG115" s="197"/>
      <c r="AH115" s="197"/>
      <c r="AI115" s="197"/>
      <c r="AJ115" s="197"/>
      <c r="AK115" s="197"/>
      <c r="AL115" s="197"/>
    </row>
    <row r="116" spans="1:38" ht="14.25" customHeight="1">
      <c r="A116" s="255">
        <v>1</v>
      </c>
      <c r="B116" s="256">
        <v>44840</v>
      </c>
      <c r="C116" s="253"/>
      <c r="D116" s="253" t="s">
        <v>834</v>
      </c>
      <c r="E116" s="254" t="s">
        <v>536</v>
      </c>
      <c r="F116" s="254" t="s">
        <v>835</v>
      </c>
      <c r="G116" s="254">
        <v>1220</v>
      </c>
      <c r="H116" s="254"/>
      <c r="I116" s="254" t="s">
        <v>836</v>
      </c>
      <c r="J116" s="225" t="s">
        <v>537</v>
      </c>
      <c r="K116" s="202"/>
      <c r="L116" s="217"/>
      <c r="M116" s="218"/>
      <c r="N116" s="202"/>
      <c r="O116" s="225"/>
      <c r="P116" s="277" t="e">
        <f>VLOOKUP(D116,'MidCap Intra'!B98:C598,2,0)</f>
        <v>#N/A</v>
      </c>
      <c r="Q116" s="197"/>
      <c r="R116" s="197" t="s">
        <v>535</v>
      </c>
      <c r="S116" s="41"/>
      <c r="T116" s="1"/>
      <c r="U116" s="1"/>
      <c r="V116" s="1"/>
      <c r="W116" s="1"/>
      <c r="X116" s="1"/>
      <c r="Y116" s="1"/>
      <c r="Z116" s="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</row>
    <row r="117" spans="1:38" ht="14.25" customHeight="1">
      <c r="A117" s="286">
        <v>2</v>
      </c>
      <c r="B117" s="329">
        <v>45019</v>
      </c>
      <c r="C117" s="330"/>
      <c r="D117" s="330" t="s">
        <v>71</v>
      </c>
      <c r="E117" s="280" t="s">
        <v>536</v>
      </c>
      <c r="F117" s="280">
        <v>96.5</v>
      </c>
      <c r="G117" s="280">
        <v>88</v>
      </c>
      <c r="H117" s="280">
        <v>104.5</v>
      </c>
      <c r="I117" s="280" t="s">
        <v>876</v>
      </c>
      <c r="J117" s="272" t="s">
        <v>874</v>
      </c>
      <c r="K117" s="272">
        <f t="shared" ref="K117" si="110">H117-F117</f>
        <v>8</v>
      </c>
      <c r="L117" s="287">
        <f t="shared" ref="L117" si="111">(F117*-0.7)/100</f>
        <v>-0.67549999999999999</v>
      </c>
      <c r="M117" s="288">
        <f t="shared" ref="M117" si="112">(K117+L117)/F117</f>
        <v>7.5901554404145088E-2</v>
      </c>
      <c r="N117" s="328" t="s">
        <v>534</v>
      </c>
      <c r="O117" s="305">
        <v>45048</v>
      </c>
      <c r="P117" s="273"/>
      <c r="Q117" s="197"/>
      <c r="R117" s="197" t="s">
        <v>535</v>
      </c>
      <c r="S117" s="41"/>
      <c r="T117" s="1"/>
      <c r="U117" s="1"/>
      <c r="V117" s="1"/>
      <c r="W117" s="1"/>
      <c r="X117" s="1"/>
      <c r="Y117" s="1"/>
      <c r="Z117" s="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</row>
    <row r="118" spans="1:38" s="198" customFormat="1" ht="14.25" customHeight="1">
      <c r="A118" s="322">
        <v>3</v>
      </c>
      <c r="B118" s="342">
        <v>45050</v>
      </c>
      <c r="C118" s="253"/>
      <c r="D118" s="253" t="s">
        <v>135</v>
      </c>
      <c r="E118" s="254" t="s">
        <v>536</v>
      </c>
      <c r="F118" s="254" t="s">
        <v>924</v>
      </c>
      <c r="G118" s="254">
        <v>74.900000000000006</v>
      </c>
      <c r="H118" s="254"/>
      <c r="I118" s="254" t="s">
        <v>572</v>
      </c>
      <c r="J118" s="225" t="s">
        <v>537</v>
      </c>
      <c r="K118" s="225"/>
      <c r="L118" s="277"/>
      <c r="M118" s="278"/>
      <c r="N118" s="244"/>
      <c r="O118" s="247"/>
      <c r="P118" s="277">
        <f>VLOOKUP(D118,'MidCap Intra'!B100:C600,2,0)</f>
        <v>89</v>
      </c>
      <c r="Q118" s="197"/>
      <c r="R118" s="197" t="s">
        <v>535</v>
      </c>
      <c r="S118" s="265"/>
      <c r="T118" s="197"/>
      <c r="U118" s="197"/>
      <c r="V118" s="197"/>
      <c r="W118" s="197"/>
      <c r="X118" s="197"/>
      <c r="Y118" s="197"/>
      <c r="Z118" s="197"/>
      <c r="AA118" s="265"/>
      <c r="AB118" s="265"/>
      <c r="AC118" s="265"/>
      <c r="AD118" s="265"/>
      <c r="AE118" s="265"/>
      <c r="AF118" s="265"/>
      <c r="AG118" s="265"/>
      <c r="AH118" s="265"/>
      <c r="AI118" s="265"/>
      <c r="AJ118" s="265"/>
      <c r="AK118" s="265"/>
      <c r="AL118" s="265"/>
    </row>
    <row r="119" spans="1:38" ht="12.75" customHeight="1">
      <c r="A119" s="254"/>
      <c r="B119" s="252"/>
      <c r="C119" s="253"/>
      <c r="D119" s="253"/>
      <c r="E119" s="254"/>
      <c r="F119" s="254"/>
      <c r="G119" s="254"/>
      <c r="H119" s="254"/>
      <c r="I119" s="254"/>
      <c r="J119" s="225"/>
      <c r="K119" s="202"/>
      <c r="L119" s="217"/>
      <c r="M119" s="218"/>
      <c r="N119" s="202"/>
      <c r="O119" s="225"/>
      <c r="P119" s="199"/>
      <c r="R119" s="6"/>
      <c r="S119" s="1"/>
      <c r="T119" s="1"/>
      <c r="U119" s="1"/>
      <c r="V119" s="1"/>
      <c r="W119" s="1"/>
      <c r="X119" s="1"/>
      <c r="Y119" s="1"/>
    </row>
    <row r="120" spans="1:38" ht="12.75" customHeight="1">
      <c r="A120" s="109" t="s">
        <v>538</v>
      </c>
      <c r="B120" s="109"/>
      <c r="C120" s="109"/>
      <c r="D120" s="109"/>
      <c r="E120" s="41"/>
      <c r="F120" s="116" t="s">
        <v>540</v>
      </c>
      <c r="G120" s="54"/>
      <c r="H120" s="54"/>
      <c r="I120" s="54"/>
      <c r="J120" s="6"/>
      <c r="K120" s="132"/>
      <c r="L120" s="133"/>
      <c r="M120" s="6"/>
      <c r="N120" s="99"/>
      <c r="O120" s="142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15" t="s">
        <v>539</v>
      </c>
      <c r="B121" s="109"/>
      <c r="C121" s="109"/>
      <c r="D121" s="109"/>
      <c r="E121" s="6"/>
      <c r="F121" s="116" t="s">
        <v>542</v>
      </c>
      <c r="G121" s="6"/>
      <c r="H121" s="6" t="s">
        <v>758</v>
      </c>
      <c r="I121" s="6"/>
      <c r="J121" s="1"/>
      <c r="K121" s="6"/>
      <c r="L121" s="6"/>
      <c r="M121" s="6"/>
      <c r="N121" s="1"/>
      <c r="O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15"/>
      <c r="B122" s="109"/>
      <c r="C122" s="109"/>
      <c r="D122" s="109"/>
      <c r="E122" s="6"/>
      <c r="F122" s="116"/>
      <c r="G122" s="6"/>
      <c r="H122" s="6"/>
      <c r="I122" s="6"/>
      <c r="J122" s="1"/>
      <c r="K122" s="6"/>
      <c r="L122" s="6"/>
      <c r="M122" s="6"/>
      <c r="N122" s="1"/>
      <c r="O122" s="1"/>
      <c r="Q122" s="1"/>
      <c r="R122" s="54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15"/>
      <c r="B123" s="109"/>
      <c r="C123" s="109"/>
      <c r="D123" s="109"/>
      <c r="E123" s="6"/>
      <c r="F123" s="116"/>
      <c r="G123" s="54"/>
      <c r="H123" s="41"/>
      <c r="I123" s="54"/>
      <c r="J123" s="6"/>
      <c r="K123" s="132"/>
      <c r="L123" s="133"/>
      <c r="M123" s="6"/>
      <c r="N123" s="99"/>
      <c r="O123" s="134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35" t="s">
        <v>1020</v>
      </c>
      <c r="B124" s="109"/>
      <c r="C124" s="109"/>
      <c r="D124" s="109"/>
      <c r="E124" s="6"/>
      <c r="F124" s="116"/>
      <c r="G124" s="54"/>
      <c r="H124" s="41"/>
      <c r="I124" s="54"/>
      <c r="J124" s="6"/>
      <c r="K124" s="132"/>
      <c r="L124" s="133"/>
      <c r="M124" s="6"/>
      <c r="N124" s="99"/>
      <c r="O124" s="134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4" t="s">
        <v>16</v>
      </c>
      <c r="B125" s="94" t="s">
        <v>511</v>
      </c>
      <c r="C125" s="94"/>
      <c r="D125" s="95" t="s">
        <v>522</v>
      </c>
      <c r="E125" s="94" t="s">
        <v>523</v>
      </c>
      <c r="F125" s="94" t="s">
        <v>524</v>
      </c>
      <c r="G125" s="94" t="s">
        <v>544</v>
      </c>
      <c r="H125" s="94" t="s">
        <v>526</v>
      </c>
      <c r="I125" s="94" t="s">
        <v>527</v>
      </c>
      <c r="J125" s="93" t="s">
        <v>528</v>
      </c>
      <c r="K125" s="136" t="s">
        <v>552</v>
      </c>
      <c r="L125" s="96" t="s">
        <v>530</v>
      </c>
      <c r="M125" s="136" t="s">
        <v>553</v>
      </c>
      <c r="N125" s="94" t="s">
        <v>554</v>
      </c>
      <c r="O125" s="93" t="s">
        <v>532</v>
      </c>
      <c r="P125" s="95" t="s">
        <v>533</v>
      </c>
      <c r="Q125" s="41"/>
      <c r="R125" s="6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</row>
    <row r="126" spans="1:38" ht="12.75" customHeight="1">
      <c r="A126" s="286">
        <v>1</v>
      </c>
      <c r="B126" s="304">
        <v>45064</v>
      </c>
      <c r="C126" s="302"/>
      <c r="D126" s="302" t="s">
        <v>36</v>
      </c>
      <c r="E126" s="286" t="s">
        <v>877</v>
      </c>
      <c r="F126" s="286">
        <v>43980</v>
      </c>
      <c r="G126" s="286">
        <v>44089</v>
      </c>
      <c r="H126" s="341">
        <v>43800</v>
      </c>
      <c r="I126" s="341" t="s">
        <v>1021</v>
      </c>
      <c r="J126" s="272" t="s">
        <v>1022</v>
      </c>
      <c r="K126" s="280">
        <f>F126-H126</f>
        <v>180</v>
      </c>
      <c r="L126" s="291">
        <f t="shared" ref="L126" si="113">(H126*N126)*0.07%</f>
        <v>766.50000000000011</v>
      </c>
      <c r="M126" s="282">
        <f t="shared" ref="M126" si="114">(K126*N126)-L126</f>
        <v>3733.5</v>
      </c>
      <c r="N126" s="280">
        <v>25</v>
      </c>
      <c r="O126" s="272" t="s">
        <v>534</v>
      </c>
      <c r="P126" s="273">
        <v>45064</v>
      </c>
      <c r="Q126" s="299"/>
      <c r="R126" s="54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300"/>
      <c r="AG126" s="301"/>
      <c r="AH126" s="299"/>
      <c r="AI126" s="299"/>
      <c r="AJ126" s="300"/>
      <c r="AK126" s="300"/>
      <c r="AL126" s="300"/>
    </row>
    <row r="127" spans="1:38" s="198" customFormat="1" ht="12.75" customHeight="1">
      <c r="A127" s="286">
        <v>2</v>
      </c>
      <c r="B127" s="304">
        <v>45065</v>
      </c>
      <c r="C127" s="302"/>
      <c r="D127" s="302" t="s">
        <v>1034</v>
      </c>
      <c r="E127" s="274" t="s">
        <v>536</v>
      </c>
      <c r="F127" s="274">
        <v>10.25</v>
      </c>
      <c r="G127" s="274">
        <v>7.7</v>
      </c>
      <c r="H127" s="283">
        <v>14</v>
      </c>
      <c r="I127" s="291">
        <v>17</v>
      </c>
      <c r="J127" s="272" t="s">
        <v>1028</v>
      </c>
      <c r="K127" s="280">
        <f>H127-F127</f>
        <v>3.75</v>
      </c>
      <c r="L127" s="291">
        <v>100</v>
      </c>
      <c r="M127" s="282">
        <f t="shared" ref="M127" si="115">(K127*N127)-L127</f>
        <v>2150</v>
      </c>
      <c r="N127" s="280">
        <v>600</v>
      </c>
      <c r="O127" s="272" t="s">
        <v>534</v>
      </c>
      <c r="P127" s="273">
        <v>45065</v>
      </c>
      <c r="Q127" s="378"/>
      <c r="R127" s="379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380"/>
      <c r="AG127" s="381"/>
      <c r="AH127" s="378"/>
      <c r="AI127" s="378"/>
      <c r="AJ127" s="380"/>
      <c r="AK127" s="380"/>
      <c r="AL127" s="380"/>
    </row>
    <row r="128" spans="1:38" s="198" customFormat="1" ht="12.75" customHeight="1">
      <c r="A128" s="365">
        <v>3</v>
      </c>
      <c r="B128" s="366">
        <v>45065</v>
      </c>
      <c r="C128" s="368"/>
      <c r="D128" s="368" t="s">
        <v>1026</v>
      </c>
      <c r="E128" s="369" t="s">
        <v>536</v>
      </c>
      <c r="F128" s="369">
        <v>71</v>
      </c>
      <c r="G128" s="365">
        <v>58</v>
      </c>
      <c r="H128" s="383">
        <v>69.5</v>
      </c>
      <c r="I128" s="383" t="s">
        <v>1027</v>
      </c>
      <c r="J128" s="372" t="s">
        <v>1029</v>
      </c>
      <c r="K128" s="373">
        <f>H128-F128</f>
        <v>-1.5</v>
      </c>
      <c r="L128" s="371">
        <v>100</v>
      </c>
      <c r="M128" s="375">
        <f t="shared" ref="M128:M129" si="116">(K128*N128)-L128</f>
        <v>-175</v>
      </c>
      <c r="N128" s="373">
        <v>50</v>
      </c>
      <c r="O128" s="372" t="s">
        <v>655</v>
      </c>
      <c r="P128" s="376">
        <v>45065</v>
      </c>
      <c r="Q128" s="197"/>
      <c r="R128" s="203"/>
      <c r="S128" s="197"/>
      <c r="T128" s="197"/>
      <c r="U128" s="197"/>
      <c r="V128" s="197"/>
      <c r="W128" s="197"/>
      <c r="X128" s="197"/>
      <c r="Y128" s="197"/>
      <c r="Z128" s="197"/>
    </row>
    <row r="129" spans="1:26" s="198" customFormat="1" ht="12.75" customHeight="1">
      <c r="A129" s="308">
        <v>4</v>
      </c>
      <c r="B129" s="320">
        <v>45068</v>
      </c>
      <c r="C129" s="311"/>
      <c r="D129" s="311" t="s">
        <v>1045</v>
      </c>
      <c r="E129" s="308" t="s">
        <v>536</v>
      </c>
      <c r="F129" s="308">
        <v>70</v>
      </c>
      <c r="G129" s="308">
        <v>55</v>
      </c>
      <c r="H129" s="382">
        <v>55</v>
      </c>
      <c r="I129" s="382" t="s">
        <v>1027</v>
      </c>
      <c r="J129" s="290" t="s">
        <v>1046</v>
      </c>
      <c r="K129" s="314">
        <f>H129-F129</f>
        <v>-15</v>
      </c>
      <c r="L129" s="313">
        <v>100</v>
      </c>
      <c r="M129" s="316">
        <f t="shared" si="116"/>
        <v>-850</v>
      </c>
      <c r="N129" s="314">
        <v>50</v>
      </c>
      <c r="O129" s="290" t="s">
        <v>546</v>
      </c>
      <c r="P129" s="309">
        <v>45068</v>
      </c>
      <c r="Q129" s="197"/>
      <c r="R129" s="203"/>
      <c r="S129" s="197"/>
      <c r="T129" s="197"/>
      <c r="U129" s="197"/>
      <c r="V129" s="197"/>
      <c r="W129" s="197"/>
      <c r="X129" s="197"/>
      <c r="Y129" s="197"/>
      <c r="Z129" s="197"/>
    </row>
    <row r="130" spans="1:26" s="198" customFormat="1" ht="12.75" customHeight="1">
      <c r="A130" s="308">
        <v>5</v>
      </c>
      <c r="B130" s="320">
        <v>45069</v>
      </c>
      <c r="C130" s="311"/>
      <c r="D130" s="311" t="s">
        <v>1068</v>
      </c>
      <c r="E130" s="308" t="s">
        <v>536</v>
      </c>
      <c r="F130" s="308">
        <v>26</v>
      </c>
      <c r="G130" s="308">
        <v>10</v>
      </c>
      <c r="H130" s="382">
        <v>25.5</v>
      </c>
      <c r="I130" s="382" t="s">
        <v>1069</v>
      </c>
      <c r="J130" s="290" t="s">
        <v>1070</v>
      </c>
      <c r="K130" s="314">
        <f>H130-F130</f>
        <v>-0.5</v>
      </c>
      <c r="L130" s="313">
        <v>100</v>
      </c>
      <c r="M130" s="316">
        <f t="shared" ref="M130" si="117">(K130*N130)-L130</f>
        <v>-187.5</v>
      </c>
      <c r="N130" s="314">
        <v>175</v>
      </c>
      <c r="O130" s="290" t="s">
        <v>546</v>
      </c>
      <c r="P130" s="309">
        <v>45069</v>
      </c>
      <c r="Q130" s="197"/>
      <c r="R130" s="203"/>
      <c r="S130" s="197"/>
      <c r="T130" s="197"/>
      <c r="U130" s="197"/>
      <c r="V130" s="197"/>
      <c r="W130" s="197"/>
      <c r="X130" s="197"/>
      <c r="Y130" s="197"/>
      <c r="Z130" s="197"/>
    </row>
    <row r="131" spans="1:26" s="198" customFormat="1" ht="12.75" customHeight="1">
      <c r="A131" s="322"/>
      <c r="B131" s="323"/>
      <c r="C131" s="325"/>
      <c r="D131" s="303"/>
      <c r="E131" s="303"/>
      <c r="F131" s="303"/>
      <c r="G131" s="303"/>
      <c r="H131" s="303"/>
      <c r="I131" s="303"/>
      <c r="J131" s="303"/>
      <c r="K131" s="254"/>
      <c r="L131" s="217"/>
      <c r="M131" s="327"/>
      <c r="N131" s="254"/>
      <c r="O131" s="225"/>
      <c r="P131" s="199"/>
      <c r="Q131" s="197"/>
      <c r="R131" s="203"/>
      <c r="S131" s="197"/>
      <c r="T131" s="197"/>
      <c r="U131" s="197"/>
      <c r="V131" s="197"/>
      <c r="W131" s="197"/>
      <c r="X131" s="197"/>
      <c r="Y131" s="197"/>
      <c r="Z131" s="197"/>
    </row>
    <row r="132" spans="1:26" s="198" customFormat="1" ht="12.75" customHeight="1">
      <c r="A132" s="322"/>
      <c r="B132" s="323"/>
      <c r="C132" s="325"/>
      <c r="D132" s="303"/>
      <c r="E132" s="303"/>
      <c r="F132" s="303"/>
      <c r="G132" s="303"/>
      <c r="H132" s="303"/>
      <c r="I132" s="303"/>
      <c r="J132" s="303"/>
      <c r="K132" s="254"/>
      <c r="L132" s="217"/>
      <c r="M132" s="327"/>
      <c r="N132" s="254"/>
      <c r="O132" s="225"/>
      <c r="P132" s="199"/>
      <c r="Q132" s="197"/>
      <c r="R132" s="203"/>
      <c r="S132" s="197"/>
      <c r="T132" s="197"/>
      <c r="U132" s="197"/>
      <c r="V132" s="197"/>
      <c r="W132" s="197"/>
      <c r="X132" s="197"/>
      <c r="Y132" s="197"/>
      <c r="Z132" s="197"/>
    </row>
    <row r="133" spans="1:26" s="198" customFormat="1" ht="12.75" customHeight="1">
      <c r="A133" s="322"/>
      <c r="B133" s="323"/>
      <c r="C133" s="325"/>
      <c r="D133" s="325"/>
      <c r="E133" s="322"/>
      <c r="F133" s="322"/>
      <c r="G133" s="322"/>
      <c r="H133" s="377"/>
      <c r="I133" s="377"/>
      <c r="J133" s="225"/>
      <c r="K133" s="254"/>
      <c r="L133" s="217"/>
      <c r="M133" s="327"/>
      <c r="N133" s="254"/>
      <c r="O133" s="225"/>
      <c r="P133" s="199"/>
      <c r="Q133" s="197"/>
      <c r="R133" s="203"/>
      <c r="S133" s="197"/>
      <c r="T133" s="197"/>
      <c r="U133" s="197"/>
      <c r="V133" s="197"/>
      <c r="W133" s="197"/>
      <c r="X133" s="197"/>
      <c r="Y133" s="197"/>
      <c r="Z133" s="197"/>
    </row>
    <row r="134" spans="1:26" s="198" customFormat="1" ht="12.75" customHeight="1">
      <c r="A134" s="322"/>
      <c r="B134" s="323"/>
      <c r="C134" s="325"/>
      <c r="D134" s="325"/>
      <c r="E134" s="322"/>
      <c r="F134" s="322"/>
      <c r="G134" s="322"/>
      <c r="H134" s="377"/>
      <c r="I134" s="377"/>
      <c r="J134" s="225"/>
      <c r="K134" s="254"/>
      <c r="L134" s="217"/>
      <c r="M134" s="327"/>
      <c r="N134" s="254"/>
      <c r="O134" s="225"/>
      <c r="P134" s="199"/>
      <c r="Q134" s="197"/>
      <c r="R134" s="203"/>
      <c r="S134" s="197"/>
      <c r="T134" s="197"/>
      <c r="U134" s="197"/>
      <c r="V134" s="197"/>
      <c r="W134" s="197"/>
      <c r="X134" s="197"/>
      <c r="Y134" s="197"/>
      <c r="Z134" s="197"/>
    </row>
    <row r="135" spans="1:26" ht="12.75" customHeight="1">
      <c r="A135" s="115"/>
      <c r="B135" s="109"/>
      <c r="C135" s="109"/>
      <c r="D135" s="109"/>
      <c r="E135" s="6"/>
      <c r="F135" s="116"/>
      <c r="G135" s="54"/>
      <c r="H135" s="41"/>
      <c r="I135" s="54"/>
      <c r="J135" s="6"/>
      <c r="K135" s="132"/>
      <c r="L135" s="133"/>
      <c r="M135" s="6"/>
      <c r="N135" s="99"/>
      <c r="O135" s="134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15"/>
      <c r="B136" s="109"/>
      <c r="C136" s="109"/>
      <c r="D136" s="109"/>
      <c r="E136" s="6"/>
      <c r="F136" s="116"/>
      <c r="G136" s="54"/>
      <c r="H136" s="41"/>
      <c r="I136" s="54"/>
      <c r="J136" s="6"/>
      <c r="K136" s="132"/>
      <c r="L136" s="133"/>
      <c r="M136" s="6"/>
      <c r="N136" s="99"/>
      <c r="O136" s="134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15"/>
      <c r="B137" s="109"/>
      <c r="C137" s="109"/>
      <c r="D137" s="109"/>
      <c r="E137" s="6"/>
      <c r="F137" s="116"/>
      <c r="G137" s="54"/>
      <c r="H137" s="41"/>
      <c r="I137" s="54"/>
      <c r="J137" s="6"/>
      <c r="K137" s="132"/>
      <c r="L137" s="133"/>
      <c r="M137" s="6"/>
      <c r="N137" s="99"/>
      <c r="O137" s="134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15"/>
      <c r="B138" s="109"/>
      <c r="C138" s="109"/>
      <c r="D138" s="109"/>
      <c r="E138" s="6"/>
      <c r="F138" s="116"/>
      <c r="G138" s="54"/>
      <c r="H138" s="41"/>
      <c r="I138" s="54"/>
      <c r="J138" s="6"/>
      <c r="K138" s="132"/>
      <c r="L138" s="133"/>
      <c r="M138" s="6"/>
      <c r="N138" s="99"/>
      <c r="O138" s="134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15"/>
      <c r="B139" s="109"/>
      <c r="C139" s="109"/>
      <c r="D139" s="109"/>
      <c r="E139" s="6"/>
      <c r="F139" s="116"/>
      <c r="G139" s="54"/>
      <c r="H139" s="41"/>
      <c r="I139" s="54"/>
      <c r="J139" s="6"/>
      <c r="K139" s="132"/>
      <c r="L139" s="133"/>
      <c r="M139" s="6"/>
      <c r="N139" s="99"/>
      <c r="O139" s="134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54"/>
      <c r="B140" s="98"/>
      <c r="C140" s="98"/>
      <c r="D140" s="41"/>
      <c r="E140" s="54"/>
      <c r="F140" s="54"/>
      <c r="G140" s="54"/>
      <c r="H140" s="41"/>
      <c r="I140" s="54"/>
      <c r="J140" s="6"/>
      <c r="K140" s="132"/>
      <c r="L140" s="133"/>
      <c r="M140" s="6"/>
      <c r="N140" s="99"/>
      <c r="O140" s="134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38.25" customHeight="1">
      <c r="A141" s="41"/>
      <c r="B141" s="143" t="s">
        <v>559</v>
      </c>
      <c r="C141" s="143"/>
      <c r="D141" s="143"/>
      <c r="E141" s="143"/>
      <c r="F141" s="6"/>
      <c r="G141" s="6"/>
      <c r="H141" s="126"/>
      <c r="I141" s="6"/>
      <c r="J141" s="126"/>
      <c r="K141" s="127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93" t="s">
        <v>16</v>
      </c>
      <c r="B142" s="94" t="s">
        <v>511</v>
      </c>
      <c r="C142" s="94"/>
      <c r="D142" s="95" t="s">
        <v>522</v>
      </c>
      <c r="E142" s="94" t="s">
        <v>523</v>
      </c>
      <c r="F142" s="94" t="s">
        <v>524</v>
      </c>
      <c r="G142" s="94" t="s">
        <v>560</v>
      </c>
      <c r="H142" s="94" t="s">
        <v>561</v>
      </c>
      <c r="I142" s="94" t="s">
        <v>527</v>
      </c>
      <c r="J142" s="144" t="s">
        <v>528</v>
      </c>
      <c r="K142" s="94" t="s">
        <v>529</v>
      </c>
      <c r="L142" s="94" t="s">
        <v>562</v>
      </c>
      <c r="M142" s="94" t="s">
        <v>532</v>
      </c>
      <c r="N142" s="95" t="s">
        <v>533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1</v>
      </c>
      <c r="B143" s="146">
        <v>41579</v>
      </c>
      <c r="C143" s="146"/>
      <c r="D143" s="147" t="s">
        <v>563</v>
      </c>
      <c r="E143" s="148" t="s">
        <v>564</v>
      </c>
      <c r="F143" s="149">
        <v>82</v>
      </c>
      <c r="G143" s="148" t="s">
        <v>565</v>
      </c>
      <c r="H143" s="148">
        <v>100</v>
      </c>
      <c r="I143" s="150">
        <v>100</v>
      </c>
      <c r="J143" s="151" t="s">
        <v>566</v>
      </c>
      <c r="K143" s="152">
        <f t="shared" ref="K143:K174" si="118">H143-F143</f>
        <v>18</v>
      </c>
      <c r="L143" s="153">
        <f t="shared" ref="L143:L174" si="119">K143/F143</f>
        <v>0.21951219512195122</v>
      </c>
      <c r="M143" s="148" t="s">
        <v>534</v>
      </c>
      <c r="N143" s="154">
        <v>42657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2</v>
      </c>
      <c r="B144" s="146">
        <v>41794</v>
      </c>
      <c r="C144" s="146"/>
      <c r="D144" s="147" t="s">
        <v>567</v>
      </c>
      <c r="E144" s="148" t="s">
        <v>536</v>
      </c>
      <c r="F144" s="149">
        <v>257</v>
      </c>
      <c r="G144" s="148" t="s">
        <v>565</v>
      </c>
      <c r="H144" s="148">
        <v>300</v>
      </c>
      <c r="I144" s="150">
        <v>300</v>
      </c>
      <c r="J144" s="151" t="s">
        <v>566</v>
      </c>
      <c r="K144" s="152">
        <f t="shared" si="118"/>
        <v>43</v>
      </c>
      <c r="L144" s="153">
        <f t="shared" si="119"/>
        <v>0.16731517509727625</v>
      </c>
      <c r="M144" s="148" t="s">
        <v>534</v>
      </c>
      <c r="N144" s="154">
        <v>41822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3</v>
      </c>
      <c r="B145" s="146">
        <v>41828</v>
      </c>
      <c r="C145" s="146"/>
      <c r="D145" s="147" t="s">
        <v>568</v>
      </c>
      <c r="E145" s="148" t="s">
        <v>536</v>
      </c>
      <c r="F145" s="149">
        <v>393</v>
      </c>
      <c r="G145" s="148" t="s">
        <v>565</v>
      </c>
      <c r="H145" s="148">
        <v>468</v>
      </c>
      <c r="I145" s="150">
        <v>468</v>
      </c>
      <c r="J145" s="151" t="s">
        <v>566</v>
      </c>
      <c r="K145" s="152">
        <f t="shared" si="118"/>
        <v>75</v>
      </c>
      <c r="L145" s="153">
        <f t="shared" si="119"/>
        <v>0.19083969465648856</v>
      </c>
      <c r="M145" s="148" t="s">
        <v>534</v>
      </c>
      <c r="N145" s="154">
        <v>41863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4</v>
      </c>
      <c r="B146" s="146">
        <v>41857</v>
      </c>
      <c r="C146" s="146"/>
      <c r="D146" s="147" t="s">
        <v>569</v>
      </c>
      <c r="E146" s="148" t="s">
        <v>536</v>
      </c>
      <c r="F146" s="149">
        <v>205</v>
      </c>
      <c r="G146" s="148" t="s">
        <v>565</v>
      </c>
      <c r="H146" s="148">
        <v>275</v>
      </c>
      <c r="I146" s="150">
        <v>250</v>
      </c>
      <c r="J146" s="151" t="s">
        <v>566</v>
      </c>
      <c r="K146" s="152">
        <f t="shared" si="118"/>
        <v>70</v>
      </c>
      <c r="L146" s="153">
        <f t="shared" si="119"/>
        <v>0.34146341463414637</v>
      </c>
      <c r="M146" s="148" t="s">
        <v>534</v>
      </c>
      <c r="N146" s="154">
        <v>41962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</v>
      </c>
      <c r="B147" s="146">
        <v>41886</v>
      </c>
      <c r="C147" s="146"/>
      <c r="D147" s="147" t="s">
        <v>570</v>
      </c>
      <c r="E147" s="148" t="s">
        <v>536</v>
      </c>
      <c r="F147" s="149">
        <v>162</v>
      </c>
      <c r="G147" s="148" t="s">
        <v>565</v>
      </c>
      <c r="H147" s="148">
        <v>190</v>
      </c>
      <c r="I147" s="150">
        <v>190</v>
      </c>
      <c r="J147" s="151" t="s">
        <v>566</v>
      </c>
      <c r="K147" s="152">
        <f t="shared" si="118"/>
        <v>28</v>
      </c>
      <c r="L147" s="153">
        <f t="shared" si="119"/>
        <v>0.1728395061728395</v>
      </c>
      <c r="M147" s="148" t="s">
        <v>534</v>
      </c>
      <c r="N147" s="154">
        <v>42006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6</v>
      </c>
      <c r="B148" s="146">
        <v>41886</v>
      </c>
      <c r="C148" s="146"/>
      <c r="D148" s="147" t="s">
        <v>571</v>
      </c>
      <c r="E148" s="148" t="s">
        <v>536</v>
      </c>
      <c r="F148" s="149">
        <v>75</v>
      </c>
      <c r="G148" s="148" t="s">
        <v>565</v>
      </c>
      <c r="H148" s="148">
        <v>91.5</v>
      </c>
      <c r="I148" s="150" t="s">
        <v>572</v>
      </c>
      <c r="J148" s="151" t="s">
        <v>573</v>
      </c>
      <c r="K148" s="152">
        <f t="shared" si="118"/>
        <v>16.5</v>
      </c>
      <c r="L148" s="153">
        <f t="shared" si="119"/>
        <v>0.22</v>
      </c>
      <c r="M148" s="148" t="s">
        <v>534</v>
      </c>
      <c r="N148" s="154">
        <v>41954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7</v>
      </c>
      <c r="B149" s="146">
        <v>41913</v>
      </c>
      <c r="C149" s="146"/>
      <c r="D149" s="147" t="s">
        <v>574</v>
      </c>
      <c r="E149" s="148" t="s">
        <v>536</v>
      </c>
      <c r="F149" s="149">
        <v>850</v>
      </c>
      <c r="G149" s="148" t="s">
        <v>565</v>
      </c>
      <c r="H149" s="148">
        <v>982.5</v>
      </c>
      <c r="I149" s="150">
        <v>1050</v>
      </c>
      <c r="J149" s="151" t="s">
        <v>575</v>
      </c>
      <c r="K149" s="152">
        <f t="shared" si="118"/>
        <v>132.5</v>
      </c>
      <c r="L149" s="153">
        <f t="shared" si="119"/>
        <v>0.15588235294117647</v>
      </c>
      <c r="M149" s="148" t="s">
        <v>534</v>
      </c>
      <c r="N149" s="154">
        <v>42039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8</v>
      </c>
      <c r="B150" s="146">
        <v>41913</v>
      </c>
      <c r="C150" s="146"/>
      <c r="D150" s="147" t="s">
        <v>576</v>
      </c>
      <c r="E150" s="148" t="s">
        <v>536</v>
      </c>
      <c r="F150" s="149">
        <v>475</v>
      </c>
      <c r="G150" s="148" t="s">
        <v>565</v>
      </c>
      <c r="H150" s="148">
        <v>515</v>
      </c>
      <c r="I150" s="150">
        <v>600</v>
      </c>
      <c r="J150" s="151" t="s">
        <v>577</v>
      </c>
      <c r="K150" s="152">
        <f t="shared" si="118"/>
        <v>40</v>
      </c>
      <c r="L150" s="153">
        <f t="shared" si="119"/>
        <v>8.4210526315789472E-2</v>
      </c>
      <c r="M150" s="148" t="s">
        <v>534</v>
      </c>
      <c r="N150" s="154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9</v>
      </c>
      <c r="B151" s="146">
        <v>41913</v>
      </c>
      <c r="C151" s="146"/>
      <c r="D151" s="147" t="s">
        <v>578</v>
      </c>
      <c r="E151" s="148" t="s">
        <v>536</v>
      </c>
      <c r="F151" s="149">
        <v>86</v>
      </c>
      <c r="G151" s="148" t="s">
        <v>565</v>
      </c>
      <c r="H151" s="148">
        <v>99</v>
      </c>
      <c r="I151" s="150">
        <v>140</v>
      </c>
      <c r="J151" s="151" t="s">
        <v>579</v>
      </c>
      <c r="K151" s="152">
        <f t="shared" si="118"/>
        <v>13</v>
      </c>
      <c r="L151" s="153">
        <f t="shared" si="119"/>
        <v>0.15116279069767441</v>
      </c>
      <c r="M151" s="148" t="s">
        <v>534</v>
      </c>
      <c r="N151" s="154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10</v>
      </c>
      <c r="B152" s="146">
        <v>41926</v>
      </c>
      <c r="C152" s="146"/>
      <c r="D152" s="147" t="s">
        <v>580</v>
      </c>
      <c r="E152" s="148" t="s">
        <v>536</v>
      </c>
      <c r="F152" s="149">
        <v>496.6</v>
      </c>
      <c r="G152" s="148" t="s">
        <v>565</v>
      </c>
      <c r="H152" s="148">
        <v>621</v>
      </c>
      <c r="I152" s="150">
        <v>580</v>
      </c>
      <c r="J152" s="151" t="s">
        <v>566</v>
      </c>
      <c r="K152" s="152">
        <f t="shared" si="118"/>
        <v>124.39999999999998</v>
      </c>
      <c r="L152" s="153">
        <f t="shared" si="119"/>
        <v>0.25050342327829234</v>
      </c>
      <c r="M152" s="148" t="s">
        <v>534</v>
      </c>
      <c r="N152" s="154">
        <v>42605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11</v>
      </c>
      <c r="B153" s="146">
        <v>41926</v>
      </c>
      <c r="C153" s="146"/>
      <c r="D153" s="147" t="s">
        <v>581</v>
      </c>
      <c r="E153" s="148" t="s">
        <v>536</v>
      </c>
      <c r="F153" s="149">
        <v>2481.9</v>
      </c>
      <c r="G153" s="148" t="s">
        <v>565</v>
      </c>
      <c r="H153" s="148">
        <v>2840</v>
      </c>
      <c r="I153" s="150">
        <v>2870</v>
      </c>
      <c r="J153" s="151" t="s">
        <v>582</v>
      </c>
      <c r="K153" s="152">
        <f t="shared" si="118"/>
        <v>358.09999999999991</v>
      </c>
      <c r="L153" s="153">
        <f t="shared" si="119"/>
        <v>0.14428462065353154</v>
      </c>
      <c r="M153" s="148" t="s">
        <v>534</v>
      </c>
      <c r="N153" s="154">
        <v>42017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12</v>
      </c>
      <c r="B154" s="146">
        <v>41928</v>
      </c>
      <c r="C154" s="146"/>
      <c r="D154" s="147" t="s">
        <v>583</v>
      </c>
      <c r="E154" s="148" t="s">
        <v>536</v>
      </c>
      <c r="F154" s="149">
        <v>84.5</v>
      </c>
      <c r="G154" s="148" t="s">
        <v>565</v>
      </c>
      <c r="H154" s="148">
        <v>93</v>
      </c>
      <c r="I154" s="150">
        <v>110</v>
      </c>
      <c r="J154" s="151" t="s">
        <v>584</v>
      </c>
      <c r="K154" s="152">
        <f t="shared" si="118"/>
        <v>8.5</v>
      </c>
      <c r="L154" s="153">
        <f t="shared" si="119"/>
        <v>0.10059171597633136</v>
      </c>
      <c r="M154" s="148" t="s">
        <v>534</v>
      </c>
      <c r="N154" s="154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13</v>
      </c>
      <c r="B155" s="146">
        <v>41928</v>
      </c>
      <c r="C155" s="146"/>
      <c r="D155" s="147" t="s">
        <v>585</v>
      </c>
      <c r="E155" s="148" t="s">
        <v>536</v>
      </c>
      <c r="F155" s="149">
        <v>401</v>
      </c>
      <c r="G155" s="148" t="s">
        <v>565</v>
      </c>
      <c r="H155" s="148">
        <v>428</v>
      </c>
      <c r="I155" s="150">
        <v>450</v>
      </c>
      <c r="J155" s="151" t="s">
        <v>586</v>
      </c>
      <c r="K155" s="152">
        <f t="shared" si="118"/>
        <v>27</v>
      </c>
      <c r="L155" s="153">
        <f t="shared" si="119"/>
        <v>6.7331670822942641E-2</v>
      </c>
      <c r="M155" s="148" t="s">
        <v>534</v>
      </c>
      <c r="N155" s="154">
        <v>42020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14</v>
      </c>
      <c r="B156" s="146">
        <v>41928</v>
      </c>
      <c r="C156" s="146"/>
      <c r="D156" s="147" t="s">
        <v>587</v>
      </c>
      <c r="E156" s="148" t="s">
        <v>536</v>
      </c>
      <c r="F156" s="149">
        <v>101</v>
      </c>
      <c r="G156" s="148" t="s">
        <v>565</v>
      </c>
      <c r="H156" s="148">
        <v>112</v>
      </c>
      <c r="I156" s="150">
        <v>120</v>
      </c>
      <c r="J156" s="151" t="s">
        <v>588</v>
      </c>
      <c r="K156" s="152">
        <f t="shared" si="118"/>
        <v>11</v>
      </c>
      <c r="L156" s="153">
        <f t="shared" si="119"/>
        <v>0.10891089108910891</v>
      </c>
      <c r="M156" s="148" t="s">
        <v>534</v>
      </c>
      <c r="N156" s="154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15</v>
      </c>
      <c r="B157" s="146">
        <v>41954</v>
      </c>
      <c r="C157" s="146"/>
      <c r="D157" s="147" t="s">
        <v>589</v>
      </c>
      <c r="E157" s="148" t="s">
        <v>536</v>
      </c>
      <c r="F157" s="149">
        <v>59</v>
      </c>
      <c r="G157" s="148" t="s">
        <v>565</v>
      </c>
      <c r="H157" s="148">
        <v>76</v>
      </c>
      <c r="I157" s="150">
        <v>76</v>
      </c>
      <c r="J157" s="151" t="s">
        <v>566</v>
      </c>
      <c r="K157" s="152">
        <f t="shared" si="118"/>
        <v>17</v>
      </c>
      <c r="L157" s="153">
        <f t="shared" si="119"/>
        <v>0.28813559322033899</v>
      </c>
      <c r="M157" s="148" t="s">
        <v>534</v>
      </c>
      <c r="N157" s="154">
        <v>43032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16</v>
      </c>
      <c r="B158" s="146">
        <v>41954</v>
      </c>
      <c r="C158" s="146"/>
      <c r="D158" s="147" t="s">
        <v>578</v>
      </c>
      <c r="E158" s="148" t="s">
        <v>536</v>
      </c>
      <c r="F158" s="149">
        <v>99</v>
      </c>
      <c r="G158" s="148" t="s">
        <v>565</v>
      </c>
      <c r="H158" s="148">
        <v>120</v>
      </c>
      <c r="I158" s="150">
        <v>120</v>
      </c>
      <c r="J158" s="151" t="s">
        <v>547</v>
      </c>
      <c r="K158" s="152">
        <f t="shared" si="118"/>
        <v>21</v>
      </c>
      <c r="L158" s="153">
        <f t="shared" si="119"/>
        <v>0.21212121212121213</v>
      </c>
      <c r="M158" s="148" t="s">
        <v>534</v>
      </c>
      <c r="N158" s="154">
        <v>41960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17</v>
      </c>
      <c r="B159" s="146">
        <v>41956</v>
      </c>
      <c r="C159" s="146"/>
      <c r="D159" s="147" t="s">
        <v>590</v>
      </c>
      <c r="E159" s="148" t="s">
        <v>536</v>
      </c>
      <c r="F159" s="149">
        <v>22</v>
      </c>
      <c r="G159" s="148" t="s">
        <v>565</v>
      </c>
      <c r="H159" s="148">
        <v>33.549999999999997</v>
      </c>
      <c r="I159" s="150">
        <v>32</v>
      </c>
      <c r="J159" s="151" t="s">
        <v>591</v>
      </c>
      <c r="K159" s="152">
        <f t="shared" si="118"/>
        <v>11.549999999999997</v>
      </c>
      <c r="L159" s="153">
        <f t="shared" si="119"/>
        <v>0.52499999999999991</v>
      </c>
      <c r="M159" s="148" t="s">
        <v>534</v>
      </c>
      <c r="N159" s="154">
        <v>42188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18</v>
      </c>
      <c r="B160" s="146">
        <v>41976</v>
      </c>
      <c r="C160" s="146"/>
      <c r="D160" s="147" t="s">
        <v>592</v>
      </c>
      <c r="E160" s="148" t="s">
        <v>536</v>
      </c>
      <c r="F160" s="149">
        <v>440</v>
      </c>
      <c r="G160" s="148" t="s">
        <v>565</v>
      </c>
      <c r="H160" s="148">
        <v>520</v>
      </c>
      <c r="I160" s="150">
        <v>520</v>
      </c>
      <c r="J160" s="151" t="s">
        <v>593</v>
      </c>
      <c r="K160" s="152">
        <f t="shared" si="118"/>
        <v>80</v>
      </c>
      <c r="L160" s="153">
        <f t="shared" si="119"/>
        <v>0.18181818181818182</v>
      </c>
      <c r="M160" s="148" t="s">
        <v>534</v>
      </c>
      <c r="N160" s="154">
        <v>42208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19</v>
      </c>
      <c r="B161" s="146">
        <v>41976</v>
      </c>
      <c r="C161" s="146"/>
      <c r="D161" s="147" t="s">
        <v>594</v>
      </c>
      <c r="E161" s="148" t="s">
        <v>536</v>
      </c>
      <c r="F161" s="149">
        <v>360</v>
      </c>
      <c r="G161" s="148" t="s">
        <v>565</v>
      </c>
      <c r="H161" s="148">
        <v>427</v>
      </c>
      <c r="I161" s="150">
        <v>425</v>
      </c>
      <c r="J161" s="151" t="s">
        <v>595</v>
      </c>
      <c r="K161" s="152">
        <f t="shared" si="118"/>
        <v>67</v>
      </c>
      <c r="L161" s="153">
        <f t="shared" si="119"/>
        <v>0.18611111111111112</v>
      </c>
      <c r="M161" s="148" t="s">
        <v>534</v>
      </c>
      <c r="N161" s="154">
        <v>42058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20</v>
      </c>
      <c r="B162" s="146">
        <v>42012</v>
      </c>
      <c r="C162" s="146"/>
      <c r="D162" s="147" t="s">
        <v>596</v>
      </c>
      <c r="E162" s="148" t="s">
        <v>536</v>
      </c>
      <c r="F162" s="149">
        <v>360</v>
      </c>
      <c r="G162" s="148" t="s">
        <v>565</v>
      </c>
      <c r="H162" s="148">
        <v>455</v>
      </c>
      <c r="I162" s="150">
        <v>420</v>
      </c>
      <c r="J162" s="151" t="s">
        <v>597</v>
      </c>
      <c r="K162" s="152">
        <f t="shared" si="118"/>
        <v>95</v>
      </c>
      <c r="L162" s="153">
        <f t="shared" si="119"/>
        <v>0.2638888888888889</v>
      </c>
      <c r="M162" s="148" t="s">
        <v>534</v>
      </c>
      <c r="N162" s="154">
        <v>42024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21</v>
      </c>
      <c r="B163" s="146">
        <v>42012</v>
      </c>
      <c r="C163" s="146"/>
      <c r="D163" s="147" t="s">
        <v>598</v>
      </c>
      <c r="E163" s="148" t="s">
        <v>536</v>
      </c>
      <c r="F163" s="149">
        <v>130</v>
      </c>
      <c r="G163" s="148"/>
      <c r="H163" s="148">
        <v>175.5</v>
      </c>
      <c r="I163" s="150">
        <v>165</v>
      </c>
      <c r="J163" s="151" t="s">
        <v>599</v>
      </c>
      <c r="K163" s="152">
        <f t="shared" si="118"/>
        <v>45.5</v>
      </c>
      <c r="L163" s="153">
        <f t="shared" si="119"/>
        <v>0.35</v>
      </c>
      <c r="M163" s="148" t="s">
        <v>534</v>
      </c>
      <c r="N163" s="154">
        <v>43088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22</v>
      </c>
      <c r="B164" s="146">
        <v>42040</v>
      </c>
      <c r="C164" s="146"/>
      <c r="D164" s="147" t="s">
        <v>364</v>
      </c>
      <c r="E164" s="148" t="s">
        <v>564</v>
      </c>
      <c r="F164" s="149">
        <v>98</v>
      </c>
      <c r="G164" s="148"/>
      <c r="H164" s="148">
        <v>120</v>
      </c>
      <c r="I164" s="150">
        <v>120</v>
      </c>
      <c r="J164" s="151" t="s">
        <v>566</v>
      </c>
      <c r="K164" s="152">
        <f t="shared" si="118"/>
        <v>22</v>
      </c>
      <c r="L164" s="153">
        <f t="shared" si="119"/>
        <v>0.22448979591836735</v>
      </c>
      <c r="M164" s="148" t="s">
        <v>534</v>
      </c>
      <c r="N164" s="154">
        <v>42753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23</v>
      </c>
      <c r="B165" s="146">
        <v>42040</v>
      </c>
      <c r="C165" s="146"/>
      <c r="D165" s="147" t="s">
        <v>600</v>
      </c>
      <c r="E165" s="148" t="s">
        <v>564</v>
      </c>
      <c r="F165" s="149">
        <v>196</v>
      </c>
      <c r="G165" s="148"/>
      <c r="H165" s="148">
        <v>262</v>
      </c>
      <c r="I165" s="150">
        <v>255</v>
      </c>
      <c r="J165" s="151" t="s">
        <v>566</v>
      </c>
      <c r="K165" s="152">
        <f t="shared" si="118"/>
        <v>66</v>
      </c>
      <c r="L165" s="153">
        <f t="shared" si="119"/>
        <v>0.33673469387755101</v>
      </c>
      <c r="M165" s="148" t="s">
        <v>534</v>
      </c>
      <c r="N165" s="154">
        <v>42599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5">
        <v>24</v>
      </c>
      <c r="B166" s="156">
        <v>42067</v>
      </c>
      <c r="C166" s="156"/>
      <c r="D166" s="157" t="s">
        <v>363</v>
      </c>
      <c r="E166" s="158" t="s">
        <v>564</v>
      </c>
      <c r="F166" s="159">
        <v>235</v>
      </c>
      <c r="G166" s="159"/>
      <c r="H166" s="160">
        <v>77</v>
      </c>
      <c r="I166" s="160" t="s">
        <v>601</v>
      </c>
      <c r="J166" s="161" t="s">
        <v>602</v>
      </c>
      <c r="K166" s="162">
        <f t="shared" si="118"/>
        <v>-158</v>
      </c>
      <c r="L166" s="163">
        <f t="shared" si="119"/>
        <v>-0.67234042553191486</v>
      </c>
      <c r="M166" s="159" t="s">
        <v>546</v>
      </c>
      <c r="N166" s="156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25</v>
      </c>
      <c r="B167" s="146">
        <v>42067</v>
      </c>
      <c r="C167" s="146"/>
      <c r="D167" s="147" t="s">
        <v>603</v>
      </c>
      <c r="E167" s="148" t="s">
        <v>564</v>
      </c>
      <c r="F167" s="149">
        <v>185</v>
      </c>
      <c r="G167" s="148"/>
      <c r="H167" s="148">
        <v>224</v>
      </c>
      <c r="I167" s="150" t="s">
        <v>604</v>
      </c>
      <c r="J167" s="151" t="s">
        <v>566</v>
      </c>
      <c r="K167" s="152">
        <f t="shared" si="118"/>
        <v>39</v>
      </c>
      <c r="L167" s="153">
        <f t="shared" si="119"/>
        <v>0.21081081081081082</v>
      </c>
      <c r="M167" s="148" t="s">
        <v>534</v>
      </c>
      <c r="N167" s="154">
        <v>42647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26</v>
      </c>
      <c r="B168" s="156">
        <v>42090</v>
      </c>
      <c r="C168" s="156"/>
      <c r="D168" s="164" t="s">
        <v>605</v>
      </c>
      <c r="E168" s="159" t="s">
        <v>564</v>
      </c>
      <c r="F168" s="159">
        <v>49.5</v>
      </c>
      <c r="G168" s="160"/>
      <c r="H168" s="160">
        <v>15.85</v>
      </c>
      <c r="I168" s="160">
        <v>67</v>
      </c>
      <c r="J168" s="161" t="s">
        <v>606</v>
      </c>
      <c r="K168" s="160">
        <f t="shared" si="118"/>
        <v>-33.65</v>
      </c>
      <c r="L168" s="165">
        <f t="shared" si="119"/>
        <v>-0.67979797979797973</v>
      </c>
      <c r="M168" s="159" t="s">
        <v>546</v>
      </c>
      <c r="N168" s="166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27</v>
      </c>
      <c r="B169" s="146">
        <v>42093</v>
      </c>
      <c r="C169" s="146"/>
      <c r="D169" s="147" t="s">
        <v>607</v>
      </c>
      <c r="E169" s="148" t="s">
        <v>564</v>
      </c>
      <c r="F169" s="149">
        <v>183.5</v>
      </c>
      <c r="G169" s="148"/>
      <c r="H169" s="148">
        <v>219</v>
      </c>
      <c r="I169" s="150">
        <v>218</v>
      </c>
      <c r="J169" s="151" t="s">
        <v>608</v>
      </c>
      <c r="K169" s="152">
        <f t="shared" si="118"/>
        <v>35.5</v>
      </c>
      <c r="L169" s="153">
        <f t="shared" si="119"/>
        <v>0.19346049046321526</v>
      </c>
      <c r="M169" s="148" t="s">
        <v>534</v>
      </c>
      <c r="N169" s="154">
        <v>42103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28</v>
      </c>
      <c r="B170" s="146">
        <v>42114</v>
      </c>
      <c r="C170" s="146"/>
      <c r="D170" s="147" t="s">
        <v>609</v>
      </c>
      <c r="E170" s="148" t="s">
        <v>564</v>
      </c>
      <c r="F170" s="149">
        <f>(227+237)/2</f>
        <v>232</v>
      </c>
      <c r="G170" s="148"/>
      <c r="H170" s="148">
        <v>298</v>
      </c>
      <c r="I170" s="150">
        <v>298</v>
      </c>
      <c r="J170" s="151" t="s">
        <v>566</v>
      </c>
      <c r="K170" s="152">
        <f t="shared" si="118"/>
        <v>66</v>
      </c>
      <c r="L170" s="153">
        <f t="shared" si="119"/>
        <v>0.28448275862068967</v>
      </c>
      <c r="M170" s="148" t="s">
        <v>534</v>
      </c>
      <c r="N170" s="154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29</v>
      </c>
      <c r="B171" s="146">
        <v>42128</v>
      </c>
      <c r="C171" s="146"/>
      <c r="D171" s="147" t="s">
        <v>610</v>
      </c>
      <c r="E171" s="148" t="s">
        <v>536</v>
      </c>
      <c r="F171" s="149">
        <v>385</v>
      </c>
      <c r="G171" s="148"/>
      <c r="H171" s="148">
        <f>212.5+331</f>
        <v>543.5</v>
      </c>
      <c r="I171" s="150">
        <v>510</v>
      </c>
      <c r="J171" s="151" t="s">
        <v>611</v>
      </c>
      <c r="K171" s="152">
        <f t="shared" si="118"/>
        <v>158.5</v>
      </c>
      <c r="L171" s="153">
        <f t="shared" si="119"/>
        <v>0.41168831168831171</v>
      </c>
      <c r="M171" s="148" t="s">
        <v>534</v>
      </c>
      <c r="N171" s="154">
        <v>42235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30</v>
      </c>
      <c r="B172" s="146">
        <v>42128</v>
      </c>
      <c r="C172" s="146"/>
      <c r="D172" s="147" t="s">
        <v>612</v>
      </c>
      <c r="E172" s="148" t="s">
        <v>536</v>
      </c>
      <c r="F172" s="149">
        <v>115.5</v>
      </c>
      <c r="G172" s="148"/>
      <c r="H172" s="148">
        <v>146</v>
      </c>
      <c r="I172" s="150">
        <v>142</v>
      </c>
      <c r="J172" s="151" t="s">
        <v>613</v>
      </c>
      <c r="K172" s="152">
        <f t="shared" si="118"/>
        <v>30.5</v>
      </c>
      <c r="L172" s="153">
        <f t="shared" si="119"/>
        <v>0.26406926406926406</v>
      </c>
      <c r="M172" s="148" t="s">
        <v>534</v>
      </c>
      <c r="N172" s="154">
        <v>42202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31</v>
      </c>
      <c r="B173" s="146">
        <v>42151</v>
      </c>
      <c r="C173" s="146"/>
      <c r="D173" s="147" t="s">
        <v>614</v>
      </c>
      <c r="E173" s="148" t="s">
        <v>536</v>
      </c>
      <c r="F173" s="149">
        <v>237.5</v>
      </c>
      <c r="G173" s="148"/>
      <c r="H173" s="148">
        <v>279.5</v>
      </c>
      <c r="I173" s="150">
        <v>278</v>
      </c>
      <c r="J173" s="151" t="s">
        <v>566</v>
      </c>
      <c r="K173" s="152">
        <f t="shared" si="118"/>
        <v>42</v>
      </c>
      <c r="L173" s="153">
        <f t="shared" si="119"/>
        <v>0.17684210526315788</v>
      </c>
      <c r="M173" s="148" t="s">
        <v>534</v>
      </c>
      <c r="N173" s="154">
        <v>42222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32</v>
      </c>
      <c r="B174" s="146">
        <v>42174</v>
      </c>
      <c r="C174" s="146"/>
      <c r="D174" s="147" t="s">
        <v>585</v>
      </c>
      <c r="E174" s="148" t="s">
        <v>564</v>
      </c>
      <c r="F174" s="149">
        <v>340</v>
      </c>
      <c r="G174" s="148"/>
      <c r="H174" s="148">
        <v>448</v>
      </c>
      <c r="I174" s="150">
        <v>448</v>
      </c>
      <c r="J174" s="151" t="s">
        <v>566</v>
      </c>
      <c r="K174" s="152">
        <f t="shared" si="118"/>
        <v>108</v>
      </c>
      <c r="L174" s="153">
        <f t="shared" si="119"/>
        <v>0.31764705882352939</v>
      </c>
      <c r="M174" s="148" t="s">
        <v>534</v>
      </c>
      <c r="N174" s="154">
        <v>43018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33</v>
      </c>
      <c r="B175" s="146">
        <v>42191</v>
      </c>
      <c r="C175" s="146"/>
      <c r="D175" s="147" t="s">
        <v>615</v>
      </c>
      <c r="E175" s="148" t="s">
        <v>564</v>
      </c>
      <c r="F175" s="149">
        <v>390</v>
      </c>
      <c r="G175" s="148"/>
      <c r="H175" s="148">
        <v>460</v>
      </c>
      <c r="I175" s="150">
        <v>460</v>
      </c>
      <c r="J175" s="151" t="s">
        <v>566</v>
      </c>
      <c r="K175" s="152">
        <f t="shared" ref="K175:K195" si="120">H175-F175</f>
        <v>70</v>
      </c>
      <c r="L175" s="153">
        <f t="shared" ref="L175:L195" si="121">K175/F175</f>
        <v>0.17948717948717949</v>
      </c>
      <c r="M175" s="148" t="s">
        <v>534</v>
      </c>
      <c r="N175" s="154">
        <v>42478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5">
        <v>34</v>
      </c>
      <c r="B176" s="156">
        <v>42195</v>
      </c>
      <c r="C176" s="156"/>
      <c r="D176" s="157" t="s">
        <v>616</v>
      </c>
      <c r="E176" s="158" t="s">
        <v>564</v>
      </c>
      <c r="F176" s="159">
        <v>122.5</v>
      </c>
      <c r="G176" s="159"/>
      <c r="H176" s="160">
        <v>61</v>
      </c>
      <c r="I176" s="160">
        <v>172</v>
      </c>
      <c r="J176" s="161" t="s">
        <v>617</v>
      </c>
      <c r="K176" s="162">
        <f t="shared" si="120"/>
        <v>-61.5</v>
      </c>
      <c r="L176" s="163">
        <f t="shared" si="121"/>
        <v>-0.50204081632653064</v>
      </c>
      <c r="M176" s="159" t="s">
        <v>546</v>
      </c>
      <c r="N176" s="156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35</v>
      </c>
      <c r="B177" s="146">
        <v>42219</v>
      </c>
      <c r="C177" s="146"/>
      <c r="D177" s="147" t="s">
        <v>618</v>
      </c>
      <c r="E177" s="148" t="s">
        <v>564</v>
      </c>
      <c r="F177" s="149">
        <v>297.5</v>
      </c>
      <c r="G177" s="148"/>
      <c r="H177" s="148">
        <v>350</v>
      </c>
      <c r="I177" s="150">
        <v>360</v>
      </c>
      <c r="J177" s="151" t="s">
        <v>619</v>
      </c>
      <c r="K177" s="152">
        <f t="shared" si="120"/>
        <v>52.5</v>
      </c>
      <c r="L177" s="153">
        <f t="shared" si="121"/>
        <v>0.17647058823529413</v>
      </c>
      <c r="M177" s="148" t="s">
        <v>534</v>
      </c>
      <c r="N177" s="154">
        <v>42232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36</v>
      </c>
      <c r="B178" s="146">
        <v>42219</v>
      </c>
      <c r="C178" s="146"/>
      <c r="D178" s="147" t="s">
        <v>620</v>
      </c>
      <c r="E178" s="148" t="s">
        <v>564</v>
      </c>
      <c r="F178" s="149">
        <v>115.5</v>
      </c>
      <c r="G178" s="148"/>
      <c r="H178" s="148">
        <v>149</v>
      </c>
      <c r="I178" s="150">
        <v>140</v>
      </c>
      <c r="J178" s="151" t="s">
        <v>621</v>
      </c>
      <c r="K178" s="152">
        <f t="shared" si="120"/>
        <v>33.5</v>
      </c>
      <c r="L178" s="153">
        <f t="shared" si="121"/>
        <v>0.29004329004329005</v>
      </c>
      <c r="M178" s="148" t="s">
        <v>534</v>
      </c>
      <c r="N178" s="154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37</v>
      </c>
      <c r="B179" s="146">
        <v>42251</v>
      </c>
      <c r="C179" s="146"/>
      <c r="D179" s="147" t="s">
        <v>614</v>
      </c>
      <c r="E179" s="148" t="s">
        <v>564</v>
      </c>
      <c r="F179" s="149">
        <v>226</v>
      </c>
      <c r="G179" s="148"/>
      <c r="H179" s="148">
        <v>292</v>
      </c>
      <c r="I179" s="150">
        <v>292</v>
      </c>
      <c r="J179" s="151" t="s">
        <v>622</v>
      </c>
      <c r="K179" s="152">
        <f t="shared" si="120"/>
        <v>66</v>
      </c>
      <c r="L179" s="153">
        <f t="shared" si="121"/>
        <v>0.29203539823008851</v>
      </c>
      <c r="M179" s="148" t="s">
        <v>534</v>
      </c>
      <c r="N179" s="154">
        <v>42286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38</v>
      </c>
      <c r="B180" s="146">
        <v>42254</v>
      </c>
      <c r="C180" s="146"/>
      <c r="D180" s="147" t="s">
        <v>609</v>
      </c>
      <c r="E180" s="148" t="s">
        <v>564</v>
      </c>
      <c r="F180" s="149">
        <v>232.5</v>
      </c>
      <c r="G180" s="148"/>
      <c r="H180" s="148">
        <v>312.5</v>
      </c>
      <c r="I180" s="150">
        <v>310</v>
      </c>
      <c r="J180" s="151" t="s">
        <v>566</v>
      </c>
      <c r="K180" s="152">
        <f t="shared" si="120"/>
        <v>80</v>
      </c>
      <c r="L180" s="153">
        <f t="shared" si="121"/>
        <v>0.34408602150537637</v>
      </c>
      <c r="M180" s="148" t="s">
        <v>534</v>
      </c>
      <c r="N180" s="154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39</v>
      </c>
      <c r="B181" s="146">
        <v>42268</v>
      </c>
      <c r="C181" s="146"/>
      <c r="D181" s="147" t="s">
        <v>623</v>
      </c>
      <c r="E181" s="148" t="s">
        <v>564</v>
      </c>
      <c r="F181" s="149">
        <v>196.5</v>
      </c>
      <c r="G181" s="148"/>
      <c r="H181" s="148">
        <v>238</v>
      </c>
      <c r="I181" s="150">
        <v>238</v>
      </c>
      <c r="J181" s="151" t="s">
        <v>622</v>
      </c>
      <c r="K181" s="152">
        <f t="shared" si="120"/>
        <v>41.5</v>
      </c>
      <c r="L181" s="153">
        <f t="shared" si="121"/>
        <v>0.21119592875318066</v>
      </c>
      <c r="M181" s="148" t="s">
        <v>534</v>
      </c>
      <c r="N181" s="154">
        <v>42291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40</v>
      </c>
      <c r="B182" s="146">
        <v>42271</v>
      </c>
      <c r="C182" s="146"/>
      <c r="D182" s="147" t="s">
        <v>563</v>
      </c>
      <c r="E182" s="148" t="s">
        <v>564</v>
      </c>
      <c r="F182" s="149">
        <v>65</v>
      </c>
      <c r="G182" s="148"/>
      <c r="H182" s="148">
        <v>82</v>
      </c>
      <c r="I182" s="150">
        <v>82</v>
      </c>
      <c r="J182" s="151" t="s">
        <v>622</v>
      </c>
      <c r="K182" s="152">
        <f t="shared" si="120"/>
        <v>17</v>
      </c>
      <c r="L182" s="153">
        <f t="shared" si="121"/>
        <v>0.26153846153846155</v>
      </c>
      <c r="M182" s="148" t="s">
        <v>534</v>
      </c>
      <c r="N182" s="154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45">
        <v>41</v>
      </c>
      <c r="B183" s="146">
        <v>42291</v>
      </c>
      <c r="C183" s="146"/>
      <c r="D183" s="147" t="s">
        <v>624</v>
      </c>
      <c r="E183" s="148" t="s">
        <v>564</v>
      </c>
      <c r="F183" s="149">
        <v>144</v>
      </c>
      <c r="G183" s="148"/>
      <c r="H183" s="148">
        <v>182.5</v>
      </c>
      <c r="I183" s="150">
        <v>181</v>
      </c>
      <c r="J183" s="151" t="s">
        <v>622</v>
      </c>
      <c r="K183" s="152">
        <f t="shared" si="120"/>
        <v>38.5</v>
      </c>
      <c r="L183" s="153">
        <f t="shared" si="121"/>
        <v>0.2673611111111111</v>
      </c>
      <c r="M183" s="148" t="s">
        <v>534</v>
      </c>
      <c r="N183" s="154">
        <v>42817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45">
        <v>42</v>
      </c>
      <c r="B184" s="146">
        <v>42291</v>
      </c>
      <c r="C184" s="146"/>
      <c r="D184" s="147" t="s">
        <v>625</v>
      </c>
      <c r="E184" s="148" t="s">
        <v>564</v>
      </c>
      <c r="F184" s="149">
        <v>264</v>
      </c>
      <c r="G184" s="148"/>
      <c r="H184" s="148">
        <v>311</v>
      </c>
      <c r="I184" s="150">
        <v>311</v>
      </c>
      <c r="J184" s="151" t="s">
        <v>622</v>
      </c>
      <c r="K184" s="152">
        <f t="shared" si="120"/>
        <v>47</v>
      </c>
      <c r="L184" s="153">
        <f t="shared" si="121"/>
        <v>0.17803030303030304</v>
      </c>
      <c r="M184" s="148" t="s">
        <v>534</v>
      </c>
      <c r="N184" s="154">
        <v>42604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43</v>
      </c>
      <c r="B185" s="146">
        <v>42318</v>
      </c>
      <c r="C185" s="146"/>
      <c r="D185" s="147" t="s">
        <v>626</v>
      </c>
      <c r="E185" s="148" t="s">
        <v>536</v>
      </c>
      <c r="F185" s="149">
        <v>549.5</v>
      </c>
      <c r="G185" s="148"/>
      <c r="H185" s="148">
        <v>630</v>
      </c>
      <c r="I185" s="150">
        <v>630</v>
      </c>
      <c r="J185" s="151" t="s">
        <v>622</v>
      </c>
      <c r="K185" s="152">
        <f t="shared" si="120"/>
        <v>80.5</v>
      </c>
      <c r="L185" s="153">
        <f t="shared" si="121"/>
        <v>0.1464968152866242</v>
      </c>
      <c r="M185" s="148" t="s">
        <v>534</v>
      </c>
      <c r="N185" s="154">
        <v>42419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45">
        <v>44</v>
      </c>
      <c r="B186" s="146">
        <v>42342</v>
      </c>
      <c r="C186" s="146"/>
      <c r="D186" s="147" t="s">
        <v>627</v>
      </c>
      <c r="E186" s="148" t="s">
        <v>564</v>
      </c>
      <c r="F186" s="149">
        <v>1027.5</v>
      </c>
      <c r="G186" s="148"/>
      <c r="H186" s="148">
        <v>1315</v>
      </c>
      <c r="I186" s="150">
        <v>1250</v>
      </c>
      <c r="J186" s="151" t="s">
        <v>622</v>
      </c>
      <c r="K186" s="152">
        <f t="shared" si="120"/>
        <v>287.5</v>
      </c>
      <c r="L186" s="153">
        <f t="shared" si="121"/>
        <v>0.27980535279805352</v>
      </c>
      <c r="M186" s="148" t="s">
        <v>534</v>
      </c>
      <c r="N186" s="154">
        <v>43244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45</v>
      </c>
      <c r="B187" s="146">
        <v>42367</v>
      </c>
      <c r="C187" s="146"/>
      <c r="D187" s="147" t="s">
        <v>628</v>
      </c>
      <c r="E187" s="148" t="s">
        <v>564</v>
      </c>
      <c r="F187" s="149">
        <v>465</v>
      </c>
      <c r="G187" s="148"/>
      <c r="H187" s="148">
        <v>540</v>
      </c>
      <c r="I187" s="150">
        <v>540</v>
      </c>
      <c r="J187" s="151" t="s">
        <v>622</v>
      </c>
      <c r="K187" s="152">
        <f t="shared" si="120"/>
        <v>75</v>
      </c>
      <c r="L187" s="153">
        <f t="shared" si="121"/>
        <v>0.16129032258064516</v>
      </c>
      <c r="M187" s="148" t="s">
        <v>534</v>
      </c>
      <c r="N187" s="154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46</v>
      </c>
      <c r="B188" s="146">
        <v>42380</v>
      </c>
      <c r="C188" s="146"/>
      <c r="D188" s="147" t="s">
        <v>364</v>
      </c>
      <c r="E188" s="148" t="s">
        <v>536</v>
      </c>
      <c r="F188" s="149">
        <v>81</v>
      </c>
      <c r="G188" s="148"/>
      <c r="H188" s="148">
        <v>110</v>
      </c>
      <c r="I188" s="150">
        <v>110</v>
      </c>
      <c r="J188" s="151" t="s">
        <v>622</v>
      </c>
      <c r="K188" s="152">
        <f t="shared" si="120"/>
        <v>29</v>
      </c>
      <c r="L188" s="153">
        <f t="shared" si="121"/>
        <v>0.35802469135802467</v>
      </c>
      <c r="M188" s="148" t="s">
        <v>534</v>
      </c>
      <c r="N188" s="154">
        <v>42745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47</v>
      </c>
      <c r="B189" s="146">
        <v>42382</v>
      </c>
      <c r="C189" s="146"/>
      <c r="D189" s="147" t="s">
        <v>629</v>
      </c>
      <c r="E189" s="148" t="s">
        <v>536</v>
      </c>
      <c r="F189" s="149">
        <v>417.5</v>
      </c>
      <c r="G189" s="148"/>
      <c r="H189" s="148">
        <v>547</v>
      </c>
      <c r="I189" s="150">
        <v>535</v>
      </c>
      <c r="J189" s="151" t="s">
        <v>622</v>
      </c>
      <c r="K189" s="152">
        <f t="shared" si="120"/>
        <v>129.5</v>
      </c>
      <c r="L189" s="153">
        <f t="shared" si="121"/>
        <v>0.31017964071856285</v>
      </c>
      <c r="M189" s="148" t="s">
        <v>534</v>
      </c>
      <c r="N189" s="154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48</v>
      </c>
      <c r="B190" s="146">
        <v>42408</v>
      </c>
      <c r="C190" s="146"/>
      <c r="D190" s="147" t="s">
        <v>630</v>
      </c>
      <c r="E190" s="148" t="s">
        <v>564</v>
      </c>
      <c r="F190" s="149">
        <v>650</v>
      </c>
      <c r="G190" s="148"/>
      <c r="H190" s="148">
        <v>800</v>
      </c>
      <c r="I190" s="150">
        <v>800</v>
      </c>
      <c r="J190" s="151" t="s">
        <v>622</v>
      </c>
      <c r="K190" s="152">
        <f t="shared" si="120"/>
        <v>150</v>
      </c>
      <c r="L190" s="153">
        <f t="shared" si="121"/>
        <v>0.23076923076923078</v>
      </c>
      <c r="M190" s="148" t="s">
        <v>534</v>
      </c>
      <c r="N190" s="154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49</v>
      </c>
      <c r="B191" s="146">
        <v>42433</v>
      </c>
      <c r="C191" s="146"/>
      <c r="D191" s="147" t="s">
        <v>205</v>
      </c>
      <c r="E191" s="148" t="s">
        <v>564</v>
      </c>
      <c r="F191" s="149">
        <v>437.5</v>
      </c>
      <c r="G191" s="148"/>
      <c r="H191" s="148">
        <v>504.5</v>
      </c>
      <c r="I191" s="150">
        <v>522</v>
      </c>
      <c r="J191" s="151" t="s">
        <v>631</v>
      </c>
      <c r="K191" s="152">
        <f t="shared" si="120"/>
        <v>67</v>
      </c>
      <c r="L191" s="153">
        <f t="shared" si="121"/>
        <v>0.15314285714285714</v>
      </c>
      <c r="M191" s="148" t="s">
        <v>534</v>
      </c>
      <c r="N191" s="154">
        <v>42480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50</v>
      </c>
      <c r="B192" s="146">
        <v>42438</v>
      </c>
      <c r="C192" s="146"/>
      <c r="D192" s="147" t="s">
        <v>632</v>
      </c>
      <c r="E192" s="148" t="s">
        <v>564</v>
      </c>
      <c r="F192" s="149">
        <v>189.5</v>
      </c>
      <c r="G192" s="148"/>
      <c r="H192" s="148">
        <v>218</v>
      </c>
      <c r="I192" s="150">
        <v>218</v>
      </c>
      <c r="J192" s="151" t="s">
        <v>622</v>
      </c>
      <c r="K192" s="152">
        <f t="shared" si="120"/>
        <v>28.5</v>
      </c>
      <c r="L192" s="153">
        <f t="shared" si="121"/>
        <v>0.15039577836411611</v>
      </c>
      <c r="M192" s="148" t="s">
        <v>534</v>
      </c>
      <c r="N192" s="154">
        <v>43034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5">
        <v>51</v>
      </c>
      <c r="B193" s="156">
        <v>42471</v>
      </c>
      <c r="C193" s="156"/>
      <c r="D193" s="164" t="s">
        <v>633</v>
      </c>
      <c r="E193" s="159" t="s">
        <v>564</v>
      </c>
      <c r="F193" s="159">
        <v>36.5</v>
      </c>
      <c r="G193" s="160"/>
      <c r="H193" s="160">
        <v>15.85</v>
      </c>
      <c r="I193" s="160">
        <v>60</v>
      </c>
      <c r="J193" s="161" t="s">
        <v>634</v>
      </c>
      <c r="K193" s="162">
        <f t="shared" si="120"/>
        <v>-20.65</v>
      </c>
      <c r="L193" s="163">
        <f t="shared" si="121"/>
        <v>-0.5657534246575342</v>
      </c>
      <c r="M193" s="159" t="s">
        <v>546</v>
      </c>
      <c r="N193" s="167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52</v>
      </c>
      <c r="B194" s="146">
        <v>42472</v>
      </c>
      <c r="C194" s="146"/>
      <c r="D194" s="147" t="s">
        <v>635</v>
      </c>
      <c r="E194" s="148" t="s">
        <v>564</v>
      </c>
      <c r="F194" s="149">
        <v>93</v>
      </c>
      <c r="G194" s="148"/>
      <c r="H194" s="148">
        <v>149</v>
      </c>
      <c r="I194" s="150">
        <v>140</v>
      </c>
      <c r="J194" s="151" t="s">
        <v>636</v>
      </c>
      <c r="K194" s="152">
        <f t="shared" si="120"/>
        <v>56</v>
      </c>
      <c r="L194" s="153">
        <f t="shared" si="121"/>
        <v>0.60215053763440862</v>
      </c>
      <c r="M194" s="148" t="s">
        <v>534</v>
      </c>
      <c r="N194" s="154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53</v>
      </c>
      <c r="B195" s="146">
        <v>42472</v>
      </c>
      <c r="C195" s="146"/>
      <c r="D195" s="147" t="s">
        <v>637</v>
      </c>
      <c r="E195" s="148" t="s">
        <v>564</v>
      </c>
      <c r="F195" s="149">
        <v>130</v>
      </c>
      <c r="G195" s="148"/>
      <c r="H195" s="148">
        <v>150</v>
      </c>
      <c r="I195" s="150" t="s">
        <v>638</v>
      </c>
      <c r="J195" s="151" t="s">
        <v>622</v>
      </c>
      <c r="K195" s="152">
        <f t="shared" si="120"/>
        <v>20</v>
      </c>
      <c r="L195" s="153">
        <f t="shared" si="121"/>
        <v>0.15384615384615385</v>
      </c>
      <c r="M195" s="148" t="s">
        <v>534</v>
      </c>
      <c r="N195" s="154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45">
        <v>54</v>
      </c>
      <c r="B196" s="146">
        <v>42473</v>
      </c>
      <c r="C196" s="146"/>
      <c r="D196" s="147" t="s">
        <v>639</v>
      </c>
      <c r="E196" s="148" t="s">
        <v>564</v>
      </c>
      <c r="F196" s="149">
        <v>196</v>
      </c>
      <c r="G196" s="148"/>
      <c r="H196" s="148">
        <v>299</v>
      </c>
      <c r="I196" s="150">
        <v>299</v>
      </c>
      <c r="J196" s="151" t="s">
        <v>622</v>
      </c>
      <c r="K196" s="152">
        <v>103</v>
      </c>
      <c r="L196" s="153">
        <v>0.52551020408163296</v>
      </c>
      <c r="M196" s="148" t="s">
        <v>534</v>
      </c>
      <c r="N196" s="154">
        <v>42620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55</v>
      </c>
      <c r="B197" s="146">
        <v>42473</v>
      </c>
      <c r="C197" s="146"/>
      <c r="D197" s="147" t="s">
        <v>640</v>
      </c>
      <c r="E197" s="148" t="s">
        <v>564</v>
      </c>
      <c r="F197" s="149">
        <v>88</v>
      </c>
      <c r="G197" s="148"/>
      <c r="H197" s="148">
        <v>103</v>
      </c>
      <c r="I197" s="150">
        <v>103</v>
      </c>
      <c r="J197" s="151" t="s">
        <v>622</v>
      </c>
      <c r="K197" s="152">
        <v>15</v>
      </c>
      <c r="L197" s="153">
        <v>0.170454545454545</v>
      </c>
      <c r="M197" s="148" t="s">
        <v>534</v>
      </c>
      <c r="N197" s="154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56</v>
      </c>
      <c r="B198" s="146">
        <v>42492</v>
      </c>
      <c r="C198" s="146"/>
      <c r="D198" s="147" t="s">
        <v>641</v>
      </c>
      <c r="E198" s="148" t="s">
        <v>564</v>
      </c>
      <c r="F198" s="149">
        <v>127.5</v>
      </c>
      <c r="G198" s="148"/>
      <c r="H198" s="148">
        <v>148</v>
      </c>
      <c r="I198" s="150" t="s">
        <v>642</v>
      </c>
      <c r="J198" s="151" t="s">
        <v>622</v>
      </c>
      <c r="K198" s="152">
        <f>H198-F198</f>
        <v>20.5</v>
      </c>
      <c r="L198" s="153">
        <f>K198/F198</f>
        <v>0.16078431372549021</v>
      </c>
      <c r="M198" s="148" t="s">
        <v>534</v>
      </c>
      <c r="N198" s="154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57</v>
      </c>
      <c r="B199" s="146">
        <v>42493</v>
      </c>
      <c r="C199" s="146"/>
      <c r="D199" s="147" t="s">
        <v>643</v>
      </c>
      <c r="E199" s="148" t="s">
        <v>564</v>
      </c>
      <c r="F199" s="149">
        <v>675</v>
      </c>
      <c r="G199" s="148"/>
      <c r="H199" s="148">
        <v>815</v>
      </c>
      <c r="I199" s="150" t="s">
        <v>644</v>
      </c>
      <c r="J199" s="151" t="s">
        <v>622</v>
      </c>
      <c r="K199" s="152">
        <f>H199-F199</f>
        <v>140</v>
      </c>
      <c r="L199" s="153">
        <f>K199/F199</f>
        <v>0.2074074074074074</v>
      </c>
      <c r="M199" s="148" t="s">
        <v>534</v>
      </c>
      <c r="N199" s="154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5">
        <v>58</v>
      </c>
      <c r="B200" s="156">
        <v>42522</v>
      </c>
      <c r="C200" s="156"/>
      <c r="D200" s="157" t="s">
        <v>645</v>
      </c>
      <c r="E200" s="158" t="s">
        <v>564</v>
      </c>
      <c r="F200" s="159">
        <v>500</v>
      </c>
      <c r="G200" s="159"/>
      <c r="H200" s="160">
        <v>232.5</v>
      </c>
      <c r="I200" s="160" t="s">
        <v>646</v>
      </c>
      <c r="J200" s="161" t="s">
        <v>647</v>
      </c>
      <c r="K200" s="162">
        <f>H200-F200</f>
        <v>-267.5</v>
      </c>
      <c r="L200" s="163">
        <f>K200/F200</f>
        <v>-0.53500000000000003</v>
      </c>
      <c r="M200" s="159" t="s">
        <v>546</v>
      </c>
      <c r="N200" s="156">
        <v>43735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59</v>
      </c>
      <c r="B201" s="146">
        <v>42527</v>
      </c>
      <c r="C201" s="146"/>
      <c r="D201" s="147" t="s">
        <v>492</v>
      </c>
      <c r="E201" s="148" t="s">
        <v>564</v>
      </c>
      <c r="F201" s="149">
        <v>110</v>
      </c>
      <c r="G201" s="148"/>
      <c r="H201" s="148">
        <v>126.5</v>
      </c>
      <c r="I201" s="150">
        <v>125</v>
      </c>
      <c r="J201" s="151" t="s">
        <v>573</v>
      </c>
      <c r="K201" s="152">
        <f>H201-F201</f>
        <v>16.5</v>
      </c>
      <c r="L201" s="153">
        <f>K201/F201</f>
        <v>0.15</v>
      </c>
      <c r="M201" s="148" t="s">
        <v>534</v>
      </c>
      <c r="N201" s="154">
        <v>42552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60</v>
      </c>
      <c r="B202" s="146">
        <v>42538</v>
      </c>
      <c r="C202" s="146"/>
      <c r="D202" s="147" t="s">
        <v>648</v>
      </c>
      <c r="E202" s="148" t="s">
        <v>564</v>
      </c>
      <c r="F202" s="149">
        <v>44</v>
      </c>
      <c r="G202" s="148"/>
      <c r="H202" s="148">
        <v>69.5</v>
      </c>
      <c r="I202" s="150">
        <v>69.5</v>
      </c>
      <c r="J202" s="151" t="s">
        <v>649</v>
      </c>
      <c r="K202" s="152">
        <f>H202-F202</f>
        <v>25.5</v>
      </c>
      <c r="L202" s="153">
        <f>K202/F202</f>
        <v>0.57954545454545459</v>
      </c>
      <c r="M202" s="148" t="s">
        <v>534</v>
      </c>
      <c r="N202" s="154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61</v>
      </c>
      <c r="B203" s="146">
        <v>42549</v>
      </c>
      <c r="C203" s="146"/>
      <c r="D203" s="147" t="s">
        <v>650</v>
      </c>
      <c r="E203" s="148" t="s">
        <v>564</v>
      </c>
      <c r="F203" s="149">
        <v>262.5</v>
      </c>
      <c r="G203" s="148"/>
      <c r="H203" s="148">
        <v>340</v>
      </c>
      <c r="I203" s="150">
        <v>333</v>
      </c>
      <c r="J203" s="151" t="s">
        <v>651</v>
      </c>
      <c r="K203" s="152">
        <v>77.5</v>
      </c>
      <c r="L203" s="153">
        <v>0.29523809523809502</v>
      </c>
      <c r="M203" s="148" t="s">
        <v>534</v>
      </c>
      <c r="N203" s="154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62</v>
      </c>
      <c r="B204" s="146">
        <v>42549</v>
      </c>
      <c r="C204" s="146"/>
      <c r="D204" s="147" t="s">
        <v>652</v>
      </c>
      <c r="E204" s="148" t="s">
        <v>564</v>
      </c>
      <c r="F204" s="149">
        <v>840</v>
      </c>
      <c r="G204" s="148"/>
      <c r="H204" s="148">
        <v>1230</v>
      </c>
      <c r="I204" s="150">
        <v>1230</v>
      </c>
      <c r="J204" s="151" t="s">
        <v>622</v>
      </c>
      <c r="K204" s="152">
        <v>390</v>
      </c>
      <c r="L204" s="153">
        <v>0.46428571428571402</v>
      </c>
      <c r="M204" s="148" t="s">
        <v>534</v>
      </c>
      <c r="N204" s="154">
        <v>42649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8">
        <v>63</v>
      </c>
      <c r="B205" s="169">
        <v>42556</v>
      </c>
      <c r="C205" s="169"/>
      <c r="D205" s="170" t="s">
        <v>653</v>
      </c>
      <c r="E205" s="171" t="s">
        <v>564</v>
      </c>
      <c r="F205" s="171">
        <v>395</v>
      </c>
      <c r="G205" s="172"/>
      <c r="H205" s="172">
        <f>(468.5+342.5)/2</f>
        <v>405.5</v>
      </c>
      <c r="I205" s="172">
        <v>510</v>
      </c>
      <c r="J205" s="173" t="s">
        <v>654</v>
      </c>
      <c r="K205" s="174">
        <f t="shared" ref="K205:K211" si="122">H205-F205</f>
        <v>10.5</v>
      </c>
      <c r="L205" s="175">
        <f t="shared" ref="L205:L211" si="123">K205/F205</f>
        <v>2.6582278481012658E-2</v>
      </c>
      <c r="M205" s="171" t="s">
        <v>655</v>
      </c>
      <c r="N205" s="169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64</v>
      </c>
      <c r="B206" s="156">
        <v>42584</v>
      </c>
      <c r="C206" s="156"/>
      <c r="D206" s="157" t="s">
        <v>656</v>
      </c>
      <c r="E206" s="158" t="s">
        <v>536</v>
      </c>
      <c r="F206" s="159">
        <f>169.5-12.8</f>
        <v>156.69999999999999</v>
      </c>
      <c r="G206" s="159"/>
      <c r="H206" s="160">
        <v>77</v>
      </c>
      <c r="I206" s="160" t="s">
        <v>657</v>
      </c>
      <c r="J206" s="161" t="s">
        <v>658</v>
      </c>
      <c r="K206" s="162">
        <f t="shared" si="122"/>
        <v>-79.699999999999989</v>
      </c>
      <c r="L206" s="163">
        <f t="shared" si="123"/>
        <v>-0.50861518825781749</v>
      </c>
      <c r="M206" s="159" t="s">
        <v>546</v>
      </c>
      <c r="N206" s="156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5">
        <v>65</v>
      </c>
      <c r="B207" s="156">
        <v>42586</v>
      </c>
      <c r="C207" s="156"/>
      <c r="D207" s="157" t="s">
        <v>659</v>
      </c>
      <c r="E207" s="158" t="s">
        <v>564</v>
      </c>
      <c r="F207" s="159">
        <v>400</v>
      </c>
      <c r="G207" s="159"/>
      <c r="H207" s="160">
        <v>305</v>
      </c>
      <c r="I207" s="160">
        <v>475</v>
      </c>
      <c r="J207" s="161" t="s">
        <v>660</v>
      </c>
      <c r="K207" s="162">
        <f t="shared" si="122"/>
        <v>-95</v>
      </c>
      <c r="L207" s="163">
        <f t="shared" si="123"/>
        <v>-0.23749999999999999</v>
      </c>
      <c r="M207" s="159" t="s">
        <v>546</v>
      </c>
      <c r="N207" s="156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66</v>
      </c>
      <c r="B208" s="146">
        <v>42593</v>
      </c>
      <c r="C208" s="146"/>
      <c r="D208" s="147" t="s">
        <v>661</v>
      </c>
      <c r="E208" s="148" t="s">
        <v>564</v>
      </c>
      <c r="F208" s="149">
        <v>86.5</v>
      </c>
      <c r="G208" s="148"/>
      <c r="H208" s="148">
        <v>130</v>
      </c>
      <c r="I208" s="150">
        <v>130</v>
      </c>
      <c r="J208" s="151" t="s">
        <v>662</v>
      </c>
      <c r="K208" s="152">
        <f t="shared" si="122"/>
        <v>43.5</v>
      </c>
      <c r="L208" s="153">
        <f t="shared" si="123"/>
        <v>0.50289017341040465</v>
      </c>
      <c r="M208" s="148" t="s">
        <v>534</v>
      </c>
      <c r="N208" s="154">
        <v>43091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5">
        <v>67</v>
      </c>
      <c r="B209" s="156">
        <v>42600</v>
      </c>
      <c r="C209" s="156"/>
      <c r="D209" s="157" t="s">
        <v>109</v>
      </c>
      <c r="E209" s="158" t="s">
        <v>564</v>
      </c>
      <c r="F209" s="159">
        <v>133.5</v>
      </c>
      <c r="G209" s="159"/>
      <c r="H209" s="160">
        <v>126.5</v>
      </c>
      <c r="I209" s="160">
        <v>178</v>
      </c>
      <c r="J209" s="161" t="s">
        <v>663</v>
      </c>
      <c r="K209" s="162">
        <f t="shared" si="122"/>
        <v>-7</v>
      </c>
      <c r="L209" s="163">
        <f t="shared" si="123"/>
        <v>-5.2434456928838954E-2</v>
      </c>
      <c r="M209" s="159" t="s">
        <v>546</v>
      </c>
      <c r="N209" s="156">
        <v>42615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68</v>
      </c>
      <c r="B210" s="146">
        <v>42613</v>
      </c>
      <c r="C210" s="146"/>
      <c r="D210" s="147" t="s">
        <v>664</v>
      </c>
      <c r="E210" s="148" t="s">
        <v>564</v>
      </c>
      <c r="F210" s="149">
        <v>560</v>
      </c>
      <c r="G210" s="148"/>
      <c r="H210" s="148">
        <v>725</v>
      </c>
      <c r="I210" s="150">
        <v>725</v>
      </c>
      <c r="J210" s="151" t="s">
        <v>566</v>
      </c>
      <c r="K210" s="152">
        <f t="shared" si="122"/>
        <v>165</v>
      </c>
      <c r="L210" s="153">
        <f t="shared" si="123"/>
        <v>0.29464285714285715</v>
      </c>
      <c r="M210" s="148" t="s">
        <v>534</v>
      </c>
      <c r="N210" s="154">
        <v>42456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45">
        <v>69</v>
      </c>
      <c r="B211" s="146">
        <v>42614</v>
      </c>
      <c r="C211" s="146"/>
      <c r="D211" s="147" t="s">
        <v>665</v>
      </c>
      <c r="E211" s="148" t="s">
        <v>564</v>
      </c>
      <c r="F211" s="149">
        <v>160.5</v>
      </c>
      <c r="G211" s="148"/>
      <c r="H211" s="148">
        <v>210</v>
      </c>
      <c r="I211" s="150">
        <v>210</v>
      </c>
      <c r="J211" s="151" t="s">
        <v>566</v>
      </c>
      <c r="K211" s="152">
        <f t="shared" si="122"/>
        <v>49.5</v>
      </c>
      <c r="L211" s="153">
        <f t="shared" si="123"/>
        <v>0.30841121495327101</v>
      </c>
      <c r="M211" s="148" t="s">
        <v>534</v>
      </c>
      <c r="N211" s="154">
        <v>42871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45">
        <v>70</v>
      </c>
      <c r="B212" s="146">
        <v>42646</v>
      </c>
      <c r="C212" s="146"/>
      <c r="D212" s="147" t="s">
        <v>377</v>
      </c>
      <c r="E212" s="148" t="s">
        <v>564</v>
      </c>
      <c r="F212" s="149">
        <v>430</v>
      </c>
      <c r="G212" s="148"/>
      <c r="H212" s="148">
        <v>596</v>
      </c>
      <c r="I212" s="150">
        <v>575</v>
      </c>
      <c r="J212" s="151" t="s">
        <v>666</v>
      </c>
      <c r="K212" s="152">
        <v>166</v>
      </c>
      <c r="L212" s="153">
        <v>0.38604651162790699</v>
      </c>
      <c r="M212" s="148" t="s">
        <v>534</v>
      </c>
      <c r="N212" s="154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71</v>
      </c>
      <c r="B213" s="146">
        <v>42657</v>
      </c>
      <c r="C213" s="146"/>
      <c r="D213" s="147" t="s">
        <v>667</v>
      </c>
      <c r="E213" s="148" t="s">
        <v>564</v>
      </c>
      <c r="F213" s="149">
        <v>280</v>
      </c>
      <c r="G213" s="148"/>
      <c r="H213" s="148">
        <v>345</v>
      </c>
      <c r="I213" s="150">
        <v>345</v>
      </c>
      <c r="J213" s="151" t="s">
        <v>566</v>
      </c>
      <c r="K213" s="152">
        <f t="shared" ref="K213:K218" si="124">H213-F213</f>
        <v>65</v>
      </c>
      <c r="L213" s="153">
        <f>K213/F213</f>
        <v>0.23214285714285715</v>
      </c>
      <c r="M213" s="148" t="s">
        <v>534</v>
      </c>
      <c r="N213" s="154">
        <v>42814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72</v>
      </c>
      <c r="B214" s="146">
        <v>42657</v>
      </c>
      <c r="C214" s="146"/>
      <c r="D214" s="147" t="s">
        <v>668</v>
      </c>
      <c r="E214" s="148" t="s">
        <v>564</v>
      </c>
      <c r="F214" s="149">
        <v>245</v>
      </c>
      <c r="G214" s="148"/>
      <c r="H214" s="148">
        <v>325.5</v>
      </c>
      <c r="I214" s="150">
        <v>330</v>
      </c>
      <c r="J214" s="151" t="s">
        <v>669</v>
      </c>
      <c r="K214" s="152">
        <f t="shared" si="124"/>
        <v>80.5</v>
      </c>
      <c r="L214" s="153">
        <f>K214/F214</f>
        <v>0.32857142857142857</v>
      </c>
      <c r="M214" s="148" t="s">
        <v>534</v>
      </c>
      <c r="N214" s="154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73</v>
      </c>
      <c r="B215" s="146">
        <v>42660</v>
      </c>
      <c r="C215" s="146"/>
      <c r="D215" s="147" t="s">
        <v>333</v>
      </c>
      <c r="E215" s="148" t="s">
        <v>564</v>
      </c>
      <c r="F215" s="149">
        <v>125</v>
      </c>
      <c r="G215" s="148"/>
      <c r="H215" s="148">
        <v>160</v>
      </c>
      <c r="I215" s="150">
        <v>160</v>
      </c>
      <c r="J215" s="151" t="s">
        <v>622</v>
      </c>
      <c r="K215" s="152">
        <f t="shared" si="124"/>
        <v>35</v>
      </c>
      <c r="L215" s="153">
        <v>0.28000000000000003</v>
      </c>
      <c r="M215" s="148" t="s">
        <v>534</v>
      </c>
      <c r="N215" s="154">
        <v>42803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74</v>
      </c>
      <c r="B216" s="146">
        <v>42660</v>
      </c>
      <c r="C216" s="146"/>
      <c r="D216" s="147" t="s">
        <v>432</v>
      </c>
      <c r="E216" s="148" t="s">
        <v>564</v>
      </c>
      <c r="F216" s="149">
        <v>114</v>
      </c>
      <c r="G216" s="148"/>
      <c r="H216" s="148">
        <v>145</v>
      </c>
      <c r="I216" s="150">
        <v>145</v>
      </c>
      <c r="J216" s="151" t="s">
        <v>622</v>
      </c>
      <c r="K216" s="152">
        <f t="shared" si="124"/>
        <v>31</v>
      </c>
      <c r="L216" s="153">
        <f>K216/F216</f>
        <v>0.27192982456140352</v>
      </c>
      <c r="M216" s="148" t="s">
        <v>534</v>
      </c>
      <c r="N216" s="154">
        <v>42859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45">
        <v>75</v>
      </c>
      <c r="B217" s="146">
        <v>42660</v>
      </c>
      <c r="C217" s="146"/>
      <c r="D217" s="147" t="s">
        <v>670</v>
      </c>
      <c r="E217" s="148" t="s">
        <v>564</v>
      </c>
      <c r="F217" s="149">
        <v>212</v>
      </c>
      <c r="G217" s="148"/>
      <c r="H217" s="148">
        <v>280</v>
      </c>
      <c r="I217" s="150">
        <v>276</v>
      </c>
      <c r="J217" s="151" t="s">
        <v>671</v>
      </c>
      <c r="K217" s="152">
        <f t="shared" si="124"/>
        <v>68</v>
      </c>
      <c r="L217" s="153">
        <f>K217/F217</f>
        <v>0.32075471698113206</v>
      </c>
      <c r="M217" s="148" t="s">
        <v>534</v>
      </c>
      <c r="N217" s="154">
        <v>42858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45">
        <v>76</v>
      </c>
      <c r="B218" s="146">
        <v>42678</v>
      </c>
      <c r="C218" s="146"/>
      <c r="D218" s="147" t="s">
        <v>423</v>
      </c>
      <c r="E218" s="148" t="s">
        <v>564</v>
      </c>
      <c r="F218" s="149">
        <v>155</v>
      </c>
      <c r="G218" s="148"/>
      <c r="H218" s="148">
        <v>210</v>
      </c>
      <c r="I218" s="150">
        <v>210</v>
      </c>
      <c r="J218" s="151" t="s">
        <v>672</v>
      </c>
      <c r="K218" s="152">
        <f t="shared" si="124"/>
        <v>55</v>
      </c>
      <c r="L218" s="153">
        <f>K218/F218</f>
        <v>0.35483870967741937</v>
      </c>
      <c r="M218" s="148" t="s">
        <v>534</v>
      </c>
      <c r="N218" s="154">
        <v>42944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5">
        <v>77</v>
      </c>
      <c r="B219" s="156">
        <v>42710</v>
      </c>
      <c r="C219" s="156"/>
      <c r="D219" s="157" t="s">
        <v>673</v>
      </c>
      <c r="E219" s="158" t="s">
        <v>564</v>
      </c>
      <c r="F219" s="159">
        <v>150.5</v>
      </c>
      <c r="G219" s="159"/>
      <c r="H219" s="160">
        <v>72.5</v>
      </c>
      <c r="I219" s="160">
        <v>174</v>
      </c>
      <c r="J219" s="161" t="s">
        <v>674</v>
      </c>
      <c r="K219" s="162">
        <v>-78</v>
      </c>
      <c r="L219" s="163">
        <v>-0.51827242524916906</v>
      </c>
      <c r="M219" s="159" t="s">
        <v>546</v>
      </c>
      <c r="N219" s="156">
        <v>43333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45">
        <v>78</v>
      </c>
      <c r="B220" s="146">
        <v>42712</v>
      </c>
      <c r="C220" s="146"/>
      <c r="D220" s="147" t="s">
        <v>675</v>
      </c>
      <c r="E220" s="148" t="s">
        <v>564</v>
      </c>
      <c r="F220" s="149">
        <v>380</v>
      </c>
      <c r="G220" s="148"/>
      <c r="H220" s="148">
        <v>478</v>
      </c>
      <c r="I220" s="150">
        <v>468</v>
      </c>
      <c r="J220" s="151" t="s">
        <v>622</v>
      </c>
      <c r="K220" s="152">
        <f>H220-F220</f>
        <v>98</v>
      </c>
      <c r="L220" s="153">
        <f>K220/F220</f>
        <v>0.25789473684210529</v>
      </c>
      <c r="M220" s="148" t="s">
        <v>534</v>
      </c>
      <c r="N220" s="154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45">
        <v>79</v>
      </c>
      <c r="B221" s="146">
        <v>42734</v>
      </c>
      <c r="C221" s="146"/>
      <c r="D221" s="147" t="s">
        <v>108</v>
      </c>
      <c r="E221" s="148" t="s">
        <v>564</v>
      </c>
      <c r="F221" s="149">
        <v>305</v>
      </c>
      <c r="G221" s="148"/>
      <c r="H221" s="148">
        <v>375</v>
      </c>
      <c r="I221" s="150">
        <v>375</v>
      </c>
      <c r="J221" s="151" t="s">
        <v>622</v>
      </c>
      <c r="K221" s="152">
        <f>H221-F221</f>
        <v>70</v>
      </c>
      <c r="L221" s="153">
        <f>K221/F221</f>
        <v>0.22950819672131148</v>
      </c>
      <c r="M221" s="148" t="s">
        <v>534</v>
      </c>
      <c r="N221" s="154">
        <v>42768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45">
        <v>80</v>
      </c>
      <c r="B222" s="146">
        <v>42739</v>
      </c>
      <c r="C222" s="146"/>
      <c r="D222" s="147" t="s">
        <v>94</v>
      </c>
      <c r="E222" s="148" t="s">
        <v>564</v>
      </c>
      <c r="F222" s="149">
        <v>99.5</v>
      </c>
      <c r="G222" s="148"/>
      <c r="H222" s="148">
        <v>158</v>
      </c>
      <c r="I222" s="150">
        <v>158</v>
      </c>
      <c r="J222" s="151" t="s">
        <v>622</v>
      </c>
      <c r="K222" s="152">
        <f>H222-F222</f>
        <v>58.5</v>
      </c>
      <c r="L222" s="153">
        <f>K222/F222</f>
        <v>0.5879396984924623</v>
      </c>
      <c r="M222" s="148" t="s">
        <v>534</v>
      </c>
      <c r="N222" s="154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45">
        <v>81</v>
      </c>
      <c r="B223" s="146">
        <v>42739</v>
      </c>
      <c r="C223" s="146"/>
      <c r="D223" s="147" t="s">
        <v>94</v>
      </c>
      <c r="E223" s="148" t="s">
        <v>564</v>
      </c>
      <c r="F223" s="149">
        <v>99.5</v>
      </c>
      <c r="G223" s="148"/>
      <c r="H223" s="148">
        <v>158</v>
      </c>
      <c r="I223" s="150">
        <v>158</v>
      </c>
      <c r="J223" s="151" t="s">
        <v>622</v>
      </c>
      <c r="K223" s="152">
        <v>58.5</v>
      </c>
      <c r="L223" s="153">
        <v>0.58793969849246197</v>
      </c>
      <c r="M223" s="148" t="s">
        <v>534</v>
      </c>
      <c r="N223" s="154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45">
        <v>82</v>
      </c>
      <c r="B224" s="146">
        <v>42786</v>
      </c>
      <c r="C224" s="146"/>
      <c r="D224" s="147" t="s">
        <v>181</v>
      </c>
      <c r="E224" s="148" t="s">
        <v>564</v>
      </c>
      <c r="F224" s="149">
        <v>140.5</v>
      </c>
      <c r="G224" s="148"/>
      <c r="H224" s="148">
        <v>220</v>
      </c>
      <c r="I224" s="150">
        <v>220</v>
      </c>
      <c r="J224" s="151" t="s">
        <v>622</v>
      </c>
      <c r="K224" s="152">
        <f>H224-F224</f>
        <v>79.5</v>
      </c>
      <c r="L224" s="153">
        <f>K224/F224</f>
        <v>0.5658362989323843</v>
      </c>
      <c r="M224" s="148" t="s">
        <v>534</v>
      </c>
      <c r="N224" s="154">
        <v>42864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45">
        <v>83</v>
      </c>
      <c r="B225" s="146">
        <v>42786</v>
      </c>
      <c r="C225" s="146"/>
      <c r="D225" s="147" t="s">
        <v>676</v>
      </c>
      <c r="E225" s="148" t="s">
        <v>564</v>
      </c>
      <c r="F225" s="149">
        <v>202.5</v>
      </c>
      <c r="G225" s="148"/>
      <c r="H225" s="148">
        <v>234</v>
      </c>
      <c r="I225" s="150">
        <v>234</v>
      </c>
      <c r="J225" s="151" t="s">
        <v>622</v>
      </c>
      <c r="K225" s="152">
        <v>31.5</v>
      </c>
      <c r="L225" s="153">
        <v>0.155555555555556</v>
      </c>
      <c r="M225" s="148" t="s">
        <v>534</v>
      </c>
      <c r="N225" s="154">
        <v>42836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84</v>
      </c>
      <c r="B226" s="146">
        <v>42818</v>
      </c>
      <c r="C226" s="146"/>
      <c r="D226" s="147" t="s">
        <v>677</v>
      </c>
      <c r="E226" s="148" t="s">
        <v>564</v>
      </c>
      <c r="F226" s="149">
        <v>300.5</v>
      </c>
      <c r="G226" s="148"/>
      <c r="H226" s="148">
        <v>417.5</v>
      </c>
      <c r="I226" s="150">
        <v>420</v>
      </c>
      <c r="J226" s="151" t="s">
        <v>678</v>
      </c>
      <c r="K226" s="152">
        <f>H226-F226</f>
        <v>117</v>
      </c>
      <c r="L226" s="153">
        <f>K226/F226</f>
        <v>0.38935108153078202</v>
      </c>
      <c r="M226" s="148" t="s">
        <v>534</v>
      </c>
      <c r="N226" s="154">
        <v>43070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45">
        <v>85</v>
      </c>
      <c r="B227" s="146">
        <v>42818</v>
      </c>
      <c r="C227" s="146"/>
      <c r="D227" s="147" t="s">
        <v>652</v>
      </c>
      <c r="E227" s="148" t="s">
        <v>564</v>
      </c>
      <c r="F227" s="149">
        <v>850</v>
      </c>
      <c r="G227" s="148"/>
      <c r="H227" s="148">
        <v>1042.5</v>
      </c>
      <c r="I227" s="150">
        <v>1023</v>
      </c>
      <c r="J227" s="151" t="s">
        <v>679</v>
      </c>
      <c r="K227" s="152">
        <v>192.5</v>
      </c>
      <c r="L227" s="153">
        <v>0.22647058823529401</v>
      </c>
      <c r="M227" s="148" t="s">
        <v>534</v>
      </c>
      <c r="N227" s="154">
        <v>42830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86</v>
      </c>
      <c r="B228" s="146">
        <v>42830</v>
      </c>
      <c r="C228" s="146"/>
      <c r="D228" s="147" t="s">
        <v>451</v>
      </c>
      <c r="E228" s="148" t="s">
        <v>564</v>
      </c>
      <c r="F228" s="149">
        <v>785</v>
      </c>
      <c r="G228" s="148"/>
      <c r="H228" s="148">
        <v>930</v>
      </c>
      <c r="I228" s="150">
        <v>920</v>
      </c>
      <c r="J228" s="151" t="s">
        <v>680</v>
      </c>
      <c r="K228" s="152">
        <f>H228-F228</f>
        <v>145</v>
      </c>
      <c r="L228" s="153">
        <f>K228/F228</f>
        <v>0.18471337579617833</v>
      </c>
      <c r="M228" s="148" t="s">
        <v>534</v>
      </c>
      <c r="N228" s="154">
        <v>42976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5">
        <v>87</v>
      </c>
      <c r="B229" s="156">
        <v>42831</v>
      </c>
      <c r="C229" s="156"/>
      <c r="D229" s="157" t="s">
        <v>681</v>
      </c>
      <c r="E229" s="158" t="s">
        <v>564</v>
      </c>
      <c r="F229" s="159">
        <v>40</v>
      </c>
      <c r="G229" s="159"/>
      <c r="H229" s="160">
        <v>13.1</v>
      </c>
      <c r="I229" s="160">
        <v>60</v>
      </c>
      <c r="J229" s="161" t="s">
        <v>682</v>
      </c>
      <c r="K229" s="162">
        <v>-26.9</v>
      </c>
      <c r="L229" s="163">
        <v>-0.67249999999999999</v>
      </c>
      <c r="M229" s="159" t="s">
        <v>546</v>
      </c>
      <c r="N229" s="156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45">
        <v>88</v>
      </c>
      <c r="B230" s="146">
        <v>42837</v>
      </c>
      <c r="C230" s="146"/>
      <c r="D230" s="147" t="s">
        <v>93</v>
      </c>
      <c r="E230" s="148" t="s">
        <v>564</v>
      </c>
      <c r="F230" s="149">
        <v>289.5</v>
      </c>
      <c r="G230" s="148"/>
      <c r="H230" s="148">
        <v>354</v>
      </c>
      <c r="I230" s="150">
        <v>360</v>
      </c>
      <c r="J230" s="151" t="s">
        <v>683</v>
      </c>
      <c r="K230" s="152">
        <f t="shared" ref="K230:K238" si="125">H230-F230</f>
        <v>64.5</v>
      </c>
      <c r="L230" s="153">
        <f t="shared" ref="L230:L238" si="126">K230/F230</f>
        <v>0.22279792746113988</v>
      </c>
      <c r="M230" s="148" t="s">
        <v>534</v>
      </c>
      <c r="N230" s="154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45">
        <v>89</v>
      </c>
      <c r="B231" s="146">
        <v>42845</v>
      </c>
      <c r="C231" s="146"/>
      <c r="D231" s="147" t="s">
        <v>399</v>
      </c>
      <c r="E231" s="148" t="s">
        <v>564</v>
      </c>
      <c r="F231" s="149">
        <v>700</v>
      </c>
      <c r="G231" s="148"/>
      <c r="H231" s="148">
        <v>840</v>
      </c>
      <c r="I231" s="150">
        <v>840</v>
      </c>
      <c r="J231" s="151" t="s">
        <v>684</v>
      </c>
      <c r="K231" s="152">
        <f t="shared" si="125"/>
        <v>140</v>
      </c>
      <c r="L231" s="153">
        <f t="shared" si="126"/>
        <v>0.2</v>
      </c>
      <c r="M231" s="148" t="s">
        <v>534</v>
      </c>
      <c r="N231" s="154">
        <v>42893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45">
        <v>90</v>
      </c>
      <c r="B232" s="146">
        <v>42887</v>
      </c>
      <c r="C232" s="146"/>
      <c r="D232" s="147" t="s">
        <v>685</v>
      </c>
      <c r="E232" s="148" t="s">
        <v>564</v>
      </c>
      <c r="F232" s="149">
        <v>130</v>
      </c>
      <c r="G232" s="148"/>
      <c r="H232" s="148">
        <v>144.25</v>
      </c>
      <c r="I232" s="150">
        <v>170</v>
      </c>
      <c r="J232" s="151" t="s">
        <v>686</v>
      </c>
      <c r="K232" s="152">
        <f t="shared" si="125"/>
        <v>14.25</v>
      </c>
      <c r="L232" s="153">
        <f t="shared" si="126"/>
        <v>0.10961538461538461</v>
      </c>
      <c r="M232" s="148" t="s">
        <v>534</v>
      </c>
      <c r="N232" s="154">
        <v>43675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45">
        <v>91</v>
      </c>
      <c r="B233" s="146">
        <v>42901</v>
      </c>
      <c r="C233" s="146"/>
      <c r="D233" s="147" t="s">
        <v>687</v>
      </c>
      <c r="E233" s="148" t="s">
        <v>564</v>
      </c>
      <c r="F233" s="149">
        <v>214.5</v>
      </c>
      <c r="G233" s="148"/>
      <c r="H233" s="148">
        <v>262</v>
      </c>
      <c r="I233" s="150">
        <v>262</v>
      </c>
      <c r="J233" s="151" t="s">
        <v>688</v>
      </c>
      <c r="K233" s="152">
        <f t="shared" si="125"/>
        <v>47.5</v>
      </c>
      <c r="L233" s="153">
        <f t="shared" si="126"/>
        <v>0.22144522144522144</v>
      </c>
      <c r="M233" s="148" t="s">
        <v>534</v>
      </c>
      <c r="N233" s="154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92</v>
      </c>
      <c r="B234" s="177">
        <v>42933</v>
      </c>
      <c r="C234" s="177"/>
      <c r="D234" s="178" t="s">
        <v>689</v>
      </c>
      <c r="E234" s="179" t="s">
        <v>564</v>
      </c>
      <c r="F234" s="180">
        <v>370</v>
      </c>
      <c r="G234" s="179"/>
      <c r="H234" s="179">
        <v>447.5</v>
      </c>
      <c r="I234" s="181">
        <v>450</v>
      </c>
      <c r="J234" s="182" t="s">
        <v>622</v>
      </c>
      <c r="K234" s="152">
        <f t="shared" si="125"/>
        <v>77.5</v>
      </c>
      <c r="L234" s="183">
        <f t="shared" si="126"/>
        <v>0.20945945945945946</v>
      </c>
      <c r="M234" s="179" t="s">
        <v>534</v>
      </c>
      <c r="N234" s="184">
        <v>43035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6">
        <v>93</v>
      </c>
      <c r="B235" s="177">
        <v>42943</v>
      </c>
      <c r="C235" s="177"/>
      <c r="D235" s="178" t="s">
        <v>179</v>
      </c>
      <c r="E235" s="179" t="s">
        <v>564</v>
      </c>
      <c r="F235" s="180">
        <v>657.5</v>
      </c>
      <c r="G235" s="179"/>
      <c r="H235" s="179">
        <v>825</v>
      </c>
      <c r="I235" s="181">
        <v>820</v>
      </c>
      <c r="J235" s="182" t="s">
        <v>622</v>
      </c>
      <c r="K235" s="152">
        <f t="shared" si="125"/>
        <v>167.5</v>
      </c>
      <c r="L235" s="183">
        <f t="shared" si="126"/>
        <v>0.25475285171102663</v>
      </c>
      <c r="M235" s="179" t="s">
        <v>534</v>
      </c>
      <c r="N235" s="184">
        <v>43090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94</v>
      </c>
      <c r="B236" s="146">
        <v>42964</v>
      </c>
      <c r="C236" s="146"/>
      <c r="D236" s="147" t="s">
        <v>346</v>
      </c>
      <c r="E236" s="148" t="s">
        <v>564</v>
      </c>
      <c r="F236" s="149">
        <v>605</v>
      </c>
      <c r="G236" s="148"/>
      <c r="H236" s="148">
        <v>750</v>
      </c>
      <c r="I236" s="150">
        <v>750</v>
      </c>
      <c r="J236" s="151" t="s">
        <v>680</v>
      </c>
      <c r="K236" s="152">
        <f t="shared" si="125"/>
        <v>145</v>
      </c>
      <c r="L236" s="153">
        <f t="shared" si="126"/>
        <v>0.23966942148760331</v>
      </c>
      <c r="M236" s="148" t="s">
        <v>534</v>
      </c>
      <c r="N236" s="154">
        <v>43027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5">
        <v>95</v>
      </c>
      <c r="B237" s="156">
        <v>42979</v>
      </c>
      <c r="C237" s="156"/>
      <c r="D237" s="164" t="s">
        <v>690</v>
      </c>
      <c r="E237" s="159" t="s">
        <v>564</v>
      </c>
      <c r="F237" s="159">
        <v>255</v>
      </c>
      <c r="G237" s="160"/>
      <c r="H237" s="160">
        <v>217.25</v>
      </c>
      <c r="I237" s="160">
        <v>320</v>
      </c>
      <c r="J237" s="161" t="s">
        <v>691</v>
      </c>
      <c r="K237" s="162">
        <f t="shared" si="125"/>
        <v>-37.75</v>
      </c>
      <c r="L237" s="165">
        <f t="shared" si="126"/>
        <v>-0.14803921568627451</v>
      </c>
      <c r="M237" s="159" t="s">
        <v>546</v>
      </c>
      <c r="N237" s="156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96</v>
      </c>
      <c r="B238" s="146">
        <v>42997</v>
      </c>
      <c r="C238" s="146"/>
      <c r="D238" s="147" t="s">
        <v>692</v>
      </c>
      <c r="E238" s="148" t="s">
        <v>564</v>
      </c>
      <c r="F238" s="149">
        <v>215</v>
      </c>
      <c r="G238" s="148"/>
      <c r="H238" s="148">
        <v>258</v>
      </c>
      <c r="I238" s="150">
        <v>258</v>
      </c>
      <c r="J238" s="151" t="s">
        <v>622</v>
      </c>
      <c r="K238" s="152">
        <f t="shared" si="125"/>
        <v>43</v>
      </c>
      <c r="L238" s="153">
        <f t="shared" si="126"/>
        <v>0.2</v>
      </c>
      <c r="M238" s="148" t="s">
        <v>534</v>
      </c>
      <c r="N238" s="154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45">
        <v>97</v>
      </c>
      <c r="B239" s="146">
        <v>42997</v>
      </c>
      <c r="C239" s="146"/>
      <c r="D239" s="147" t="s">
        <v>692</v>
      </c>
      <c r="E239" s="148" t="s">
        <v>564</v>
      </c>
      <c r="F239" s="149">
        <v>215</v>
      </c>
      <c r="G239" s="148"/>
      <c r="H239" s="148">
        <v>258</v>
      </c>
      <c r="I239" s="150">
        <v>258</v>
      </c>
      <c r="J239" s="182" t="s">
        <v>622</v>
      </c>
      <c r="K239" s="152">
        <v>43</v>
      </c>
      <c r="L239" s="153">
        <v>0.2</v>
      </c>
      <c r="M239" s="148" t="s">
        <v>534</v>
      </c>
      <c r="N239" s="154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98</v>
      </c>
      <c r="B240" s="177">
        <v>42998</v>
      </c>
      <c r="C240" s="177"/>
      <c r="D240" s="178" t="s">
        <v>693</v>
      </c>
      <c r="E240" s="179" t="s">
        <v>564</v>
      </c>
      <c r="F240" s="149">
        <v>75</v>
      </c>
      <c r="G240" s="179"/>
      <c r="H240" s="179">
        <v>90</v>
      </c>
      <c r="I240" s="181">
        <v>90</v>
      </c>
      <c r="J240" s="151" t="s">
        <v>694</v>
      </c>
      <c r="K240" s="152">
        <f t="shared" ref="K240:K245" si="127">H240-F240</f>
        <v>15</v>
      </c>
      <c r="L240" s="153">
        <f t="shared" ref="L240:L245" si="128">K240/F240</f>
        <v>0.2</v>
      </c>
      <c r="M240" s="148" t="s">
        <v>534</v>
      </c>
      <c r="N240" s="154">
        <v>43019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99</v>
      </c>
      <c r="B241" s="177">
        <v>43011</v>
      </c>
      <c r="C241" s="177"/>
      <c r="D241" s="178" t="s">
        <v>548</v>
      </c>
      <c r="E241" s="179" t="s">
        <v>564</v>
      </c>
      <c r="F241" s="180">
        <v>315</v>
      </c>
      <c r="G241" s="179"/>
      <c r="H241" s="179">
        <v>392</v>
      </c>
      <c r="I241" s="181">
        <v>384</v>
      </c>
      <c r="J241" s="182" t="s">
        <v>695</v>
      </c>
      <c r="K241" s="152">
        <f t="shared" si="127"/>
        <v>77</v>
      </c>
      <c r="L241" s="183">
        <f t="shared" si="128"/>
        <v>0.24444444444444444</v>
      </c>
      <c r="M241" s="179" t="s">
        <v>534</v>
      </c>
      <c r="N241" s="184">
        <v>43017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100</v>
      </c>
      <c r="B242" s="177">
        <v>43013</v>
      </c>
      <c r="C242" s="177"/>
      <c r="D242" s="178" t="s">
        <v>427</v>
      </c>
      <c r="E242" s="179" t="s">
        <v>564</v>
      </c>
      <c r="F242" s="180">
        <v>145</v>
      </c>
      <c r="G242" s="179"/>
      <c r="H242" s="179">
        <v>179</v>
      </c>
      <c r="I242" s="181">
        <v>180</v>
      </c>
      <c r="J242" s="182" t="s">
        <v>696</v>
      </c>
      <c r="K242" s="152">
        <f t="shared" si="127"/>
        <v>34</v>
      </c>
      <c r="L242" s="183">
        <f t="shared" si="128"/>
        <v>0.23448275862068965</v>
      </c>
      <c r="M242" s="179" t="s">
        <v>534</v>
      </c>
      <c r="N242" s="184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101</v>
      </c>
      <c r="B243" s="177">
        <v>43014</v>
      </c>
      <c r="C243" s="177"/>
      <c r="D243" s="178" t="s">
        <v>323</v>
      </c>
      <c r="E243" s="179" t="s">
        <v>564</v>
      </c>
      <c r="F243" s="180">
        <v>256</v>
      </c>
      <c r="G243" s="179"/>
      <c r="H243" s="179">
        <v>323</v>
      </c>
      <c r="I243" s="181">
        <v>320</v>
      </c>
      <c r="J243" s="182" t="s">
        <v>622</v>
      </c>
      <c r="K243" s="152">
        <f t="shared" si="127"/>
        <v>67</v>
      </c>
      <c r="L243" s="183">
        <f t="shared" si="128"/>
        <v>0.26171875</v>
      </c>
      <c r="M243" s="179" t="s">
        <v>534</v>
      </c>
      <c r="N243" s="184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102</v>
      </c>
      <c r="B244" s="177">
        <v>43017</v>
      </c>
      <c r="C244" s="177"/>
      <c r="D244" s="178" t="s">
        <v>338</v>
      </c>
      <c r="E244" s="179" t="s">
        <v>564</v>
      </c>
      <c r="F244" s="180">
        <v>137.5</v>
      </c>
      <c r="G244" s="179"/>
      <c r="H244" s="179">
        <v>184</v>
      </c>
      <c r="I244" s="181">
        <v>183</v>
      </c>
      <c r="J244" s="182" t="s">
        <v>697</v>
      </c>
      <c r="K244" s="152">
        <f t="shared" si="127"/>
        <v>46.5</v>
      </c>
      <c r="L244" s="183">
        <f t="shared" si="128"/>
        <v>0.33818181818181819</v>
      </c>
      <c r="M244" s="179" t="s">
        <v>534</v>
      </c>
      <c r="N244" s="184">
        <v>43108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103</v>
      </c>
      <c r="B245" s="177">
        <v>43018</v>
      </c>
      <c r="C245" s="177"/>
      <c r="D245" s="178" t="s">
        <v>698</v>
      </c>
      <c r="E245" s="179" t="s">
        <v>564</v>
      </c>
      <c r="F245" s="180">
        <v>125.5</v>
      </c>
      <c r="G245" s="179"/>
      <c r="H245" s="179">
        <v>158</v>
      </c>
      <c r="I245" s="181">
        <v>155</v>
      </c>
      <c r="J245" s="182" t="s">
        <v>699</v>
      </c>
      <c r="K245" s="152">
        <f t="shared" si="127"/>
        <v>32.5</v>
      </c>
      <c r="L245" s="183">
        <f t="shared" si="128"/>
        <v>0.25896414342629481</v>
      </c>
      <c r="M245" s="179" t="s">
        <v>534</v>
      </c>
      <c r="N245" s="184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104</v>
      </c>
      <c r="B246" s="177">
        <v>43018</v>
      </c>
      <c r="C246" s="177"/>
      <c r="D246" s="178" t="s">
        <v>700</v>
      </c>
      <c r="E246" s="179" t="s">
        <v>564</v>
      </c>
      <c r="F246" s="180">
        <v>895</v>
      </c>
      <c r="G246" s="179"/>
      <c r="H246" s="179">
        <v>1122.5</v>
      </c>
      <c r="I246" s="181">
        <v>1078</v>
      </c>
      <c r="J246" s="182" t="s">
        <v>701</v>
      </c>
      <c r="K246" s="152">
        <v>227.5</v>
      </c>
      <c r="L246" s="183">
        <v>0.25418994413407803</v>
      </c>
      <c r="M246" s="179" t="s">
        <v>534</v>
      </c>
      <c r="N246" s="184">
        <v>43117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105</v>
      </c>
      <c r="B247" s="177">
        <v>43020</v>
      </c>
      <c r="C247" s="177"/>
      <c r="D247" s="178" t="s">
        <v>332</v>
      </c>
      <c r="E247" s="179" t="s">
        <v>564</v>
      </c>
      <c r="F247" s="180">
        <v>525</v>
      </c>
      <c r="G247" s="179"/>
      <c r="H247" s="179">
        <v>629</v>
      </c>
      <c r="I247" s="181">
        <v>629</v>
      </c>
      <c r="J247" s="182" t="s">
        <v>622</v>
      </c>
      <c r="K247" s="152">
        <v>104</v>
      </c>
      <c r="L247" s="183">
        <v>0.19809523809523799</v>
      </c>
      <c r="M247" s="179" t="s">
        <v>534</v>
      </c>
      <c r="N247" s="184">
        <v>43119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106</v>
      </c>
      <c r="B248" s="177">
        <v>43046</v>
      </c>
      <c r="C248" s="177"/>
      <c r="D248" s="178" t="s">
        <v>369</v>
      </c>
      <c r="E248" s="179" t="s">
        <v>564</v>
      </c>
      <c r="F248" s="180">
        <v>740</v>
      </c>
      <c r="G248" s="179"/>
      <c r="H248" s="179">
        <v>892.5</v>
      </c>
      <c r="I248" s="181">
        <v>900</v>
      </c>
      <c r="J248" s="182" t="s">
        <v>702</v>
      </c>
      <c r="K248" s="152">
        <f>H248-F248</f>
        <v>152.5</v>
      </c>
      <c r="L248" s="183">
        <f>K248/F248</f>
        <v>0.20608108108108109</v>
      </c>
      <c r="M248" s="179" t="s">
        <v>534</v>
      </c>
      <c r="N248" s="184">
        <v>43052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45">
        <v>107</v>
      </c>
      <c r="B249" s="146">
        <v>43073</v>
      </c>
      <c r="C249" s="146"/>
      <c r="D249" s="147" t="s">
        <v>703</v>
      </c>
      <c r="E249" s="148" t="s">
        <v>564</v>
      </c>
      <c r="F249" s="149">
        <v>118.5</v>
      </c>
      <c r="G249" s="148"/>
      <c r="H249" s="148">
        <v>143.5</v>
      </c>
      <c r="I249" s="150">
        <v>145</v>
      </c>
      <c r="J249" s="151" t="s">
        <v>555</v>
      </c>
      <c r="K249" s="152">
        <f>H249-F249</f>
        <v>25</v>
      </c>
      <c r="L249" s="153">
        <f>K249/F249</f>
        <v>0.2109704641350211</v>
      </c>
      <c r="M249" s="148" t="s">
        <v>534</v>
      </c>
      <c r="N249" s="154">
        <v>43097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5">
        <v>108</v>
      </c>
      <c r="B250" s="156">
        <v>43090</v>
      </c>
      <c r="C250" s="156"/>
      <c r="D250" s="157" t="s">
        <v>404</v>
      </c>
      <c r="E250" s="158" t="s">
        <v>564</v>
      </c>
      <c r="F250" s="159">
        <v>715</v>
      </c>
      <c r="G250" s="159"/>
      <c r="H250" s="160">
        <v>500</v>
      </c>
      <c r="I250" s="160">
        <v>872</v>
      </c>
      <c r="J250" s="161" t="s">
        <v>704</v>
      </c>
      <c r="K250" s="162">
        <f>H250-F250</f>
        <v>-215</v>
      </c>
      <c r="L250" s="163">
        <f>K250/F250</f>
        <v>-0.30069930069930068</v>
      </c>
      <c r="M250" s="159" t="s">
        <v>546</v>
      </c>
      <c r="N250" s="156">
        <v>43670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45">
        <v>109</v>
      </c>
      <c r="B251" s="146">
        <v>43098</v>
      </c>
      <c r="C251" s="146"/>
      <c r="D251" s="147" t="s">
        <v>548</v>
      </c>
      <c r="E251" s="148" t="s">
        <v>564</v>
      </c>
      <c r="F251" s="149">
        <v>435</v>
      </c>
      <c r="G251" s="148"/>
      <c r="H251" s="148">
        <v>542.5</v>
      </c>
      <c r="I251" s="150">
        <v>539</v>
      </c>
      <c r="J251" s="151" t="s">
        <v>622</v>
      </c>
      <c r="K251" s="152">
        <v>107.5</v>
      </c>
      <c r="L251" s="153">
        <v>0.247126436781609</v>
      </c>
      <c r="M251" s="148" t="s">
        <v>534</v>
      </c>
      <c r="N251" s="154">
        <v>43206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45">
        <v>110</v>
      </c>
      <c r="B252" s="146">
        <v>43098</v>
      </c>
      <c r="C252" s="146"/>
      <c r="D252" s="147" t="s">
        <v>506</v>
      </c>
      <c r="E252" s="148" t="s">
        <v>564</v>
      </c>
      <c r="F252" s="149">
        <v>885</v>
      </c>
      <c r="G252" s="148"/>
      <c r="H252" s="148">
        <v>1090</v>
      </c>
      <c r="I252" s="150">
        <v>1084</v>
      </c>
      <c r="J252" s="151" t="s">
        <v>622</v>
      </c>
      <c r="K252" s="152">
        <v>205</v>
      </c>
      <c r="L252" s="153">
        <v>0.23163841807909599</v>
      </c>
      <c r="M252" s="148" t="s">
        <v>534</v>
      </c>
      <c r="N252" s="154">
        <v>43213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5">
        <v>111</v>
      </c>
      <c r="B253" s="186">
        <v>43192</v>
      </c>
      <c r="C253" s="186"/>
      <c r="D253" s="164" t="s">
        <v>705</v>
      </c>
      <c r="E253" s="159" t="s">
        <v>564</v>
      </c>
      <c r="F253" s="187">
        <v>478.5</v>
      </c>
      <c r="G253" s="159"/>
      <c r="H253" s="159">
        <v>442</v>
      </c>
      <c r="I253" s="160">
        <v>613</v>
      </c>
      <c r="J253" s="161" t="s">
        <v>706</v>
      </c>
      <c r="K253" s="162">
        <f>H253-F253</f>
        <v>-36.5</v>
      </c>
      <c r="L253" s="163">
        <f>K253/F253</f>
        <v>-7.6280041797283177E-2</v>
      </c>
      <c r="M253" s="159" t="s">
        <v>546</v>
      </c>
      <c r="N253" s="156">
        <v>43762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55">
        <v>112</v>
      </c>
      <c r="B254" s="156">
        <v>43194</v>
      </c>
      <c r="C254" s="156"/>
      <c r="D254" s="157" t="s">
        <v>707</v>
      </c>
      <c r="E254" s="158" t="s">
        <v>564</v>
      </c>
      <c r="F254" s="159">
        <f>141.5-7.3</f>
        <v>134.19999999999999</v>
      </c>
      <c r="G254" s="159"/>
      <c r="H254" s="160">
        <v>77</v>
      </c>
      <c r="I254" s="160">
        <v>180</v>
      </c>
      <c r="J254" s="161" t="s">
        <v>708</v>
      </c>
      <c r="K254" s="162">
        <f>H254-F254</f>
        <v>-57.199999999999989</v>
      </c>
      <c r="L254" s="163">
        <f>K254/F254</f>
        <v>-0.42622950819672129</v>
      </c>
      <c r="M254" s="159" t="s">
        <v>546</v>
      </c>
      <c r="N254" s="156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55">
        <v>113</v>
      </c>
      <c r="B255" s="156">
        <v>43209</v>
      </c>
      <c r="C255" s="156"/>
      <c r="D255" s="157" t="s">
        <v>709</v>
      </c>
      <c r="E255" s="158" t="s">
        <v>564</v>
      </c>
      <c r="F255" s="159">
        <v>430</v>
      </c>
      <c r="G255" s="159"/>
      <c r="H255" s="160">
        <v>220</v>
      </c>
      <c r="I255" s="160">
        <v>537</v>
      </c>
      <c r="J255" s="161" t="s">
        <v>710</v>
      </c>
      <c r="K255" s="162">
        <f>H255-F255</f>
        <v>-210</v>
      </c>
      <c r="L255" s="163">
        <f>K255/F255</f>
        <v>-0.48837209302325579</v>
      </c>
      <c r="M255" s="159" t="s">
        <v>546</v>
      </c>
      <c r="N255" s="156">
        <v>43252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114</v>
      </c>
      <c r="B256" s="177">
        <v>43220</v>
      </c>
      <c r="C256" s="177"/>
      <c r="D256" s="178" t="s">
        <v>370</v>
      </c>
      <c r="E256" s="179" t="s">
        <v>564</v>
      </c>
      <c r="F256" s="179">
        <v>153.5</v>
      </c>
      <c r="G256" s="179"/>
      <c r="H256" s="179">
        <v>196</v>
      </c>
      <c r="I256" s="181">
        <v>196</v>
      </c>
      <c r="J256" s="151" t="s">
        <v>711</v>
      </c>
      <c r="K256" s="152">
        <f>H256-F256</f>
        <v>42.5</v>
      </c>
      <c r="L256" s="153">
        <f>K256/F256</f>
        <v>0.27687296416938112</v>
      </c>
      <c r="M256" s="148" t="s">
        <v>534</v>
      </c>
      <c r="N256" s="154">
        <v>43605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55">
        <v>115</v>
      </c>
      <c r="B257" s="156">
        <v>43306</v>
      </c>
      <c r="C257" s="156"/>
      <c r="D257" s="157" t="s">
        <v>681</v>
      </c>
      <c r="E257" s="158" t="s">
        <v>564</v>
      </c>
      <c r="F257" s="159">
        <v>27.5</v>
      </c>
      <c r="G257" s="159"/>
      <c r="H257" s="160">
        <v>13.1</v>
      </c>
      <c r="I257" s="160">
        <v>60</v>
      </c>
      <c r="J257" s="161" t="s">
        <v>712</v>
      </c>
      <c r="K257" s="162">
        <v>-14.4</v>
      </c>
      <c r="L257" s="163">
        <v>-0.52363636363636401</v>
      </c>
      <c r="M257" s="159" t="s">
        <v>546</v>
      </c>
      <c r="N257" s="156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5">
        <v>116</v>
      </c>
      <c r="B258" s="186">
        <v>43318</v>
      </c>
      <c r="C258" s="186"/>
      <c r="D258" s="164" t="s">
        <v>713</v>
      </c>
      <c r="E258" s="159" t="s">
        <v>564</v>
      </c>
      <c r="F258" s="159">
        <v>148.5</v>
      </c>
      <c r="G258" s="159"/>
      <c r="H258" s="159">
        <v>102</v>
      </c>
      <c r="I258" s="160">
        <v>182</v>
      </c>
      <c r="J258" s="161" t="s">
        <v>714</v>
      </c>
      <c r="K258" s="162">
        <f>H258-F258</f>
        <v>-46.5</v>
      </c>
      <c r="L258" s="163">
        <f>K258/F258</f>
        <v>-0.31313131313131315</v>
      </c>
      <c r="M258" s="159" t="s">
        <v>546</v>
      </c>
      <c r="N258" s="156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45">
        <v>117</v>
      </c>
      <c r="B259" s="146">
        <v>43335</v>
      </c>
      <c r="C259" s="146"/>
      <c r="D259" s="147" t="s">
        <v>715</v>
      </c>
      <c r="E259" s="148" t="s">
        <v>564</v>
      </c>
      <c r="F259" s="179">
        <v>285</v>
      </c>
      <c r="G259" s="148"/>
      <c r="H259" s="148">
        <v>355</v>
      </c>
      <c r="I259" s="150">
        <v>364</v>
      </c>
      <c r="J259" s="151" t="s">
        <v>716</v>
      </c>
      <c r="K259" s="152">
        <v>70</v>
      </c>
      <c r="L259" s="153">
        <v>0.24561403508771901</v>
      </c>
      <c r="M259" s="148" t="s">
        <v>534</v>
      </c>
      <c r="N259" s="154">
        <v>43455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45">
        <v>118</v>
      </c>
      <c r="B260" s="146">
        <v>43341</v>
      </c>
      <c r="C260" s="146"/>
      <c r="D260" s="147" t="s">
        <v>358</v>
      </c>
      <c r="E260" s="148" t="s">
        <v>564</v>
      </c>
      <c r="F260" s="179">
        <v>525</v>
      </c>
      <c r="G260" s="148"/>
      <c r="H260" s="148">
        <v>585</v>
      </c>
      <c r="I260" s="150">
        <v>635</v>
      </c>
      <c r="J260" s="151" t="s">
        <v>717</v>
      </c>
      <c r="K260" s="152">
        <f t="shared" ref="K260:K291" si="129">H260-F260</f>
        <v>60</v>
      </c>
      <c r="L260" s="153">
        <f t="shared" ref="L260:L291" si="130">K260/F260</f>
        <v>0.11428571428571428</v>
      </c>
      <c r="M260" s="148" t="s">
        <v>534</v>
      </c>
      <c r="N260" s="154">
        <v>43662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45">
        <v>119</v>
      </c>
      <c r="B261" s="146">
        <v>43395</v>
      </c>
      <c r="C261" s="146"/>
      <c r="D261" s="147" t="s">
        <v>346</v>
      </c>
      <c r="E261" s="148" t="s">
        <v>564</v>
      </c>
      <c r="F261" s="179">
        <v>475</v>
      </c>
      <c r="G261" s="148"/>
      <c r="H261" s="148">
        <v>574</v>
      </c>
      <c r="I261" s="150">
        <v>570</v>
      </c>
      <c r="J261" s="151" t="s">
        <v>622</v>
      </c>
      <c r="K261" s="152">
        <f t="shared" si="129"/>
        <v>99</v>
      </c>
      <c r="L261" s="153">
        <f t="shared" si="130"/>
        <v>0.20842105263157895</v>
      </c>
      <c r="M261" s="148" t="s">
        <v>534</v>
      </c>
      <c r="N261" s="154">
        <v>43403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120</v>
      </c>
      <c r="B262" s="177">
        <v>43397</v>
      </c>
      <c r="C262" s="177"/>
      <c r="D262" s="178" t="s">
        <v>365</v>
      </c>
      <c r="E262" s="179" t="s">
        <v>564</v>
      </c>
      <c r="F262" s="179">
        <v>707.5</v>
      </c>
      <c r="G262" s="179"/>
      <c r="H262" s="179">
        <v>872</v>
      </c>
      <c r="I262" s="181">
        <v>872</v>
      </c>
      <c r="J262" s="182" t="s">
        <v>622</v>
      </c>
      <c r="K262" s="152">
        <f t="shared" si="129"/>
        <v>164.5</v>
      </c>
      <c r="L262" s="183">
        <f t="shared" si="130"/>
        <v>0.23250883392226149</v>
      </c>
      <c r="M262" s="179" t="s">
        <v>534</v>
      </c>
      <c r="N262" s="184">
        <v>43482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6">
        <v>121</v>
      </c>
      <c r="B263" s="177">
        <v>43398</v>
      </c>
      <c r="C263" s="177"/>
      <c r="D263" s="178" t="s">
        <v>718</v>
      </c>
      <c r="E263" s="179" t="s">
        <v>564</v>
      </c>
      <c r="F263" s="179">
        <v>162</v>
      </c>
      <c r="G263" s="179"/>
      <c r="H263" s="179">
        <v>204</v>
      </c>
      <c r="I263" s="181">
        <v>209</v>
      </c>
      <c r="J263" s="182" t="s">
        <v>719</v>
      </c>
      <c r="K263" s="152">
        <f t="shared" si="129"/>
        <v>42</v>
      </c>
      <c r="L263" s="183">
        <f t="shared" si="130"/>
        <v>0.25925925925925924</v>
      </c>
      <c r="M263" s="179" t="s">
        <v>534</v>
      </c>
      <c r="N263" s="184">
        <v>43539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6">
        <v>122</v>
      </c>
      <c r="B264" s="177">
        <v>43399</v>
      </c>
      <c r="C264" s="177"/>
      <c r="D264" s="178" t="s">
        <v>444</v>
      </c>
      <c r="E264" s="179" t="s">
        <v>564</v>
      </c>
      <c r="F264" s="179">
        <v>240</v>
      </c>
      <c r="G264" s="179"/>
      <c r="H264" s="179">
        <v>297</v>
      </c>
      <c r="I264" s="181">
        <v>297</v>
      </c>
      <c r="J264" s="182" t="s">
        <v>622</v>
      </c>
      <c r="K264" s="188">
        <f t="shared" si="129"/>
        <v>57</v>
      </c>
      <c r="L264" s="183">
        <f t="shared" si="130"/>
        <v>0.23749999999999999</v>
      </c>
      <c r="M264" s="179" t="s">
        <v>534</v>
      </c>
      <c r="N264" s="184">
        <v>43417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45">
        <v>123</v>
      </c>
      <c r="B265" s="146">
        <v>43439</v>
      </c>
      <c r="C265" s="146"/>
      <c r="D265" s="147" t="s">
        <v>720</v>
      </c>
      <c r="E265" s="148" t="s">
        <v>564</v>
      </c>
      <c r="F265" s="148">
        <v>202.5</v>
      </c>
      <c r="G265" s="148"/>
      <c r="H265" s="148">
        <v>255</v>
      </c>
      <c r="I265" s="150">
        <v>252</v>
      </c>
      <c r="J265" s="151" t="s">
        <v>622</v>
      </c>
      <c r="K265" s="152">
        <f t="shared" si="129"/>
        <v>52.5</v>
      </c>
      <c r="L265" s="153">
        <f t="shared" si="130"/>
        <v>0.25925925925925924</v>
      </c>
      <c r="M265" s="148" t="s">
        <v>534</v>
      </c>
      <c r="N265" s="154">
        <v>43542</v>
      </c>
      <c r="O265" s="1"/>
      <c r="P265" s="1"/>
      <c r="Q265" s="1"/>
      <c r="R265" s="6" t="s">
        <v>721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124</v>
      </c>
      <c r="B266" s="177">
        <v>43465</v>
      </c>
      <c r="C266" s="146"/>
      <c r="D266" s="178" t="s">
        <v>391</v>
      </c>
      <c r="E266" s="179" t="s">
        <v>564</v>
      </c>
      <c r="F266" s="179">
        <v>710</v>
      </c>
      <c r="G266" s="179"/>
      <c r="H266" s="179">
        <v>866</v>
      </c>
      <c r="I266" s="181">
        <v>866</v>
      </c>
      <c r="J266" s="182" t="s">
        <v>622</v>
      </c>
      <c r="K266" s="152">
        <f t="shared" si="129"/>
        <v>156</v>
      </c>
      <c r="L266" s="153">
        <f t="shared" si="130"/>
        <v>0.21971830985915494</v>
      </c>
      <c r="M266" s="148" t="s">
        <v>534</v>
      </c>
      <c r="N266" s="154">
        <v>43553</v>
      </c>
      <c r="O266" s="1"/>
      <c r="P266" s="1"/>
      <c r="Q266" s="1"/>
      <c r="R266" s="6" t="s">
        <v>721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125</v>
      </c>
      <c r="B267" s="177">
        <v>43522</v>
      </c>
      <c r="C267" s="177"/>
      <c r="D267" s="178" t="s">
        <v>151</v>
      </c>
      <c r="E267" s="179" t="s">
        <v>564</v>
      </c>
      <c r="F267" s="179">
        <v>337.25</v>
      </c>
      <c r="G267" s="179"/>
      <c r="H267" s="179">
        <v>398.5</v>
      </c>
      <c r="I267" s="181">
        <v>411</v>
      </c>
      <c r="J267" s="151" t="s">
        <v>722</v>
      </c>
      <c r="K267" s="152">
        <f t="shared" si="129"/>
        <v>61.25</v>
      </c>
      <c r="L267" s="153">
        <f t="shared" si="130"/>
        <v>0.1816160118606375</v>
      </c>
      <c r="M267" s="148" t="s">
        <v>534</v>
      </c>
      <c r="N267" s="154">
        <v>43760</v>
      </c>
      <c r="O267" s="1"/>
      <c r="P267" s="1"/>
      <c r="Q267" s="1"/>
      <c r="R267" s="6" t="s">
        <v>721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126</v>
      </c>
      <c r="B268" s="190">
        <v>43559</v>
      </c>
      <c r="C268" s="190"/>
      <c r="D268" s="191" t="s">
        <v>723</v>
      </c>
      <c r="E268" s="192" t="s">
        <v>564</v>
      </c>
      <c r="F268" s="192">
        <v>130</v>
      </c>
      <c r="G268" s="192"/>
      <c r="H268" s="192">
        <v>65</v>
      </c>
      <c r="I268" s="193">
        <v>158</v>
      </c>
      <c r="J268" s="161" t="s">
        <v>724</v>
      </c>
      <c r="K268" s="162">
        <f t="shared" si="129"/>
        <v>-65</v>
      </c>
      <c r="L268" s="163">
        <f t="shared" si="130"/>
        <v>-0.5</v>
      </c>
      <c r="M268" s="159" t="s">
        <v>546</v>
      </c>
      <c r="N268" s="156">
        <v>43726</v>
      </c>
      <c r="O268" s="1"/>
      <c r="P268" s="1"/>
      <c r="Q268" s="1"/>
      <c r="R268" s="6" t="s">
        <v>725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127</v>
      </c>
      <c r="B269" s="177">
        <v>43017</v>
      </c>
      <c r="C269" s="177"/>
      <c r="D269" s="178" t="s">
        <v>181</v>
      </c>
      <c r="E269" s="179" t="s">
        <v>564</v>
      </c>
      <c r="F269" s="179">
        <v>141.5</v>
      </c>
      <c r="G269" s="179"/>
      <c r="H269" s="179">
        <v>183.5</v>
      </c>
      <c r="I269" s="181">
        <v>210</v>
      </c>
      <c r="J269" s="151" t="s">
        <v>719</v>
      </c>
      <c r="K269" s="152">
        <f t="shared" si="129"/>
        <v>42</v>
      </c>
      <c r="L269" s="153">
        <f t="shared" si="130"/>
        <v>0.29681978798586572</v>
      </c>
      <c r="M269" s="148" t="s">
        <v>534</v>
      </c>
      <c r="N269" s="154">
        <v>43042</v>
      </c>
      <c r="O269" s="1"/>
      <c r="P269" s="1"/>
      <c r="Q269" s="1"/>
      <c r="R269" s="6" t="s">
        <v>725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9">
        <v>128</v>
      </c>
      <c r="B270" s="190">
        <v>43074</v>
      </c>
      <c r="C270" s="190"/>
      <c r="D270" s="191" t="s">
        <v>726</v>
      </c>
      <c r="E270" s="192" t="s">
        <v>564</v>
      </c>
      <c r="F270" s="187">
        <v>172</v>
      </c>
      <c r="G270" s="192"/>
      <c r="H270" s="192">
        <v>155.25</v>
      </c>
      <c r="I270" s="193">
        <v>230</v>
      </c>
      <c r="J270" s="161" t="s">
        <v>727</v>
      </c>
      <c r="K270" s="162">
        <f t="shared" si="129"/>
        <v>-16.75</v>
      </c>
      <c r="L270" s="163">
        <f t="shared" si="130"/>
        <v>-9.7383720930232565E-2</v>
      </c>
      <c r="M270" s="159" t="s">
        <v>546</v>
      </c>
      <c r="N270" s="156">
        <v>43787</v>
      </c>
      <c r="O270" s="1"/>
      <c r="P270" s="1"/>
      <c r="Q270" s="1"/>
      <c r="R270" s="6" t="s">
        <v>725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129</v>
      </c>
      <c r="B271" s="177">
        <v>43398</v>
      </c>
      <c r="C271" s="177"/>
      <c r="D271" s="178" t="s">
        <v>107</v>
      </c>
      <c r="E271" s="179" t="s">
        <v>564</v>
      </c>
      <c r="F271" s="179">
        <v>698.5</v>
      </c>
      <c r="G271" s="179"/>
      <c r="H271" s="179">
        <v>890</v>
      </c>
      <c r="I271" s="181">
        <v>890</v>
      </c>
      <c r="J271" s="151" t="s">
        <v>787</v>
      </c>
      <c r="K271" s="152">
        <f t="shared" si="129"/>
        <v>191.5</v>
      </c>
      <c r="L271" s="153">
        <f t="shared" si="130"/>
        <v>0.27415891195418757</v>
      </c>
      <c r="M271" s="148" t="s">
        <v>534</v>
      </c>
      <c r="N271" s="154">
        <v>44328</v>
      </c>
      <c r="O271" s="1"/>
      <c r="P271" s="1"/>
      <c r="Q271" s="1"/>
      <c r="R271" s="6" t="s">
        <v>721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130</v>
      </c>
      <c r="B272" s="177">
        <v>42877</v>
      </c>
      <c r="C272" s="177"/>
      <c r="D272" s="178" t="s">
        <v>357</v>
      </c>
      <c r="E272" s="179" t="s">
        <v>564</v>
      </c>
      <c r="F272" s="179">
        <v>127.6</v>
      </c>
      <c r="G272" s="179"/>
      <c r="H272" s="179">
        <v>138</v>
      </c>
      <c r="I272" s="181">
        <v>190</v>
      </c>
      <c r="J272" s="151" t="s">
        <v>728</v>
      </c>
      <c r="K272" s="152">
        <f t="shared" si="129"/>
        <v>10.400000000000006</v>
      </c>
      <c r="L272" s="153">
        <f t="shared" si="130"/>
        <v>8.1504702194357417E-2</v>
      </c>
      <c r="M272" s="148" t="s">
        <v>534</v>
      </c>
      <c r="N272" s="154">
        <v>43774</v>
      </c>
      <c r="O272" s="1"/>
      <c r="P272" s="1"/>
      <c r="Q272" s="1"/>
      <c r="R272" s="6" t="s">
        <v>725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131</v>
      </c>
      <c r="B273" s="177">
        <v>43158</v>
      </c>
      <c r="C273" s="177"/>
      <c r="D273" s="178" t="s">
        <v>729</v>
      </c>
      <c r="E273" s="179" t="s">
        <v>564</v>
      </c>
      <c r="F273" s="179">
        <v>317</v>
      </c>
      <c r="G273" s="179"/>
      <c r="H273" s="179">
        <v>382.5</v>
      </c>
      <c r="I273" s="181">
        <v>398</v>
      </c>
      <c r="J273" s="151" t="s">
        <v>730</v>
      </c>
      <c r="K273" s="152">
        <f t="shared" si="129"/>
        <v>65.5</v>
      </c>
      <c r="L273" s="153">
        <f t="shared" si="130"/>
        <v>0.20662460567823343</v>
      </c>
      <c r="M273" s="148" t="s">
        <v>534</v>
      </c>
      <c r="N273" s="154">
        <v>44238</v>
      </c>
      <c r="O273" s="1"/>
      <c r="P273" s="1"/>
      <c r="Q273" s="1"/>
      <c r="R273" s="6" t="s">
        <v>725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132</v>
      </c>
      <c r="B274" s="190">
        <v>43164</v>
      </c>
      <c r="C274" s="190"/>
      <c r="D274" s="191" t="s">
        <v>144</v>
      </c>
      <c r="E274" s="192" t="s">
        <v>564</v>
      </c>
      <c r="F274" s="187">
        <f>510-14.4</f>
        <v>495.6</v>
      </c>
      <c r="G274" s="192"/>
      <c r="H274" s="192">
        <v>350</v>
      </c>
      <c r="I274" s="193">
        <v>672</v>
      </c>
      <c r="J274" s="161" t="s">
        <v>731</v>
      </c>
      <c r="K274" s="162">
        <f t="shared" si="129"/>
        <v>-145.60000000000002</v>
      </c>
      <c r="L274" s="163">
        <f t="shared" si="130"/>
        <v>-0.29378531073446329</v>
      </c>
      <c r="M274" s="159" t="s">
        <v>546</v>
      </c>
      <c r="N274" s="156">
        <v>43887</v>
      </c>
      <c r="O274" s="1"/>
      <c r="P274" s="1"/>
      <c r="Q274" s="1"/>
      <c r="R274" s="6" t="s">
        <v>721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9">
        <v>133</v>
      </c>
      <c r="B275" s="190">
        <v>43237</v>
      </c>
      <c r="C275" s="190"/>
      <c r="D275" s="191" t="s">
        <v>436</v>
      </c>
      <c r="E275" s="192" t="s">
        <v>564</v>
      </c>
      <c r="F275" s="187">
        <v>230.3</v>
      </c>
      <c r="G275" s="192"/>
      <c r="H275" s="192">
        <v>102.5</v>
      </c>
      <c r="I275" s="193">
        <v>348</v>
      </c>
      <c r="J275" s="161" t="s">
        <v>732</v>
      </c>
      <c r="K275" s="162">
        <f t="shared" si="129"/>
        <v>-127.80000000000001</v>
      </c>
      <c r="L275" s="163">
        <f t="shared" si="130"/>
        <v>-0.55492835432045162</v>
      </c>
      <c r="M275" s="159" t="s">
        <v>546</v>
      </c>
      <c r="N275" s="156">
        <v>43896</v>
      </c>
      <c r="O275" s="1"/>
      <c r="P275" s="1"/>
      <c r="Q275" s="1"/>
      <c r="R275" s="6" t="s">
        <v>721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134</v>
      </c>
      <c r="B276" s="177">
        <v>43258</v>
      </c>
      <c r="C276" s="177"/>
      <c r="D276" s="178" t="s">
        <v>408</v>
      </c>
      <c r="E276" s="179" t="s">
        <v>564</v>
      </c>
      <c r="F276" s="179">
        <f>342.5-5.1</f>
        <v>337.4</v>
      </c>
      <c r="G276" s="179"/>
      <c r="H276" s="179">
        <v>412.5</v>
      </c>
      <c r="I276" s="181">
        <v>439</v>
      </c>
      <c r="J276" s="151" t="s">
        <v>733</v>
      </c>
      <c r="K276" s="152">
        <f t="shared" si="129"/>
        <v>75.100000000000023</v>
      </c>
      <c r="L276" s="153">
        <f t="shared" si="130"/>
        <v>0.22258446947243635</v>
      </c>
      <c r="M276" s="148" t="s">
        <v>534</v>
      </c>
      <c r="N276" s="154">
        <v>44230</v>
      </c>
      <c r="O276" s="1"/>
      <c r="P276" s="1"/>
      <c r="Q276" s="1"/>
      <c r="R276" s="6" t="s">
        <v>725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0">
        <v>135</v>
      </c>
      <c r="B277" s="169">
        <v>43285</v>
      </c>
      <c r="C277" s="169"/>
      <c r="D277" s="170" t="s">
        <v>55</v>
      </c>
      <c r="E277" s="171" t="s">
        <v>564</v>
      </c>
      <c r="F277" s="171">
        <f>127.5-5.53</f>
        <v>121.97</v>
      </c>
      <c r="G277" s="172"/>
      <c r="H277" s="172">
        <v>122.5</v>
      </c>
      <c r="I277" s="172">
        <v>170</v>
      </c>
      <c r="J277" s="173" t="s">
        <v>760</v>
      </c>
      <c r="K277" s="174">
        <f t="shared" si="129"/>
        <v>0.53000000000000114</v>
      </c>
      <c r="L277" s="175">
        <f t="shared" si="130"/>
        <v>4.3453308190538747E-3</v>
      </c>
      <c r="M277" s="171" t="s">
        <v>655</v>
      </c>
      <c r="N277" s="169">
        <v>44431</v>
      </c>
      <c r="O277" s="1"/>
      <c r="P277" s="1"/>
      <c r="Q277" s="1"/>
      <c r="R277" s="6" t="s">
        <v>721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9">
        <v>136</v>
      </c>
      <c r="B278" s="190">
        <v>43294</v>
      </c>
      <c r="C278" s="190"/>
      <c r="D278" s="191" t="s">
        <v>348</v>
      </c>
      <c r="E278" s="192" t="s">
        <v>564</v>
      </c>
      <c r="F278" s="187">
        <v>46.5</v>
      </c>
      <c r="G278" s="192"/>
      <c r="H278" s="192">
        <v>17</v>
      </c>
      <c r="I278" s="193">
        <v>59</v>
      </c>
      <c r="J278" s="161" t="s">
        <v>734</v>
      </c>
      <c r="K278" s="162">
        <f t="shared" si="129"/>
        <v>-29.5</v>
      </c>
      <c r="L278" s="163">
        <f t="shared" si="130"/>
        <v>-0.63440860215053763</v>
      </c>
      <c r="M278" s="159" t="s">
        <v>546</v>
      </c>
      <c r="N278" s="156">
        <v>43887</v>
      </c>
      <c r="O278" s="1"/>
      <c r="P278" s="1"/>
      <c r="Q278" s="1"/>
      <c r="R278" s="6" t="s">
        <v>721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137</v>
      </c>
      <c r="B279" s="177">
        <v>43396</v>
      </c>
      <c r="C279" s="177"/>
      <c r="D279" s="178" t="s">
        <v>393</v>
      </c>
      <c r="E279" s="179" t="s">
        <v>564</v>
      </c>
      <c r="F279" s="179">
        <v>156.5</v>
      </c>
      <c r="G279" s="179"/>
      <c r="H279" s="179">
        <v>207.5</v>
      </c>
      <c r="I279" s="181">
        <v>191</v>
      </c>
      <c r="J279" s="151" t="s">
        <v>622</v>
      </c>
      <c r="K279" s="152">
        <f t="shared" si="129"/>
        <v>51</v>
      </c>
      <c r="L279" s="153">
        <f t="shared" si="130"/>
        <v>0.32587859424920129</v>
      </c>
      <c r="M279" s="148" t="s">
        <v>534</v>
      </c>
      <c r="N279" s="154">
        <v>44369</v>
      </c>
      <c r="O279" s="1"/>
      <c r="P279" s="1"/>
      <c r="Q279" s="1"/>
      <c r="R279" s="6" t="s">
        <v>721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138</v>
      </c>
      <c r="B280" s="177">
        <v>43439</v>
      </c>
      <c r="C280" s="177"/>
      <c r="D280" s="178" t="s">
        <v>313</v>
      </c>
      <c r="E280" s="179" t="s">
        <v>564</v>
      </c>
      <c r="F280" s="179">
        <v>259.5</v>
      </c>
      <c r="G280" s="179"/>
      <c r="H280" s="179">
        <v>320</v>
      </c>
      <c r="I280" s="181">
        <v>320</v>
      </c>
      <c r="J280" s="151" t="s">
        <v>622</v>
      </c>
      <c r="K280" s="152">
        <f t="shared" si="129"/>
        <v>60.5</v>
      </c>
      <c r="L280" s="153">
        <f t="shared" si="130"/>
        <v>0.23314065510597304</v>
      </c>
      <c r="M280" s="148" t="s">
        <v>534</v>
      </c>
      <c r="N280" s="154">
        <v>44323</v>
      </c>
      <c r="O280" s="1"/>
      <c r="P280" s="1"/>
      <c r="Q280" s="1"/>
      <c r="R280" s="6" t="s">
        <v>721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9">
        <v>139</v>
      </c>
      <c r="B281" s="190">
        <v>43439</v>
      </c>
      <c r="C281" s="190"/>
      <c r="D281" s="191" t="s">
        <v>735</v>
      </c>
      <c r="E281" s="192" t="s">
        <v>564</v>
      </c>
      <c r="F281" s="192">
        <v>715</v>
      </c>
      <c r="G281" s="192"/>
      <c r="H281" s="192">
        <v>445</v>
      </c>
      <c r="I281" s="193">
        <v>840</v>
      </c>
      <c r="J281" s="161" t="s">
        <v>736</v>
      </c>
      <c r="K281" s="162">
        <f t="shared" si="129"/>
        <v>-270</v>
      </c>
      <c r="L281" s="163">
        <f t="shared" si="130"/>
        <v>-0.3776223776223776</v>
      </c>
      <c r="M281" s="159" t="s">
        <v>546</v>
      </c>
      <c r="N281" s="156">
        <v>43800</v>
      </c>
      <c r="O281" s="1"/>
      <c r="P281" s="1"/>
      <c r="Q281" s="1"/>
      <c r="R281" s="6" t="s">
        <v>721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76">
        <v>140</v>
      </c>
      <c r="B282" s="177">
        <v>43469</v>
      </c>
      <c r="C282" s="177"/>
      <c r="D282" s="178" t="s">
        <v>156</v>
      </c>
      <c r="E282" s="179" t="s">
        <v>564</v>
      </c>
      <c r="F282" s="179">
        <v>875</v>
      </c>
      <c r="G282" s="179"/>
      <c r="H282" s="179">
        <v>1165</v>
      </c>
      <c r="I282" s="181">
        <v>1185</v>
      </c>
      <c r="J282" s="151" t="s">
        <v>737</v>
      </c>
      <c r="K282" s="152">
        <f t="shared" si="129"/>
        <v>290</v>
      </c>
      <c r="L282" s="153">
        <f t="shared" si="130"/>
        <v>0.33142857142857141</v>
      </c>
      <c r="M282" s="148" t="s">
        <v>534</v>
      </c>
      <c r="N282" s="154">
        <v>43847</v>
      </c>
      <c r="O282" s="1"/>
      <c r="P282" s="1"/>
      <c r="Q282" s="1"/>
      <c r="R282" s="6" t="s">
        <v>721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141</v>
      </c>
      <c r="B283" s="177">
        <v>43559</v>
      </c>
      <c r="C283" s="177"/>
      <c r="D283" s="178" t="s">
        <v>329</v>
      </c>
      <c r="E283" s="179" t="s">
        <v>564</v>
      </c>
      <c r="F283" s="179">
        <f>387-14.63</f>
        <v>372.37</v>
      </c>
      <c r="G283" s="179"/>
      <c r="H283" s="179">
        <v>490</v>
      </c>
      <c r="I283" s="181">
        <v>490</v>
      </c>
      <c r="J283" s="151" t="s">
        <v>622</v>
      </c>
      <c r="K283" s="152">
        <f t="shared" si="129"/>
        <v>117.63</v>
      </c>
      <c r="L283" s="153">
        <f t="shared" si="130"/>
        <v>0.31589548030185027</v>
      </c>
      <c r="M283" s="148" t="s">
        <v>534</v>
      </c>
      <c r="N283" s="154">
        <v>43850</v>
      </c>
      <c r="O283" s="1"/>
      <c r="P283" s="1"/>
      <c r="Q283" s="1"/>
      <c r="R283" s="6" t="s">
        <v>721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142</v>
      </c>
      <c r="B284" s="190">
        <v>43578</v>
      </c>
      <c r="C284" s="190"/>
      <c r="D284" s="191" t="s">
        <v>738</v>
      </c>
      <c r="E284" s="192" t="s">
        <v>536</v>
      </c>
      <c r="F284" s="192">
        <v>220</v>
      </c>
      <c r="G284" s="192"/>
      <c r="H284" s="192">
        <v>127.5</v>
      </c>
      <c r="I284" s="193">
        <v>284</v>
      </c>
      <c r="J284" s="161" t="s">
        <v>739</v>
      </c>
      <c r="K284" s="162">
        <f t="shared" si="129"/>
        <v>-92.5</v>
      </c>
      <c r="L284" s="163">
        <f t="shared" si="130"/>
        <v>-0.42045454545454547</v>
      </c>
      <c r="M284" s="159" t="s">
        <v>546</v>
      </c>
      <c r="N284" s="156">
        <v>43896</v>
      </c>
      <c r="O284" s="1"/>
      <c r="P284" s="1"/>
      <c r="Q284" s="1"/>
      <c r="R284" s="6" t="s">
        <v>721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6">
        <v>143</v>
      </c>
      <c r="B285" s="177">
        <v>43622</v>
      </c>
      <c r="C285" s="177"/>
      <c r="D285" s="178" t="s">
        <v>445</v>
      </c>
      <c r="E285" s="179" t="s">
        <v>536</v>
      </c>
      <c r="F285" s="179">
        <v>332.8</v>
      </c>
      <c r="G285" s="179"/>
      <c r="H285" s="179">
        <v>405</v>
      </c>
      <c r="I285" s="181">
        <v>419</v>
      </c>
      <c r="J285" s="151" t="s">
        <v>740</v>
      </c>
      <c r="K285" s="152">
        <f t="shared" si="129"/>
        <v>72.199999999999989</v>
      </c>
      <c r="L285" s="153">
        <f t="shared" si="130"/>
        <v>0.21694711538461534</v>
      </c>
      <c r="M285" s="148" t="s">
        <v>534</v>
      </c>
      <c r="N285" s="154">
        <v>43860</v>
      </c>
      <c r="O285" s="1"/>
      <c r="P285" s="1"/>
      <c r="Q285" s="1"/>
      <c r="R285" s="6" t="s">
        <v>725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0">
        <v>144</v>
      </c>
      <c r="B286" s="169">
        <v>43641</v>
      </c>
      <c r="C286" s="169"/>
      <c r="D286" s="170" t="s">
        <v>149</v>
      </c>
      <c r="E286" s="171" t="s">
        <v>564</v>
      </c>
      <c r="F286" s="171">
        <v>386</v>
      </c>
      <c r="G286" s="172"/>
      <c r="H286" s="172">
        <v>395</v>
      </c>
      <c r="I286" s="172">
        <v>452</v>
      </c>
      <c r="J286" s="173" t="s">
        <v>741</v>
      </c>
      <c r="K286" s="174">
        <f t="shared" si="129"/>
        <v>9</v>
      </c>
      <c r="L286" s="175">
        <f t="shared" si="130"/>
        <v>2.3316062176165803E-2</v>
      </c>
      <c r="M286" s="171" t="s">
        <v>655</v>
      </c>
      <c r="N286" s="169">
        <v>43868</v>
      </c>
      <c r="O286" s="1"/>
      <c r="P286" s="1"/>
      <c r="Q286" s="1"/>
      <c r="R286" s="6" t="s">
        <v>725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70">
        <v>145</v>
      </c>
      <c r="B287" s="169">
        <v>43707</v>
      </c>
      <c r="C287" s="169"/>
      <c r="D287" s="170" t="s">
        <v>130</v>
      </c>
      <c r="E287" s="171" t="s">
        <v>564</v>
      </c>
      <c r="F287" s="171">
        <v>137.5</v>
      </c>
      <c r="G287" s="172"/>
      <c r="H287" s="172">
        <v>138.5</v>
      </c>
      <c r="I287" s="172">
        <v>190</v>
      </c>
      <c r="J287" s="173" t="s">
        <v>759</v>
      </c>
      <c r="K287" s="174">
        <f t="shared" si="129"/>
        <v>1</v>
      </c>
      <c r="L287" s="175">
        <f t="shared" si="130"/>
        <v>7.2727272727272727E-3</v>
      </c>
      <c r="M287" s="171" t="s">
        <v>655</v>
      </c>
      <c r="N287" s="169">
        <v>44432</v>
      </c>
      <c r="O287" s="1"/>
      <c r="P287" s="1"/>
      <c r="Q287" s="1"/>
      <c r="R287" s="6" t="s">
        <v>721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76">
        <v>146</v>
      </c>
      <c r="B288" s="177">
        <v>43731</v>
      </c>
      <c r="C288" s="177"/>
      <c r="D288" s="178" t="s">
        <v>401</v>
      </c>
      <c r="E288" s="179" t="s">
        <v>564</v>
      </c>
      <c r="F288" s="179">
        <v>235</v>
      </c>
      <c r="G288" s="179"/>
      <c r="H288" s="179">
        <v>295</v>
      </c>
      <c r="I288" s="181">
        <v>296</v>
      </c>
      <c r="J288" s="151" t="s">
        <v>742</v>
      </c>
      <c r="K288" s="152">
        <f t="shared" si="129"/>
        <v>60</v>
      </c>
      <c r="L288" s="153">
        <f t="shared" si="130"/>
        <v>0.25531914893617019</v>
      </c>
      <c r="M288" s="148" t="s">
        <v>534</v>
      </c>
      <c r="N288" s="154">
        <v>43844</v>
      </c>
      <c r="O288" s="1"/>
      <c r="P288" s="1"/>
      <c r="Q288" s="1"/>
      <c r="R288" s="6" t="s">
        <v>725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76">
        <v>147</v>
      </c>
      <c r="B289" s="177">
        <v>43752</v>
      </c>
      <c r="C289" s="177"/>
      <c r="D289" s="178" t="s">
        <v>743</v>
      </c>
      <c r="E289" s="179" t="s">
        <v>564</v>
      </c>
      <c r="F289" s="179">
        <v>277.5</v>
      </c>
      <c r="G289" s="179"/>
      <c r="H289" s="179">
        <v>333</v>
      </c>
      <c r="I289" s="181">
        <v>333</v>
      </c>
      <c r="J289" s="151" t="s">
        <v>744</v>
      </c>
      <c r="K289" s="152">
        <f t="shared" si="129"/>
        <v>55.5</v>
      </c>
      <c r="L289" s="153">
        <f t="shared" si="130"/>
        <v>0.2</v>
      </c>
      <c r="M289" s="148" t="s">
        <v>534</v>
      </c>
      <c r="N289" s="154">
        <v>43846</v>
      </c>
      <c r="O289" s="1"/>
      <c r="P289" s="1"/>
      <c r="Q289" s="1"/>
      <c r="R289" s="6" t="s">
        <v>721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76">
        <v>148</v>
      </c>
      <c r="B290" s="177">
        <v>43752</v>
      </c>
      <c r="C290" s="177"/>
      <c r="D290" s="178" t="s">
        <v>745</v>
      </c>
      <c r="E290" s="179" t="s">
        <v>564</v>
      </c>
      <c r="F290" s="179">
        <v>930</v>
      </c>
      <c r="G290" s="179"/>
      <c r="H290" s="179">
        <v>1165</v>
      </c>
      <c r="I290" s="181">
        <v>1200</v>
      </c>
      <c r="J290" s="151" t="s">
        <v>746</v>
      </c>
      <c r="K290" s="152">
        <f t="shared" si="129"/>
        <v>235</v>
      </c>
      <c r="L290" s="153">
        <f t="shared" si="130"/>
        <v>0.25268817204301075</v>
      </c>
      <c r="M290" s="148" t="s">
        <v>534</v>
      </c>
      <c r="N290" s="154">
        <v>43847</v>
      </c>
      <c r="O290" s="1"/>
      <c r="P290" s="1"/>
      <c r="Q290" s="1"/>
      <c r="R290" s="6" t="s">
        <v>725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76">
        <v>149</v>
      </c>
      <c r="B291" s="177">
        <v>43753</v>
      </c>
      <c r="C291" s="177"/>
      <c r="D291" s="178" t="s">
        <v>747</v>
      </c>
      <c r="E291" s="179" t="s">
        <v>564</v>
      </c>
      <c r="F291" s="149">
        <v>111</v>
      </c>
      <c r="G291" s="179"/>
      <c r="H291" s="179">
        <v>141</v>
      </c>
      <c r="I291" s="181">
        <v>141</v>
      </c>
      <c r="J291" s="151" t="s">
        <v>549</v>
      </c>
      <c r="K291" s="152">
        <f t="shared" si="129"/>
        <v>30</v>
      </c>
      <c r="L291" s="153">
        <f t="shared" si="130"/>
        <v>0.27027027027027029</v>
      </c>
      <c r="M291" s="148" t="s">
        <v>534</v>
      </c>
      <c r="N291" s="154">
        <v>44328</v>
      </c>
      <c r="O291" s="1"/>
      <c r="P291" s="1"/>
      <c r="Q291" s="1"/>
      <c r="R291" s="6" t="s">
        <v>725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76">
        <v>150</v>
      </c>
      <c r="B292" s="177">
        <v>43753</v>
      </c>
      <c r="C292" s="177"/>
      <c r="D292" s="178" t="s">
        <v>748</v>
      </c>
      <c r="E292" s="179" t="s">
        <v>564</v>
      </c>
      <c r="F292" s="149">
        <v>296</v>
      </c>
      <c r="G292" s="179"/>
      <c r="H292" s="179">
        <v>370</v>
      </c>
      <c r="I292" s="181">
        <v>370</v>
      </c>
      <c r="J292" s="151" t="s">
        <v>622</v>
      </c>
      <c r="K292" s="152">
        <f t="shared" ref="K292:K311" si="131">H292-F292</f>
        <v>74</v>
      </c>
      <c r="L292" s="153">
        <f t="shared" ref="L292:L311" si="132">K292/F292</f>
        <v>0.25</v>
      </c>
      <c r="M292" s="148" t="s">
        <v>534</v>
      </c>
      <c r="N292" s="154">
        <v>43853</v>
      </c>
      <c r="O292" s="1"/>
      <c r="P292" s="1"/>
      <c r="Q292" s="1"/>
      <c r="R292" s="6" t="s">
        <v>725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76">
        <v>151</v>
      </c>
      <c r="B293" s="177">
        <v>43754</v>
      </c>
      <c r="C293" s="177"/>
      <c r="D293" s="178" t="s">
        <v>749</v>
      </c>
      <c r="E293" s="179" t="s">
        <v>564</v>
      </c>
      <c r="F293" s="149">
        <v>300</v>
      </c>
      <c r="G293" s="179"/>
      <c r="H293" s="179">
        <v>382.5</v>
      </c>
      <c r="I293" s="181">
        <v>344</v>
      </c>
      <c r="J293" s="151" t="s">
        <v>790</v>
      </c>
      <c r="K293" s="152">
        <f t="shared" si="131"/>
        <v>82.5</v>
      </c>
      <c r="L293" s="153">
        <f t="shared" si="132"/>
        <v>0.27500000000000002</v>
      </c>
      <c r="M293" s="148" t="s">
        <v>534</v>
      </c>
      <c r="N293" s="154">
        <v>44238</v>
      </c>
      <c r="O293" s="1"/>
      <c r="P293" s="1"/>
      <c r="Q293" s="1"/>
      <c r="R293" s="6" t="s">
        <v>725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76">
        <v>152</v>
      </c>
      <c r="B294" s="177">
        <v>43832</v>
      </c>
      <c r="C294" s="177"/>
      <c r="D294" s="178" t="s">
        <v>750</v>
      </c>
      <c r="E294" s="179" t="s">
        <v>564</v>
      </c>
      <c r="F294" s="149">
        <v>495</v>
      </c>
      <c r="G294" s="179"/>
      <c r="H294" s="179">
        <v>595</v>
      </c>
      <c r="I294" s="181">
        <v>590</v>
      </c>
      <c r="J294" s="151" t="s">
        <v>789</v>
      </c>
      <c r="K294" s="152">
        <f t="shared" si="131"/>
        <v>100</v>
      </c>
      <c r="L294" s="153">
        <f t="shared" si="132"/>
        <v>0.20202020202020202</v>
      </c>
      <c r="M294" s="148" t="s">
        <v>534</v>
      </c>
      <c r="N294" s="154">
        <v>44589</v>
      </c>
      <c r="O294" s="1"/>
      <c r="P294" s="1"/>
      <c r="Q294" s="1"/>
      <c r="R294" s="6" t="s">
        <v>725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76">
        <v>153</v>
      </c>
      <c r="B295" s="177">
        <v>43966</v>
      </c>
      <c r="C295" s="177"/>
      <c r="D295" s="178" t="s">
        <v>71</v>
      </c>
      <c r="E295" s="179" t="s">
        <v>564</v>
      </c>
      <c r="F295" s="149">
        <v>67.5</v>
      </c>
      <c r="G295" s="179"/>
      <c r="H295" s="179">
        <v>86</v>
      </c>
      <c r="I295" s="181">
        <v>86</v>
      </c>
      <c r="J295" s="151" t="s">
        <v>751</v>
      </c>
      <c r="K295" s="152">
        <f t="shared" si="131"/>
        <v>18.5</v>
      </c>
      <c r="L295" s="153">
        <f t="shared" si="132"/>
        <v>0.27407407407407408</v>
      </c>
      <c r="M295" s="148" t="s">
        <v>534</v>
      </c>
      <c r="N295" s="154">
        <v>44008</v>
      </c>
      <c r="O295" s="1"/>
      <c r="P295" s="1"/>
      <c r="Q295" s="1"/>
      <c r="R295" s="6" t="s">
        <v>725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76">
        <v>154</v>
      </c>
      <c r="B296" s="177">
        <v>44035</v>
      </c>
      <c r="C296" s="177"/>
      <c r="D296" s="178" t="s">
        <v>444</v>
      </c>
      <c r="E296" s="179" t="s">
        <v>564</v>
      </c>
      <c r="F296" s="149">
        <v>231</v>
      </c>
      <c r="G296" s="179"/>
      <c r="H296" s="179">
        <v>281</v>
      </c>
      <c r="I296" s="181">
        <v>281</v>
      </c>
      <c r="J296" s="151" t="s">
        <v>622</v>
      </c>
      <c r="K296" s="152">
        <f t="shared" si="131"/>
        <v>50</v>
      </c>
      <c r="L296" s="153">
        <f t="shared" si="132"/>
        <v>0.21645021645021645</v>
      </c>
      <c r="M296" s="148" t="s">
        <v>534</v>
      </c>
      <c r="N296" s="154">
        <v>44358</v>
      </c>
      <c r="O296" s="1"/>
      <c r="P296" s="1"/>
      <c r="Q296" s="1"/>
      <c r="R296" s="6" t="s">
        <v>725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76">
        <v>155</v>
      </c>
      <c r="B297" s="177">
        <v>44092</v>
      </c>
      <c r="C297" s="177"/>
      <c r="D297" s="178" t="s">
        <v>385</v>
      </c>
      <c r="E297" s="179" t="s">
        <v>564</v>
      </c>
      <c r="F297" s="179">
        <v>206</v>
      </c>
      <c r="G297" s="179"/>
      <c r="H297" s="179">
        <v>248</v>
      </c>
      <c r="I297" s="181">
        <v>248</v>
      </c>
      <c r="J297" s="151" t="s">
        <v>622</v>
      </c>
      <c r="K297" s="152">
        <f t="shared" si="131"/>
        <v>42</v>
      </c>
      <c r="L297" s="153">
        <f t="shared" si="132"/>
        <v>0.20388349514563106</v>
      </c>
      <c r="M297" s="148" t="s">
        <v>534</v>
      </c>
      <c r="N297" s="154">
        <v>44214</v>
      </c>
      <c r="O297" s="1"/>
      <c r="P297" s="1"/>
      <c r="Q297" s="1"/>
      <c r="R297" s="6" t="s">
        <v>725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76">
        <v>156</v>
      </c>
      <c r="B298" s="177">
        <v>44140</v>
      </c>
      <c r="C298" s="177"/>
      <c r="D298" s="178" t="s">
        <v>385</v>
      </c>
      <c r="E298" s="179" t="s">
        <v>564</v>
      </c>
      <c r="F298" s="179">
        <v>182.5</v>
      </c>
      <c r="G298" s="179"/>
      <c r="H298" s="179">
        <v>248</v>
      </c>
      <c r="I298" s="181">
        <v>248</v>
      </c>
      <c r="J298" s="151" t="s">
        <v>622</v>
      </c>
      <c r="K298" s="152">
        <f t="shared" si="131"/>
        <v>65.5</v>
      </c>
      <c r="L298" s="153">
        <f t="shared" si="132"/>
        <v>0.35890410958904112</v>
      </c>
      <c r="M298" s="148" t="s">
        <v>534</v>
      </c>
      <c r="N298" s="154">
        <v>44214</v>
      </c>
      <c r="O298" s="1"/>
      <c r="P298" s="1"/>
      <c r="Q298" s="1"/>
      <c r="R298" s="6" t="s">
        <v>725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76">
        <v>157</v>
      </c>
      <c r="B299" s="177">
        <v>44140</v>
      </c>
      <c r="C299" s="177"/>
      <c r="D299" s="178" t="s">
        <v>313</v>
      </c>
      <c r="E299" s="179" t="s">
        <v>564</v>
      </c>
      <c r="F299" s="179">
        <v>247.5</v>
      </c>
      <c r="G299" s="179"/>
      <c r="H299" s="179">
        <v>320</v>
      </c>
      <c r="I299" s="181">
        <v>320</v>
      </c>
      <c r="J299" s="151" t="s">
        <v>622</v>
      </c>
      <c r="K299" s="152">
        <f t="shared" si="131"/>
        <v>72.5</v>
      </c>
      <c r="L299" s="153">
        <f t="shared" si="132"/>
        <v>0.29292929292929293</v>
      </c>
      <c r="M299" s="148" t="s">
        <v>534</v>
      </c>
      <c r="N299" s="154">
        <v>44323</v>
      </c>
      <c r="O299" s="1"/>
      <c r="P299" s="1"/>
      <c r="Q299" s="1"/>
      <c r="R299" s="6" t="s">
        <v>725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76">
        <v>158</v>
      </c>
      <c r="B300" s="177">
        <v>44140</v>
      </c>
      <c r="C300" s="177"/>
      <c r="D300" s="178" t="s">
        <v>266</v>
      </c>
      <c r="E300" s="179" t="s">
        <v>564</v>
      </c>
      <c r="F300" s="149">
        <v>925</v>
      </c>
      <c r="G300" s="179"/>
      <c r="H300" s="179">
        <v>1095</v>
      </c>
      <c r="I300" s="181">
        <v>1093</v>
      </c>
      <c r="J300" s="151" t="s">
        <v>752</v>
      </c>
      <c r="K300" s="152">
        <f t="shared" si="131"/>
        <v>170</v>
      </c>
      <c r="L300" s="153">
        <f t="shared" si="132"/>
        <v>0.18378378378378379</v>
      </c>
      <c r="M300" s="148" t="s">
        <v>534</v>
      </c>
      <c r="N300" s="154">
        <v>44201</v>
      </c>
      <c r="O300" s="1"/>
      <c r="P300" s="1"/>
      <c r="Q300" s="1"/>
      <c r="R300" s="6" t="s">
        <v>725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76">
        <v>159</v>
      </c>
      <c r="B301" s="177">
        <v>44140</v>
      </c>
      <c r="C301" s="177"/>
      <c r="D301" s="178" t="s">
        <v>329</v>
      </c>
      <c r="E301" s="179" t="s">
        <v>564</v>
      </c>
      <c r="F301" s="149">
        <v>332.5</v>
      </c>
      <c r="G301" s="179"/>
      <c r="H301" s="179">
        <v>393</v>
      </c>
      <c r="I301" s="181">
        <v>406</v>
      </c>
      <c r="J301" s="151" t="s">
        <v>753</v>
      </c>
      <c r="K301" s="152">
        <f t="shared" si="131"/>
        <v>60.5</v>
      </c>
      <c r="L301" s="153">
        <f t="shared" si="132"/>
        <v>0.18195488721804512</v>
      </c>
      <c r="M301" s="148" t="s">
        <v>534</v>
      </c>
      <c r="N301" s="154">
        <v>44256</v>
      </c>
      <c r="O301" s="1"/>
      <c r="P301" s="1"/>
      <c r="Q301" s="1"/>
      <c r="R301" s="6" t="s">
        <v>725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76">
        <v>160</v>
      </c>
      <c r="B302" s="177">
        <v>44141</v>
      </c>
      <c r="C302" s="177"/>
      <c r="D302" s="178" t="s">
        <v>444</v>
      </c>
      <c r="E302" s="179" t="s">
        <v>564</v>
      </c>
      <c r="F302" s="149">
        <v>231</v>
      </c>
      <c r="G302" s="179"/>
      <c r="H302" s="179">
        <v>281</v>
      </c>
      <c r="I302" s="181">
        <v>281</v>
      </c>
      <c r="J302" s="151" t="s">
        <v>622</v>
      </c>
      <c r="K302" s="152">
        <f t="shared" si="131"/>
        <v>50</v>
      </c>
      <c r="L302" s="153">
        <f t="shared" si="132"/>
        <v>0.21645021645021645</v>
      </c>
      <c r="M302" s="148" t="s">
        <v>534</v>
      </c>
      <c r="N302" s="154">
        <v>44358</v>
      </c>
      <c r="O302" s="1"/>
      <c r="P302" s="1"/>
      <c r="Q302" s="1"/>
      <c r="R302" s="6" t="s">
        <v>725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76">
        <v>161</v>
      </c>
      <c r="B303" s="177">
        <v>44187</v>
      </c>
      <c r="C303" s="177"/>
      <c r="D303" s="178" t="s">
        <v>420</v>
      </c>
      <c r="E303" s="179" t="s">
        <v>564</v>
      </c>
      <c r="F303" s="149">
        <v>190</v>
      </c>
      <c r="G303" s="179"/>
      <c r="H303" s="179">
        <v>239</v>
      </c>
      <c r="I303" s="181">
        <v>239</v>
      </c>
      <c r="J303" s="151" t="s">
        <v>839</v>
      </c>
      <c r="K303" s="152">
        <f t="shared" si="131"/>
        <v>49</v>
      </c>
      <c r="L303" s="153">
        <f t="shared" si="132"/>
        <v>0.25789473684210529</v>
      </c>
      <c r="M303" s="148" t="s">
        <v>534</v>
      </c>
      <c r="N303" s="154">
        <v>44844</v>
      </c>
      <c r="O303" s="1"/>
      <c r="P303" s="1"/>
      <c r="Q303" s="1"/>
      <c r="R303" s="6" t="s">
        <v>725</v>
      </c>
    </row>
    <row r="304" spans="1:26" ht="12.75" customHeight="1">
      <c r="A304" s="176">
        <v>162</v>
      </c>
      <c r="B304" s="177">
        <v>44258</v>
      </c>
      <c r="C304" s="177"/>
      <c r="D304" s="178" t="s">
        <v>750</v>
      </c>
      <c r="E304" s="179" t="s">
        <v>564</v>
      </c>
      <c r="F304" s="149">
        <v>495</v>
      </c>
      <c r="G304" s="179"/>
      <c r="H304" s="179">
        <v>595</v>
      </c>
      <c r="I304" s="181">
        <v>590</v>
      </c>
      <c r="J304" s="151" t="s">
        <v>789</v>
      </c>
      <c r="K304" s="152">
        <f t="shared" si="131"/>
        <v>100</v>
      </c>
      <c r="L304" s="153">
        <f t="shared" si="132"/>
        <v>0.20202020202020202</v>
      </c>
      <c r="M304" s="148" t="s">
        <v>534</v>
      </c>
      <c r="N304" s="154">
        <v>44589</v>
      </c>
      <c r="O304" s="1"/>
      <c r="P304" s="1"/>
      <c r="R304" s="6" t="s">
        <v>725</v>
      </c>
    </row>
    <row r="305" spans="1:26" ht="12.75" customHeight="1">
      <c r="A305" s="176">
        <v>163</v>
      </c>
      <c r="B305" s="177">
        <v>44274</v>
      </c>
      <c r="C305" s="177"/>
      <c r="D305" s="178" t="s">
        <v>329</v>
      </c>
      <c r="E305" s="179" t="s">
        <v>564</v>
      </c>
      <c r="F305" s="149">
        <v>355</v>
      </c>
      <c r="G305" s="179"/>
      <c r="H305" s="179">
        <v>422.5</v>
      </c>
      <c r="I305" s="181">
        <v>420</v>
      </c>
      <c r="J305" s="151" t="s">
        <v>754</v>
      </c>
      <c r="K305" s="152">
        <f t="shared" si="131"/>
        <v>67.5</v>
      </c>
      <c r="L305" s="153">
        <f t="shared" si="132"/>
        <v>0.19014084507042253</v>
      </c>
      <c r="M305" s="148" t="s">
        <v>534</v>
      </c>
      <c r="N305" s="154">
        <v>44361</v>
      </c>
      <c r="O305" s="1"/>
      <c r="R305" s="194" t="s">
        <v>725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76">
        <v>164</v>
      </c>
      <c r="B306" s="177">
        <v>44295</v>
      </c>
      <c r="C306" s="177"/>
      <c r="D306" s="178" t="s">
        <v>755</v>
      </c>
      <c r="E306" s="179" t="s">
        <v>564</v>
      </c>
      <c r="F306" s="149">
        <v>555</v>
      </c>
      <c r="G306" s="179"/>
      <c r="H306" s="179">
        <v>663</v>
      </c>
      <c r="I306" s="181">
        <v>663</v>
      </c>
      <c r="J306" s="151" t="s">
        <v>756</v>
      </c>
      <c r="K306" s="152">
        <f t="shared" si="131"/>
        <v>108</v>
      </c>
      <c r="L306" s="153">
        <f t="shared" si="132"/>
        <v>0.19459459459459461</v>
      </c>
      <c r="M306" s="148" t="s">
        <v>534</v>
      </c>
      <c r="N306" s="154">
        <v>44321</v>
      </c>
      <c r="O306" s="1"/>
      <c r="P306" s="1"/>
      <c r="Q306" s="1"/>
      <c r="R306" s="194" t="s">
        <v>725</v>
      </c>
    </row>
    <row r="307" spans="1:26" ht="12.75" customHeight="1">
      <c r="A307" s="176">
        <v>165</v>
      </c>
      <c r="B307" s="177">
        <v>44308</v>
      </c>
      <c r="C307" s="177"/>
      <c r="D307" s="178" t="s">
        <v>357</v>
      </c>
      <c r="E307" s="179" t="s">
        <v>564</v>
      </c>
      <c r="F307" s="149">
        <v>126.5</v>
      </c>
      <c r="G307" s="179"/>
      <c r="H307" s="179">
        <v>155</v>
      </c>
      <c r="I307" s="181">
        <v>155</v>
      </c>
      <c r="J307" s="151" t="s">
        <v>622</v>
      </c>
      <c r="K307" s="152">
        <f t="shared" si="131"/>
        <v>28.5</v>
      </c>
      <c r="L307" s="153">
        <f t="shared" si="132"/>
        <v>0.22529644268774704</v>
      </c>
      <c r="M307" s="148" t="s">
        <v>534</v>
      </c>
      <c r="N307" s="154">
        <v>44362</v>
      </c>
      <c r="O307" s="1"/>
      <c r="R307" s="194" t="s">
        <v>725</v>
      </c>
    </row>
    <row r="308" spans="1:26" ht="12.75" customHeight="1">
      <c r="A308" s="219">
        <v>166</v>
      </c>
      <c r="B308" s="220">
        <v>44368</v>
      </c>
      <c r="C308" s="220"/>
      <c r="D308" s="221" t="s">
        <v>374</v>
      </c>
      <c r="E308" s="222" t="s">
        <v>564</v>
      </c>
      <c r="F308" s="223">
        <v>287.5</v>
      </c>
      <c r="G308" s="222"/>
      <c r="H308" s="222">
        <v>245</v>
      </c>
      <c r="I308" s="224">
        <v>344</v>
      </c>
      <c r="J308" s="161" t="s">
        <v>785</v>
      </c>
      <c r="K308" s="162">
        <f t="shared" si="131"/>
        <v>-42.5</v>
      </c>
      <c r="L308" s="163">
        <f t="shared" si="132"/>
        <v>-0.14782608695652175</v>
      </c>
      <c r="M308" s="159" t="s">
        <v>546</v>
      </c>
      <c r="N308" s="156">
        <v>44508</v>
      </c>
      <c r="O308" s="1"/>
      <c r="R308" s="194" t="s">
        <v>725</v>
      </c>
    </row>
    <row r="309" spans="1:26" ht="12.75" customHeight="1">
      <c r="A309" s="176">
        <v>167</v>
      </c>
      <c r="B309" s="177">
        <v>44368</v>
      </c>
      <c r="C309" s="177"/>
      <c r="D309" s="178" t="s">
        <v>444</v>
      </c>
      <c r="E309" s="179" t="s">
        <v>564</v>
      </c>
      <c r="F309" s="149">
        <v>241</v>
      </c>
      <c r="G309" s="179"/>
      <c r="H309" s="179">
        <v>298</v>
      </c>
      <c r="I309" s="181">
        <v>320</v>
      </c>
      <c r="J309" s="151" t="s">
        <v>622</v>
      </c>
      <c r="K309" s="152">
        <f t="shared" si="131"/>
        <v>57</v>
      </c>
      <c r="L309" s="153">
        <f t="shared" si="132"/>
        <v>0.23651452282157676</v>
      </c>
      <c r="M309" s="148" t="s">
        <v>534</v>
      </c>
      <c r="N309" s="154">
        <v>44802</v>
      </c>
      <c r="O309" s="41"/>
      <c r="R309" s="194" t="s">
        <v>725</v>
      </c>
    </row>
    <row r="310" spans="1:26" ht="12.75" customHeight="1">
      <c r="A310" s="176">
        <v>168</v>
      </c>
      <c r="B310" s="177">
        <v>44406</v>
      </c>
      <c r="C310" s="177"/>
      <c r="D310" s="178" t="s">
        <v>357</v>
      </c>
      <c r="E310" s="179" t="s">
        <v>564</v>
      </c>
      <c r="F310" s="149">
        <v>162.5</v>
      </c>
      <c r="G310" s="179"/>
      <c r="H310" s="179">
        <v>200</v>
      </c>
      <c r="I310" s="181">
        <v>200</v>
      </c>
      <c r="J310" s="151" t="s">
        <v>622</v>
      </c>
      <c r="K310" s="152">
        <f t="shared" si="131"/>
        <v>37.5</v>
      </c>
      <c r="L310" s="153">
        <f t="shared" si="132"/>
        <v>0.23076923076923078</v>
      </c>
      <c r="M310" s="148" t="s">
        <v>534</v>
      </c>
      <c r="N310" s="154">
        <v>44802</v>
      </c>
      <c r="O310" s="1"/>
      <c r="R310" s="194" t="s">
        <v>725</v>
      </c>
    </row>
    <row r="311" spans="1:26" ht="12.75" customHeight="1">
      <c r="A311" s="176">
        <v>169</v>
      </c>
      <c r="B311" s="177">
        <v>44462</v>
      </c>
      <c r="C311" s="177"/>
      <c r="D311" s="178" t="s">
        <v>761</v>
      </c>
      <c r="E311" s="179" t="s">
        <v>564</v>
      </c>
      <c r="F311" s="149">
        <v>1235</v>
      </c>
      <c r="G311" s="179"/>
      <c r="H311" s="179">
        <v>1505</v>
      </c>
      <c r="I311" s="181">
        <v>1500</v>
      </c>
      <c r="J311" s="151" t="s">
        <v>622</v>
      </c>
      <c r="K311" s="152">
        <f t="shared" si="131"/>
        <v>270</v>
      </c>
      <c r="L311" s="153">
        <f t="shared" si="132"/>
        <v>0.21862348178137653</v>
      </c>
      <c r="M311" s="148" t="s">
        <v>534</v>
      </c>
      <c r="N311" s="154">
        <v>44564</v>
      </c>
      <c r="O311" s="1"/>
      <c r="R311" s="194" t="s">
        <v>725</v>
      </c>
    </row>
    <row r="312" spans="1:26" ht="12.75" customHeight="1">
      <c r="A312" s="206">
        <v>170</v>
      </c>
      <c r="B312" s="207">
        <v>44480</v>
      </c>
      <c r="C312" s="207"/>
      <c r="D312" s="208" t="s">
        <v>763</v>
      </c>
      <c r="E312" s="209" t="s">
        <v>564</v>
      </c>
      <c r="F312" s="54">
        <v>58.75</v>
      </c>
      <c r="G312" s="209"/>
      <c r="H312" s="306"/>
      <c r="I312" s="213"/>
      <c r="J312" s="307" t="s">
        <v>537</v>
      </c>
      <c r="K312" s="206"/>
      <c r="L312" s="207"/>
      <c r="M312" s="207"/>
      <c r="N312" s="208"/>
      <c r="O312" s="41"/>
      <c r="R312" s="194" t="s">
        <v>725</v>
      </c>
    </row>
    <row r="313" spans="1:26" ht="12.75" customHeight="1">
      <c r="A313" s="210">
        <v>171</v>
      </c>
      <c r="B313" s="211">
        <v>44481</v>
      </c>
      <c r="C313" s="211"/>
      <c r="D313" s="212" t="s">
        <v>255</v>
      </c>
      <c r="E313" s="213" t="s">
        <v>564</v>
      </c>
      <c r="F313" s="214" t="s">
        <v>765</v>
      </c>
      <c r="G313" s="213"/>
      <c r="H313" s="213"/>
      <c r="I313" s="213">
        <v>380</v>
      </c>
      <c r="J313" s="215" t="s">
        <v>537</v>
      </c>
      <c r="K313" s="210"/>
      <c r="L313" s="211"/>
      <c r="M313" s="211"/>
      <c r="N313" s="212"/>
      <c r="O313" s="41"/>
      <c r="R313" s="194" t="s">
        <v>725</v>
      </c>
    </row>
    <row r="314" spans="1:26" ht="12.75" customHeight="1">
      <c r="A314" s="176">
        <v>172</v>
      </c>
      <c r="B314" s="177">
        <v>44481</v>
      </c>
      <c r="C314" s="177"/>
      <c r="D314" s="178" t="s">
        <v>380</v>
      </c>
      <c r="E314" s="179" t="s">
        <v>564</v>
      </c>
      <c r="F314" s="149">
        <v>45.5</v>
      </c>
      <c r="G314" s="179"/>
      <c r="H314" s="179">
        <v>56.5</v>
      </c>
      <c r="I314" s="181">
        <v>56</v>
      </c>
      <c r="J314" s="151" t="s">
        <v>862</v>
      </c>
      <c r="K314" s="152">
        <f>H314-F314</f>
        <v>11</v>
      </c>
      <c r="L314" s="153">
        <f>K314/F314</f>
        <v>0.24175824175824176</v>
      </c>
      <c r="M314" s="148" t="s">
        <v>534</v>
      </c>
      <c r="N314" s="154">
        <v>44881</v>
      </c>
      <c r="O314" s="41"/>
      <c r="R314" s="194"/>
    </row>
    <row r="315" spans="1:26" ht="12.75" customHeight="1">
      <c r="A315" s="176">
        <v>173</v>
      </c>
      <c r="B315" s="177">
        <v>44551</v>
      </c>
      <c r="C315" s="177"/>
      <c r="D315" s="178" t="s">
        <v>118</v>
      </c>
      <c r="E315" s="179" t="s">
        <v>564</v>
      </c>
      <c r="F315" s="149">
        <v>2300</v>
      </c>
      <c r="G315" s="179"/>
      <c r="H315" s="179">
        <f>(2820+2200)/2</f>
        <v>2510</v>
      </c>
      <c r="I315" s="181">
        <v>3000</v>
      </c>
      <c r="J315" s="151" t="s">
        <v>797</v>
      </c>
      <c r="K315" s="152">
        <f>H315-F315</f>
        <v>210</v>
      </c>
      <c r="L315" s="153">
        <f>K315/F315</f>
        <v>9.1304347826086957E-2</v>
      </c>
      <c r="M315" s="148" t="s">
        <v>534</v>
      </c>
      <c r="N315" s="154">
        <v>44649</v>
      </c>
      <c r="O315" s="1"/>
      <c r="R315" s="194"/>
    </row>
    <row r="316" spans="1:26" ht="12.75" customHeight="1">
      <c r="A316" s="216">
        <v>174</v>
      </c>
      <c r="B316" s="211">
        <v>44606</v>
      </c>
      <c r="C316" s="216"/>
      <c r="D316" s="216" t="s">
        <v>399</v>
      </c>
      <c r="E316" s="213" t="s">
        <v>564</v>
      </c>
      <c r="F316" s="213" t="s">
        <v>792</v>
      </c>
      <c r="G316" s="213"/>
      <c r="H316" s="213"/>
      <c r="I316" s="213">
        <v>764</v>
      </c>
      <c r="J316" s="213" t="s">
        <v>537</v>
      </c>
      <c r="K316" s="213"/>
      <c r="L316" s="213"/>
      <c r="M316" s="213"/>
      <c r="N316" s="216"/>
      <c r="O316" s="41"/>
      <c r="R316" s="194"/>
    </row>
    <row r="317" spans="1:26" ht="12.75" customHeight="1">
      <c r="A317" s="176">
        <v>175</v>
      </c>
      <c r="B317" s="177">
        <v>44613</v>
      </c>
      <c r="C317" s="177"/>
      <c r="D317" s="178" t="s">
        <v>761</v>
      </c>
      <c r="E317" s="179" t="s">
        <v>564</v>
      </c>
      <c r="F317" s="149">
        <v>1255</v>
      </c>
      <c r="G317" s="179"/>
      <c r="H317" s="179">
        <v>1515</v>
      </c>
      <c r="I317" s="181">
        <v>1510</v>
      </c>
      <c r="J317" s="151" t="s">
        <v>622</v>
      </c>
      <c r="K317" s="152">
        <f>H317-F317</f>
        <v>260</v>
      </c>
      <c r="L317" s="153">
        <f>K317/F317</f>
        <v>0.20717131474103587</v>
      </c>
      <c r="M317" s="148" t="s">
        <v>534</v>
      </c>
      <c r="N317" s="154">
        <v>44834</v>
      </c>
      <c r="O317" s="41"/>
      <c r="R317" s="194"/>
    </row>
    <row r="318" spans="1:26" ht="12.75" customHeight="1">
      <c r="A318">
        <v>176</v>
      </c>
      <c r="B318" s="211">
        <v>44670</v>
      </c>
      <c r="C318" s="211"/>
      <c r="D318" s="216" t="s">
        <v>499</v>
      </c>
      <c r="E318" s="241" t="s">
        <v>564</v>
      </c>
      <c r="F318" s="213" t="s">
        <v>799</v>
      </c>
      <c r="G318" s="213"/>
      <c r="H318" s="213"/>
      <c r="I318" s="213">
        <v>553</v>
      </c>
      <c r="J318" s="213" t="s">
        <v>537</v>
      </c>
      <c r="K318" s="213"/>
      <c r="L318" s="213"/>
      <c r="M318" s="213"/>
      <c r="N318" s="213"/>
      <c r="O318" s="41"/>
      <c r="R318" s="194"/>
    </row>
    <row r="319" spans="1:26" ht="12.75" customHeight="1">
      <c r="A319" s="176">
        <v>177</v>
      </c>
      <c r="B319" s="177">
        <v>44746</v>
      </c>
      <c r="C319" s="177"/>
      <c r="D319" s="178" t="s">
        <v>832</v>
      </c>
      <c r="E319" s="179" t="s">
        <v>564</v>
      </c>
      <c r="F319" s="149">
        <v>207.5</v>
      </c>
      <c r="G319" s="179"/>
      <c r="H319" s="179">
        <v>254</v>
      </c>
      <c r="I319" s="181">
        <v>254</v>
      </c>
      <c r="J319" s="151" t="s">
        <v>622</v>
      </c>
      <c r="K319" s="152">
        <f>H319-F319</f>
        <v>46.5</v>
      </c>
      <c r="L319" s="153">
        <f>K319/F319</f>
        <v>0.22409638554216868</v>
      </c>
      <c r="M319" s="148" t="s">
        <v>534</v>
      </c>
      <c r="N319" s="154">
        <v>44792</v>
      </c>
      <c r="O319" s="1"/>
      <c r="R319" s="194"/>
    </row>
    <row r="320" spans="1:26" ht="12.75" customHeight="1">
      <c r="A320" s="176">
        <v>178</v>
      </c>
      <c r="B320" s="177">
        <v>44775</v>
      </c>
      <c r="C320" s="177"/>
      <c r="D320" s="178" t="s">
        <v>446</v>
      </c>
      <c r="E320" s="179" t="s">
        <v>564</v>
      </c>
      <c r="F320" s="149">
        <v>31.25</v>
      </c>
      <c r="G320" s="179"/>
      <c r="H320" s="179">
        <v>38.75</v>
      </c>
      <c r="I320" s="181">
        <v>38</v>
      </c>
      <c r="J320" s="151" t="s">
        <v>622</v>
      </c>
      <c r="K320" s="152">
        <f>H320-F320</f>
        <v>7.5</v>
      </c>
      <c r="L320" s="153">
        <f>K320/F320</f>
        <v>0.24</v>
      </c>
      <c r="M320" s="148" t="s">
        <v>534</v>
      </c>
      <c r="N320" s="154">
        <v>44844</v>
      </c>
      <c r="O320" s="41"/>
      <c r="R320" s="54"/>
    </row>
    <row r="321" spans="1:18" ht="12.75" customHeight="1">
      <c r="A321" s="210">
        <v>179</v>
      </c>
      <c r="B321" s="211">
        <v>44841</v>
      </c>
      <c r="C321" s="216"/>
      <c r="D321" s="216" t="s">
        <v>837</v>
      </c>
      <c r="E321" s="241" t="s">
        <v>564</v>
      </c>
      <c r="F321" s="213" t="s">
        <v>838</v>
      </c>
      <c r="G321" s="213"/>
      <c r="H321" s="213"/>
      <c r="I321" s="213">
        <v>840</v>
      </c>
      <c r="J321" s="213" t="s">
        <v>537</v>
      </c>
      <c r="K321" s="213"/>
      <c r="L321" s="213"/>
      <c r="M321" s="213"/>
      <c r="N321" s="213"/>
      <c r="O321" s="41"/>
      <c r="Q321" s="197"/>
      <c r="R321" s="54"/>
    </row>
    <row r="322" spans="1:18" ht="12.75" customHeight="1">
      <c r="A322" s="210">
        <v>180</v>
      </c>
      <c r="B322" s="211">
        <v>44844</v>
      </c>
      <c r="C322" s="216"/>
      <c r="D322" s="216" t="s">
        <v>401</v>
      </c>
      <c r="E322" s="241" t="s">
        <v>564</v>
      </c>
      <c r="F322" s="213" t="s">
        <v>840</v>
      </c>
      <c r="G322" s="213"/>
      <c r="H322" s="213"/>
      <c r="I322" s="213">
        <v>291</v>
      </c>
      <c r="J322" s="213" t="s">
        <v>537</v>
      </c>
      <c r="K322" s="213"/>
      <c r="L322" s="213"/>
      <c r="M322" s="213"/>
      <c r="N322" s="213"/>
      <c r="O322" s="41"/>
      <c r="Q322" s="197"/>
      <c r="R322" s="54"/>
    </row>
    <row r="323" spans="1:18" ht="12.75" customHeight="1">
      <c r="A323" s="210">
        <v>181</v>
      </c>
      <c r="B323" s="211">
        <v>44845</v>
      </c>
      <c r="C323" s="216"/>
      <c r="D323" s="216" t="s">
        <v>399</v>
      </c>
      <c r="E323" s="241" t="s">
        <v>564</v>
      </c>
      <c r="F323" s="213" t="s">
        <v>861</v>
      </c>
      <c r="G323" s="213"/>
      <c r="H323" s="213"/>
      <c r="I323" s="213">
        <v>765</v>
      </c>
      <c r="J323" s="213" t="s">
        <v>537</v>
      </c>
      <c r="K323" s="213"/>
      <c r="L323" s="213"/>
      <c r="M323" s="213"/>
      <c r="N323" s="213"/>
      <c r="O323" s="41"/>
      <c r="Q323" s="197"/>
      <c r="R323" s="54"/>
    </row>
    <row r="324" spans="1:18" ht="12.75" customHeight="1">
      <c r="A324" s="285">
        <v>182</v>
      </c>
      <c r="B324" s="211">
        <v>44981</v>
      </c>
      <c r="C324" s="211"/>
      <c r="D324" s="216" t="s">
        <v>818</v>
      </c>
      <c r="E324" s="241" t="s">
        <v>564</v>
      </c>
      <c r="F324" s="241" t="s">
        <v>867</v>
      </c>
      <c r="G324" s="213"/>
      <c r="H324" s="213"/>
      <c r="I324" s="213">
        <v>2080</v>
      </c>
      <c r="J324" s="213" t="s">
        <v>537</v>
      </c>
      <c r="K324" s="213"/>
      <c r="L324" s="213"/>
      <c r="M324" s="213"/>
      <c r="N324" s="213"/>
      <c r="O324" s="41"/>
      <c r="R324" s="54"/>
    </row>
    <row r="325" spans="1:18" ht="12.75" customHeight="1">
      <c r="A325" s="176">
        <v>183</v>
      </c>
      <c r="B325" s="177">
        <v>44986</v>
      </c>
      <c r="C325" s="177"/>
      <c r="D325" s="178" t="s">
        <v>446</v>
      </c>
      <c r="E325" s="179" t="s">
        <v>564</v>
      </c>
      <c r="F325" s="149">
        <v>57.5</v>
      </c>
      <c r="G325" s="179"/>
      <c r="H325" s="179">
        <v>120</v>
      </c>
      <c r="I325" s="181">
        <v>120</v>
      </c>
      <c r="J325" s="151" t="s">
        <v>622</v>
      </c>
      <c r="K325" s="152">
        <f>H325-F325</f>
        <v>62.5</v>
      </c>
      <c r="L325" s="153">
        <f>K325/F325</f>
        <v>1.0869565217391304</v>
      </c>
      <c r="M325" s="148" t="s">
        <v>534</v>
      </c>
      <c r="N325" s="154">
        <v>45415</v>
      </c>
      <c r="O325" s="41"/>
      <c r="R325" s="54"/>
    </row>
    <row r="326" spans="1:18" ht="12.75" customHeight="1">
      <c r="A326" s="285">
        <v>184</v>
      </c>
      <c r="B326" s="211">
        <v>45008</v>
      </c>
      <c r="C326" s="211"/>
      <c r="D326" s="216" t="s">
        <v>459</v>
      </c>
      <c r="E326" s="241" t="s">
        <v>564</v>
      </c>
      <c r="F326" s="241" t="s">
        <v>875</v>
      </c>
      <c r="G326" s="213"/>
      <c r="H326" s="213"/>
      <c r="I326" s="213">
        <v>3523</v>
      </c>
      <c r="J326" s="213" t="s">
        <v>537</v>
      </c>
      <c r="K326" s="213"/>
      <c r="L326" s="213"/>
      <c r="M326" s="213"/>
      <c r="N326" s="213"/>
      <c r="O326" s="41"/>
      <c r="R326" s="54"/>
    </row>
    <row r="327" spans="1:18" ht="12.75" customHeight="1">
      <c r="A327" s="210">
        <v>185</v>
      </c>
      <c r="B327" s="211">
        <v>45027</v>
      </c>
      <c r="C327" s="216"/>
      <c r="D327" s="216" t="s">
        <v>879</v>
      </c>
      <c r="E327" s="241" t="s">
        <v>564</v>
      </c>
      <c r="F327" s="213" t="s">
        <v>880</v>
      </c>
      <c r="G327" s="213"/>
      <c r="H327" s="213"/>
      <c r="I327" s="213">
        <v>810</v>
      </c>
      <c r="J327" s="213" t="s">
        <v>537</v>
      </c>
      <c r="K327" s="213"/>
      <c r="L327" s="213"/>
      <c r="M327" s="213"/>
      <c r="N327" s="213"/>
      <c r="O327" s="41"/>
      <c r="R327" s="54"/>
    </row>
    <row r="328" spans="1:18" ht="12.75" customHeight="1">
      <c r="A328" s="210">
        <v>186</v>
      </c>
      <c r="B328" s="211">
        <v>45050</v>
      </c>
      <c r="C328" s="216"/>
      <c r="D328" s="216" t="s">
        <v>284</v>
      </c>
      <c r="E328" s="241" t="s">
        <v>564</v>
      </c>
      <c r="F328" s="213" t="s">
        <v>928</v>
      </c>
      <c r="G328" s="213"/>
      <c r="H328" s="213"/>
      <c r="I328" s="213">
        <v>5040</v>
      </c>
      <c r="J328" s="213" t="s">
        <v>537</v>
      </c>
      <c r="K328" s="213"/>
      <c r="L328" s="213"/>
      <c r="M328" s="213"/>
      <c r="N328" s="213"/>
      <c r="O328" s="41"/>
      <c r="R328" s="54"/>
    </row>
    <row r="329" spans="1:18" ht="12.75" customHeight="1">
      <c r="A329" s="210"/>
      <c r="B329" s="211"/>
      <c r="C329" s="216"/>
      <c r="D329" s="216"/>
      <c r="E329" s="241"/>
      <c r="F329" s="213"/>
      <c r="G329" s="213"/>
      <c r="H329" s="213"/>
      <c r="I329" s="213"/>
      <c r="J329" s="213"/>
      <c r="K329" s="213"/>
      <c r="L329" s="213"/>
      <c r="M329" s="213"/>
      <c r="N329" s="213"/>
      <c r="O329" s="41"/>
      <c r="R329" s="54"/>
    </row>
    <row r="330" spans="1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B331" s="195" t="s">
        <v>757</v>
      </c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A332" s="196"/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A333" s="196"/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A334" s="53"/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2.7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  <row r="506" spans="6:18" ht="12.75" customHeight="1">
      <c r="F506" s="54"/>
      <c r="G506" s="54"/>
      <c r="H506" s="54"/>
      <c r="I506" s="54"/>
      <c r="J506" s="41"/>
      <c r="K506" s="54"/>
      <c r="L506" s="54"/>
      <c r="M506" s="54"/>
      <c r="O506" s="41"/>
      <c r="R506" s="54"/>
    </row>
    <row r="507" spans="6:18" ht="15" customHeight="1">
      <c r="F507" s="54"/>
      <c r="G507" s="54"/>
      <c r="H507" s="54"/>
      <c r="I507" s="54"/>
      <c r="J507" s="41"/>
      <c r="K507" s="54"/>
      <c r="L507" s="54"/>
      <c r="M507" s="54"/>
      <c r="O507" s="41"/>
      <c r="R507" s="54"/>
    </row>
  </sheetData>
  <autoFilter ref="R1:R330"/>
  <mergeCells count="9">
    <mergeCell ref="M95:M96"/>
    <mergeCell ref="O95:O96"/>
    <mergeCell ref="P95:P96"/>
    <mergeCell ref="A89:A90"/>
    <mergeCell ref="B89:B90"/>
    <mergeCell ref="J89:J90"/>
    <mergeCell ref="B95:B96"/>
    <mergeCell ref="A95:A96"/>
    <mergeCell ref="J95:J96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2023-05-24T02:43:22Z</dcterms:modified>
</cp:coreProperties>
</file>