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F&amp;O)'!$R$1:$R$326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85" i="6"/>
  <c r="K85"/>
  <c r="L83"/>
  <c r="K83"/>
  <c r="L82"/>
  <c r="M82" s="1"/>
  <c r="K82"/>
  <c r="L86"/>
  <c r="M86" s="1"/>
  <c r="K86"/>
  <c r="L21"/>
  <c r="K21"/>
  <c r="M21" s="1"/>
  <c r="L20"/>
  <c r="K20"/>
  <c r="M20" s="1"/>
  <c r="L48"/>
  <c r="K48"/>
  <c r="P22"/>
  <c r="L118"/>
  <c r="K118"/>
  <c r="K110"/>
  <c r="M110" s="1"/>
  <c r="K109"/>
  <c r="M109" s="1"/>
  <c r="K111"/>
  <c r="M111" s="1"/>
  <c r="L66"/>
  <c r="K66"/>
  <c r="M66" s="1"/>
  <c r="M81"/>
  <c r="L81"/>
  <c r="K81"/>
  <c r="L80"/>
  <c r="M80" s="1"/>
  <c r="K80"/>
  <c r="L78"/>
  <c r="K78"/>
  <c r="L73"/>
  <c r="M73" s="1"/>
  <c r="K73"/>
  <c r="K107"/>
  <c r="M107" s="1"/>
  <c r="L18"/>
  <c r="K18"/>
  <c r="K108"/>
  <c r="M108" s="1"/>
  <c r="L79"/>
  <c r="K79"/>
  <c r="L74"/>
  <c r="K74"/>
  <c r="L77"/>
  <c r="K77"/>
  <c r="L76"/>
  <c r="K76"/>
  <c r="K47"/>
  <c r="L47"/>
  <c r="L46"/>
  <c r="K46"/>
  <c r="L45"/>
  <c r="K45"/>
  <c r="L19"/>
  <c r="K19"/>
  <c r="L15"/>
  <c r="K15"/>
  <c r="P17"/>
  <c r="L44"/>
  <c r="K44"/>
  <c r="L75"/>
  <c r="K75"/>
  <c r="L72"/>
  <c r="K72"/>
  <c r="L16"/>
  <c r="K16"/>
  <c r="L40"/>
  <c r="K40"/>
  <c r="K106"/>
  <c r="M106" s="1"/>
  <c r="L71"/>
  <c r="K71"/>
  <c r="K105"/>
  <c r="M105" s="1"/>
  <c r="L69"/>
  <c r="K69"/>
  <c r="L43"/>
  <c r="K43"/>
  <c r="P120"/>
  <c r="L120"/>
  <c r="K120"/>
  <c r="K104"/>
  <c r="M104" s="1"/>
  <c r="L70"/>
  <c r="K70"/>
  <c r="K103"/>
  <c r="M103" s="1"/>
  <c r="L64"/>
  <c r="K64"/>
  <c r="L41"/>
  <c r="K41"/>
  <c r="K102"/>
  <c r="M102" s="1"/>
  <c r="L42"/>
  <c r="K42"/>
  <c r="L68"/>
  <c r="K68"/>
  <c r="L67"/>
  <c r="K67"/>
  <c r="L65"/>
  <c r="K65"/>
  <c r="L61"/>
  <c r="K61"/>
  <c r="L33"/>
  <c r="K33"/>
  <c r="L13"/>
  <c r="K13"/>
  <c r="P14"/>
  <c r="K101"/>
  <c r="M101" s="1"/>
  <c r="L63"/>
  <c r="K63"/>
  <c r="L39"/>
  <c r="K39"/>
  <c r="L38"/>
  <c r="K38"/>
  <c r="L36"/>
  <c r="K36"/>
  <c r="L11"/>
  <c r="K11"/>
  <c r="L62"/>
  <c r="K62"/>
  <c r="L34"/>
  <c r="K34"/>
  <c r="K100"/>
  <c r="M100" s="1"/>
  <c r="L60"/>
  <c r="K60"/>
  <c r="L12"/>
  <c r="K12"/>
  <c r="K99"/>
  <c r="M99" s="1"/>
  <c r="K98"/>
  <c r="M98" s="1"/>
  <c r="K97"/>
  <c r="M97" s="1"/>
  <c r="L59"/>
  <c r="L58"/>
  <c r="M85" l="1"/>
  <c r="M83"/>
  <c r="M48"/>
  <c r="M18"/>
  <c r="M118"/>
  <c r="M77"/>
  <c r="M61"/>
  <c r="M42"/>
  <c r="M70"/>
  <c r="M15"/>
  <c r="M45"/>
  <c r="M71"/>
  <c r="M76"/>
  <c r="M78"/>
  <c r="M40"/>
  <c r="M72"/>
  <c r="M19"/>
  <c r="M79"/>
  <c r="M46"/>
  <c r="M74"/>
  <c r="M47"/>
  <c r="M69"/>
  <c r="M120"/>
  <c r="M44"/>
  <c r="M33"/>
  <c r="M16"/>
  <c r="M43"/>
  <c r="M75"/>
  <c r="M11"/>
  <c r="M13"/>
  <c r="M67"/>
  <c r="M41"/>
  <c r="M64"/>
  <c r="M38"/>
  <c r="M36"/>
  <c r="M68"/>
  <c r="M65"/>
  <c r="M34"/>
  <c r="M63"/>
  <c r="M39"/>
  <c r="M62"/>
  <c r="M60"/>
  <c r="M12"/>
  <c r="K59"/>
  <c r="M59" s="1"/>
  <c r="L32"/>
  <c r="K32"/>
  <c r="L37"/>
  <c r="K37"/>
  <c r="L35"/>
  <c r="K35"/>
  <c r="K58"/>
  <c r="M58" s="1"/>
  <c r="L10"/>
  <c r="K10"/>
  <c r="P119"/>
  <c r="L119"/>
  <c r="K119"/>
  <c r="H314"/>
  <c r="M37" l="1"/>
  <c r="M32"/>
  <c r="M35"/>
  <c r="M10"/>
  <c r="M119"/>
  <c r="K314" l="1"/>
  <c r="L314" s="1"/>
  <c r="K303"/>
  <c r="L303" s="1"/>
  <c r="K293"/>
  <c r="L293" s="1"/>
  <c r="K309" l="1"/>
  <c r="L309" s="1"/>
  <c r="K310" l="1"/>
  <c r="L310" s="1"/>
  <c r="K307" l="1"/>
  <c r="L307" s="1"/>
  <c r="K286"/>
  <c r="L286" s="1"/>
  <c r="K306"/>
  <c r="L306" s="1"/>
  <c r="K305"/>
  <c r="L305" s="1"/>
  <c r="K304"/>
  <c r="L304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2"/>
  <c r="L292" s="1"/>
  <c r="K291"/>
  <c r="L291" s="1"/>
  <c r="K290"/>
  <c r="L290" s="1"/>
  <c r="K289"/>
  <c r="L289" s="1"/>
  <c r="K288"/>
  <c r="L288" s="1"/>
  <c r="K287"/>
  <c r="L287" s="1"/>
  <c r="K285"/>
  <c r="L285" s="1"/>
  <c r="K284"/>
  <c r="L284" s="1"/>
  <c r="K283"/>
  <c r="L283" s="1"/>
  <c r="F282"/>
  <c r="K282" s="1"/>
  <c r="L282" s="1"/>
  <c r="K281"/>
  <c r="L281" s="1"/>
  <c r="K280"/>
  <c r="L280" s="1"/>
  <c r="K279"/>
  <c r="L279" s="1"/>
  <c r="K278"/>
  <c r="L278" s="1"/>
  <c r="K277"/>
  <c r="L277" s="1"/>
  <c r="F276"/>
  <c r="K276" s="1"/>
  <c r="L276" s="1"/>
  <c r="F275"/>
  <c r="K275" s="1"/>
  <c r="L275" s="1"/>
  <c r="K274"/>
  <c r="L274" s="1"/>
  <c r="F273"/>
  <c r="K273" s="1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7"/>
  <c r="L257" s="1"/>
  <c r="K255"/>
  <c r="L255" s="1"/>
  <c r="K254"/>
  <c r="L254" s="1"/>
  <c r="F253"/>
  <c r="K253" s="1"/>
  <c r="L253" s="1"/>
  <c r="K252"/>
  <c r="L252" s="1"/>
  <c r="K249"/>
  <c r="L249" s="1"/>
  <c r="K248"/>
  <c r="L248" s="1"/>
  <c r="K247"/>
  <c r="L247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5"/>
  <c r="L225" s="1"/>
  <c r="K223"/>
  <c r="L223" s="1"/>
  <c r="K221"/>
  <c r="L221" s="1"/>
  <c r="K220"/>
  <c r="L220" s="1"/>
  <c r="K219"/>
  <c r="L219" s="1"/>
  <c r="K217"/>
  <c r="L217" s="1"/>
  <c r="K216"/>
  <c r="L216" s="1"/>
  <c r="K215"/>
  <c r="L215" s="1"/>
  <c r="K214"/>
  <c r="K213"/>
  <c r="L213" s="1"/>
  <c r="K212"/>
  <c r="L212" s="1"/>
  <c r="K210"/>
  <c r="L210" s="1"/>
  <c r="K209"/>
  <c r="L209" s="1"/>
  <c r="K208"/>
  <c r="L208" s="1"/>
  <c r="K207"/>
  <c r="L207" s="1"/>
  <c r="K206"/>
  <c r="L206" s="1"/>
  <c r="F205"/>
  <c r="K205" s="1"/>
  <c r="L205" s="1"/>
  <c r="H204"/>
  <c r="K204" s="1"/>
  <c r="L204" s="1"/>
  <c r="K201"/>
  <c r="L201" s="1"/>
  <c r="K200"/>
  <c r="L200" s="1"/>
  <c r="K199"/>
  <c r="L199" s="1"/>
  <c r="K198"/>
  <c r="L198" s="1"/>
  <c r="K197"/>
  <c r="L197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H170"/>
  <c r="K170" s="1"/>
  <c r="L170" s="1"/>
  <c r="F169"/>
  <c r="K169" s="1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M7"/>
  <c r="D7" i="5"/>
  <c r="K6" i="4"/>
  <c r="K6" i="3"/>
  <c r="L6" i="2"/>
</calcChain>
</file>

<file path=xl/sharedStrings.xml><?xml version="1.0" encoding="utf-8"?>
<sst xmlns="http://schemas.openxmlformats.org/spreadsheetml/2006/main" count="2955" uniqueCount="1149">
  <si>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</si>
  <si>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</si>
  <si>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</si>
  <si>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</si>
  <si>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</si>
  <si>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</si>
  <si>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</si>
  <si>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</si>
  <si>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</si>
  <si>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</si>
  <si>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</si>
  <si>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</si>
  <si>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</si>
  <si>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</si>
  <si>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</si>
  <si>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</si>
  <si>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</si>
  <si>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</si>
  <si>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</si>
  <si>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</si>
  <si>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</si>
  <si>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</si>
  <si>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</si>
  <si>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</si>
  <si>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</si>
  <si>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</si>
  <si>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</si>
  <si>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</si>
  <si>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</si>
  <si>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</si>
  <si>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</si>
  <si>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</si>
  <si>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</si>
  <si>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</si>
  <si>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</si>
  <si>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</si>
  <si>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</si>
  <si>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</si>
  <si>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</si>
  <si>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</si>
  <si>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</si>
  <si>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</si>
  <si>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</si>
  <si>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</si>
  <si>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</si>
  <si>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</si>
  <si>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</si>
  <si>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</si>
  <si>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</si>
  <si>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</si>
  <si>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</si>
  <si>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</si>
  <si>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</si>
  <si>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</si>
  <si>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</si>
  <si>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</si>
  <si>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</si>
  <si>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</si>
  <si>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</si>
  <si>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</si>
  <si>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</si>
  <si>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</si>
  <si>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</si>
  <si>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</si>
  <si>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</si>
  <si>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</si>
  <si>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</si>
  <si>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</si>
  <si>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</si>
  <si>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</si>
  <si>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</si>
  <si>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</si>
  <si>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</si>
  <si>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</si>
  <si>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</si>
  <si>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</si>
  <si>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</si>
  <si>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</si>
  <si>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</si>
  <si>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</si>
  <si>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</si>
  <si>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</si>
  <si>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</si>
  <si>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</si>
  <si>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</si>
  <si>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</si>
  <si>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</si>
  <si>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</si>
  <si>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</si>
  <si>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</si>
  <si>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</si>
  <si>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</si>
  <si>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</si>
  <si>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</si>
  <si>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</si>
  <si>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</si>
  <si>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</si>
  <si>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</si>
  <si>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</si>
  <si>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</si>
  <si>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</si>
  <si>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</si>
  <si>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</si>
  <si>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</si>
  <si>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</si>
  <si>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</si>
  <si>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</si>
  <si>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</si>
  <si>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</si>
  <si>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</si>
  <si>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</si>
  <si>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</si>
  <si>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</si>
  <si>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</si>
  <si>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</si>
  <si>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</si>
  <si>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</si>
  <si>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</si>
  <si>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</si>
  <si>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</si>
  <si>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</si>
  <si>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</si>
  <si>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</si>
  <si>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</si>
  <si>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</si>
  <si>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</si>
  <si>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</si>
  <si>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</si>
  <si>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</si>
  <si>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</si>
  <si>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</si>
  <si>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</si>
  <si>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</si>
  <si>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</si>
  <si>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</si>
  <si>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</si>
  <si>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</si>
  <si>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</si>
  <si>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</si>
  <si>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</si>
  <si>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</si>
  <si>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</si>
  <si>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</si>
  <si>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</si>
  <si>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</si>
  <si>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</si>
  <si>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</si>
  <si>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</si>
  <si>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</si>
  <si>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</si>
  <si>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</si>
  <si>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</si>
  <si>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</si>
  <si>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</si>
  <si>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</si>
  <si>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</si>
  <si>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</si>
  <si>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</si>
  <si>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</si>
  <si>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</si>
  <si>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</si>
  <si>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</si>
  <si>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</si>
  <si>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</si>
  <si>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</si>
  <si>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</si>
  <si>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</si>
  <si>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</si>
  <si>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</si>
  <si>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</si>
  <si>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</si>
  <si>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</si>
  <si>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</si>
  <si>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</si>
  <si>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</si>
  <si>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</si>
  <si>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</si>
  <si>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</si>
  <si>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</si>
  <si>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</si>
  <si>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</si>
  <si>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</si>
  <si>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</si>
  <si>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</si>
  <si>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</si>
  <si>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</si>
  <si>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</si>
  <si>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</si>
  <si>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</si>
  <si>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</si>
  <si>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</si>
  <si>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</si>
  <si>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</si>
  <si>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</si>
  <si>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</si>
  <si>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</si>
  <si>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</si>
  <si>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</si>
  <si>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</si>
  <si>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</si>
  <si>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</si>
  <si>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</si>
  <si>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</si>
  <si>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</si>
  <si>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</si>
  <si>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</si>
  <si>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</si>
  <si>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</si>
  <si>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</si>
  <si>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</si>
  <si>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</si>
  <si>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</si>
  <si>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</si>
  <si>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</si>
  <si>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</si>
  <si>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</si>
  <si>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</si>
  <si>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</si>
  <si>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</si>
  <si>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</si>
  <si>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</si>
  <si>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</si>
  <si>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</si>
  <si>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</si>
  <si>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</si>
  <si>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</si>
  <si>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</si>
  <si>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</si>
  <si>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</si>
  <si>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</si>
  <si>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</si>
  <si>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</si>
  <si>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</si>
  <si>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</si>
  <si>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</si>
  <si>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</si>
  <si>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</si>
  <si>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</si>
  <si>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</si>
  <si>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</si>
  <si>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</si>
  <si>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</si>
  <si>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</si>
  <si>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</si>
  <si>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</si>
  <si>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</si>
  <si>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</si>
  <si>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</si>
  <si>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</si>
  <si>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</si>
  <si>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</si>
  <si>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</si>
  <si>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</si>
  <si>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</si>
  <si>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</si>
  <si>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</si>
  <si>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</si>
  <si>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</si>
  <si>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</si>
  <si>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</si>
  <si>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</si>
  <si>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</si>
  <si>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</si>
  <si>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</si>
  <si>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</si>
  <si>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</si>
  <si>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</si>
  <si>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</si>
  <si>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</si>
  <si>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</si>
  <si>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</si>
  <si>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</si>
  <si>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</si>
  <si>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</si>
  <si>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</si>
  <si>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</si>
  <si>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</si>
  <si>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</si>
  <si>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</si>
  <si>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</si>
  <si>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</si>
  <si>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</si>
  <si>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</si>
  <si>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</si>
  <si>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</si>
  <si>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</si>
  <si>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</si>
  <si>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</si>
  <si>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</si>
  <si>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</si>
  <si>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</si>
  <si>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</si>
  <si>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</si>
  <si>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</si>
  <si>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</si>
  <si>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</si>
  <si>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</si>
  <si>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</si>
  <si>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</si>
  <si>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</si>
  <si>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</si>
  <si>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</si>
  <si>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</si>
  <si>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</si>
  <si>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</si>
  <si>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</si>
  <si>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</si>
  <si>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</si>
  <si>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</si>
  <si>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</si>
  <si>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</si>
  <si>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</si>
  <si>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</si>
  <si>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</si>
  <si>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</si>
  <si>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</si>
  <si>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</si>
  <si>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</si>
  <si>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</si>
  <si>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</si>
  <si>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</si>
  <si>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</si>
  <si>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</si>
  <si>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</si>
  <si>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</si>
  <si>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</si>
  <si>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</si>
  <si>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</si>
  <si>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</si>
  <si>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</si>
  <si>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</si>
  <si>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</si>
  <si>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</si>
  <si>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</si>
  <si>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</si>
  <si>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</si>
  <si>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</si>
  <si>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</si>
  <si>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</si>
  <si>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</si>
  <si>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</si>
  <si>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</si>
  <si>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</si>
  <si>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</si>
  <si>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</si>
  <si>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</si>
  <si>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</si>
  <si>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</si>
  <si>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</si>
  <si>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</si>
  <si>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</si>
  <si>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</si>
  <si>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</si>
  <si>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</si>
  <si>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</si>
  <si>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</si>
  <si>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</si>
  <si>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</si>
  <si>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</si>
  <si>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</si>
  <si>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</si>
  <si>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</si>
  <si>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</si>
  <si>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</si>
  <si>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</si>
  <si>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</si>
  <si>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</si>
  <si>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</si>
  <si>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</si>
  <si>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</si>
  <si>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</si>
  <si>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</si>
  <si>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</si>
  <si>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</si>
  <si>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</si>
  <si>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</si>
  <si>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</si>
  <si>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</si>
  <si>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</si>
  <si>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</si>
  <si>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</si>
  <si>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</si>
  <si>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</si>
  <si>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</si>
  <si>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</si>
  <si>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</si>
  <si>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</si>
  <si>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</si>
  <si>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</si>
  <si>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</si>
  <si>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</si>
  <si>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</si>
  <si>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</si>
  <si>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</si>
  <si>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</si>
  <si>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</si>
  <si>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</si>
  <si>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</si>
  <si>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</si>
  <si>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</si>
  <si>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</si>
  <si>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</si>
  <si>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</si>
  <si>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</si>
  <si>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</si>
  <si>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</si>
  <si>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</si>
  <si>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</si>
  <si>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</si>
  <si>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</si>
  <si>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</si>
  <si>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</si>
  <si>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</si>
  <si>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</si>
  <si>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</si>
  <si>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</si>
  <si>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</si>
  <si>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</si>
  <si>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</si>
  <si>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</si>
  <si>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</si>
  <si>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</si>
  <si>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</si>
  <si>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</si>
  <si>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</si>
  <si>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</si>
  <si>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</si>
  <si>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</si>
  <si>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</si>
  <si>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</si>
  <si>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</si>
  <si>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</si>
  <si>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</si>
  <si>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</si>
  <si>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</si>
  <si>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</si>
  <si>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</si>
  <si>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</si>
  <si>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</si>
  <si>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</si>
  <si>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</si>
  <si>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</si>
  <si>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</si>
  <si>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</si>
  <si>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</si>
  <si>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</si>
  <si>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</si>
  <si>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</si>
  <si>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</si>
  <si>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</si>
  <si>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</si>
  <si>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</si>
  <si>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</si>
  <si>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</si>
  <si>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</si>
  <si>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</si>
  <si>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</si>
  <si>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</si>
  <si>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</si>
  <si>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</si>
  <si>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</si>
  <si>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</si>
  <si>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</si>
  <si>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</si>
  <si>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</si>
  <si>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</si>
  <si>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</si>
  <si>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</si>
  <si>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</si>
  <si>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</si>
  <si>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</si>
  <si>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</si>
  <si>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</si>
  <si>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</si>
  <si>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</si>
  <si>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</si>
  <si>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</si>
  <si>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</si>
  <si>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</si>
  <si>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</si>
  <si>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</si>
  <si>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</si>
  <si>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</si>
  <si>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</si>
  <si>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</si>
  <si>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</si>
  <si>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</si>
  <si>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</si>
  <si>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</si>
  <si>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</si>
  <si>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</si>
  <si>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</si>
  <si>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</si>
  <si>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</si>
  <si>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</si>
  <si>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</si>
  <si>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</si>
  <si>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</si>
  <si>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</si>
  <si>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</si>
  <si>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</si>
  <si>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</si>
  <si>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</si>
  <si>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</si>
  <si>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</si>
  <si>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</si>
  <si>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</si>
  <si>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</si>
  <si>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</si>
  <si>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</si>
  <si>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</si>
  <si>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</si>
  <si>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</si>
  <si>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</si>
  <si>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</si>
  <si>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</si>
  <si>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</si>
  <si>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</si>
  <si>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</si>
  <si>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</si>
  <si>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</si>
  <si>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</si>
  <si>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</si>
  <si>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</si>
  <si>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</si>
  <si>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</si>
  <si>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</si>
  <si>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</si>
  <si>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</si>
  <si>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</si>
  <si>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</si>
  <si>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</si>
  <si>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</si>
  <si>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</si>
  <si>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</si>
  <si>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</si>
  <si>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</si>
  <si>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</si>
  <si>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</si>
  <si>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</si>
  <si>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</si>
  <si>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</si>
  <si>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</si>
  <si>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</si>
  <si>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</si>
  <si>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</si>
  <si>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</si>
  <si>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</si>
  <si>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</si>
  <si>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</si>
  <si>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</si>
  <si>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</si>
  <si>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</si>
  <si>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</si>
  <si>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</si>
  <si>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</si>
  <si>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</si>
  <si>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</si>
  <si>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</si>
  <si>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</si>
  <si>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</si>
  <si>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</si>
  <si>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</si>
  <si>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</si>
  <si>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</si>
  <si>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</si>
  <si>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</si>
  <si>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</si>
  <si>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</si>
  <si>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</si>
  <si>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</si>
  <si>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</si>
  <si>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</si>
  <si>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</si>
  <si>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</si>
  <si>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</si>
  <si>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</si>
  <si>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</si>
  <si>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</si>
  <si>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</si>
  <si>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</si>
  <si>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</si>
  <si>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</si>
  <si>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</si>
  <si>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</si>
  <si>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</si>
  <si>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</si>
  <si>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</si>
  <si>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</si>
  <si>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</si>
  <si>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</si>
  <si>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</si>
  <si>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</si>
  <si>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</si>
  <si>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</si>
  <si>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</si>
  <si>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</si>
  <si>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</si>
  <si>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</si>
  <si>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</si>
  <si>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</si>
  <si>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</si>
  <si>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</si>
  <si>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</si>
  <si>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</si>
  <si>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</si>
  <si>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</si>
  <si>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</si>
  <si>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</si>
  <si>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</si>
  <si>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</si>
  <si>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</si>
  <si>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</si>
  <si>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</si>
  <si>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</si>
  <si>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</si>
  <si>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</si>
  <si>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</si>
  <si>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</si>
  <si>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</si>
  <si>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</si>
  <si>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</si>
  <si>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</si>
  <si>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</si>
  <si>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</si>
  <si>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</si>
  <si>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</si>
  <si>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</si>
  <si>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</si>
  <si>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</si>
  <si>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</si>
  <si>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</si>
  <si>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</si>
  <si>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</si>
  <si>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</si>
  <si>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</si>
  <si>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</si>
  <si>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</si>
  <si>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</si>
  <si>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</si>
  <si>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</si>
  <si>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</si>
  <si>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</si>
  <si>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</si>
  <si>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</si>
  <si>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</si>
  <si>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</si>
  <si>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</si>
  <si>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</si>
  <si>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</si>
  <si>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</si>
  <si>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</si>
  <si>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</si>
  <si>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</si>
  <si>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</si>
  <si>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</si>
  <si>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</si>
  <si>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</si>
  <si>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</si>
  <si>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</si>
  <si>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</si>
  <si>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</si>
  <si>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</si>
  <si>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</si>
  <si>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</si>
  <si>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</si>
  <si>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</si>
  <si>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</si>
  <si>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</si>
  <si>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</si>
  <si>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</si>
  <si>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</si>
  <si>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</si>
  <si>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</si>
  <si>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</si>
  <si>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</si>
  <si>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</si>
  <si>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</si>
  <si>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</si>
  <si>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</si>
  <si>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</si>
  <si>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</si>
  <si>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</si>
  <si>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</si>
  <si>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</si>
  <si>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</si>
  <si>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</si>
  <si>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</si>
  <si>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</si>
  <si>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</si>
  <si>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</si>
  <si>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</si>
  <si>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</si>
  <si>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</si>
  <si>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</si>
  <si>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</si>
  <si>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</si>
  <si>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</si>
  <si>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</si>
  <si>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</si>
  <si>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</si>
  <si>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</si>
  <si>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</si>
  <si>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</si>
  <si>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</si>
  <si>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</si>
  <si>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</si>
  <si>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</si>
  <si>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</si>
  <si>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</si>
  <si>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</si>
  <si>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</si>
  <si>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</si>
  <si>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</si>
  <si>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</si>
  <si>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</si>
  <si>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</si>
  <si>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</si>
  <si>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</si>
  <si>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</si>
  <si>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</si>
  <si>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</si>
  <si>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</si>
  <si>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</si>
  <si>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</si>
  <si>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</si>
  <si>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</si>
  <si>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</si>
  <si>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</si>
  <si>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</si>
  <si>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</si>
  <si>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</si>
  <si>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</si>
  <si>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</si>
  <si>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</si>
  <si>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</si>
  <si>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</si>
  <si>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</si>
  <si>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</si>
  <si>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</si>
  <si>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</si>
  <si>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</si>
  <si>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</si>
  <si>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</si>
  <si>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</si>
  <si>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</si>
  <si>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</si>
  <si>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</si>
  <si>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</si>
  <si>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</si>
  <si>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</si>
  <si>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</si>
  <si>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</si>
  <si>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</si>
  <si>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</si>
  <si>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</si>
  <si>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</si>
  <si>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</si>
  <si>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</si>
  <si>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</si>
  <si>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</si>
  <si>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</si>
  <si>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</si>
  <si>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</si>
  <si>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</si>
  <si>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</si>
  <si>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</si>
  <si>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</si>
  <si>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</si>
  <si>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</si>
  <si>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</si>
  <si>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</si>
  <si>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</si>
  <si>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</si>
  <si>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</si>
  <si>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</si>
  <si>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</si>
  <si>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</si>
  <si>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</si>
  <si>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</si>
  <si>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</si>
  <si>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</si>
  <si>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</si>
  <si>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</si>
  <si>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</si>
  <si>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</si>
  <si>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</si>
  <si>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</si>
  <si>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</si>
  <si>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</si>
  <si>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</si>
  <si>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</si>
  <si>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</si>
  <si>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</si>
  <si>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</si>
  <si>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</si>
  <si>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</si>
  <si>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</si>
  <si>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</si>
  <si>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</si>
  <si>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</si>
  <si>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</si>
  <si>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</si>
  <si>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</si>
  <si>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</si>
  <si>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</si>
  <si>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</si>
  <si>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</si>
  <si>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</si>
  <si>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</si>
  <si>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</si>
  <si>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</si>
  <si>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</si>
  <si>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</si>
  <si>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</si>
  <si>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</si>
  <si>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</si>
  <si>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</si>
  <si>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</si>
  <si>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</si>
  <si>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</si>
  <si>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</si>
  <si>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</si>
  <si>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</si>
  <si>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</si>
  <si>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</si>
  <si>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</si>
  <si>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</si>
  <si>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</si>
  <si>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</si>
  <si>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</si>
  <si>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</si>
  <si>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</si>
  <si>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</si>
  <si>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</si>
  <si>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</si>
  <si>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</si>
  <si>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</si>
  <si>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</si>
  <si>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</si>
  <si>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</si>
  <si>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</si>
  <si>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</si>
  <si>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</si>
  <si>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</si>
  <si>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</si>
  <si>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</si>
  <si>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</si>
  <si>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</si>
  <si>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</si>
  <si>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</si>
  <si>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</si>
  <si>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</si>
  <si>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</si>
  <si>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</si>
  <si>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</si>
  <si>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</si>
  <si>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</si>
  <si>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</si>
  <si>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</si>
  <si>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</si>
  <si>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</si>
  <si>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1800-1900</t>
  </si>
  <si>
    <t>Profiit of Rs.210/-</t>
  </si>
  <si>
    <t>420-450</t>
  </si>
  <si>
    <t>Profit of Rs.35/-</t>
  </si>
  <si>
    <t>N</t>
  </si>
  <si>
    <t>Part profit of Rs.27/-</t>
  </si>
  <si>
    <t>520-560</t>
  </si>
  <si>
    <t>170-180</t>
  </si>
  <si>
    <t>2800-2900</t>
  </si>
  <si>
    <t>440-450</t>
  </si>
  <si>
    <t>Loss of Rs.105/-</t>
  </si>
  <si>
    <t>830-900</t>
  </si>
  <si>
    <t xml:space="preserve">CANBK </t>
  </si>
  <si>
    <t>242-250</t>
  </si>
  <si>
    <t>2050-2100</t>
  </si>
  <si>
    <t>MTARTECH</t>
  </si>
  <si>
    <t>1760-1800</t>
  </si>
  <si>
    <t>COLPAL MAY FUT</t>
  </si>
  <si>
    <t>RIIL</t>
  </si>
  <si>
    <t>XTX MARKETS LLP</t>
  </si>
  <si>
    <t>Reliance Indl Infra Ltd</t>
  </si>
  <si>
    <t>APOLLOHOSP MAY FUT</t>
  </si>
  <si>
    <t>HDFCAMC MAY FUT</t>
  </si>
  <si>
    <t>2150-2180</t>
  </si>
  <si>
    <t>4700-4750</t>
  </si>
  <si>
    <t>230-232</t>
  </si>
  <si>
    <t>1670-1720</t>
  </si>
  <si>
    <t>NIFTY 17000 PE 05-MAY</t>
  </si>
  <si>
    <t xml:space="preserve">HDFC MAY 2300 CE </t>
  </si>
  <si>
    <t>70-80</t>
  </si>
  <si>
    <t>140-165</t>
  </si>
  <si>
    <t>Loss of Rs.63/-</t>
  </si>
  <si>
    <t>Loss of Rs.5.5/-</t>
  </si>
  <si>
    <t>Loss of Rs.6.50/-</t>
  </si>
  <si>
    <t>Loss of Rs.70/-</t>
  </si>
  <si>
    <t>NIFTY 17000 CE 05-MAY</t>
  </si>
  <si>
    <t>150-170</t>
  </si>
  <si>
    <t>Loss of Rs.9/-</t>
  </si>
  <si>
    <t>Loss of Rs.39/-</t>
  </si>
  <si>
    <t>CROMPTON MAY FUT</t>
  </si>
  <si>
    <t>JUBLFOOD MAY FUT</t>
  </si>
  <si>
    <t>382-390</t>
  </si>
  <si>
    <t>550-560</t>
  </si>
  <si>
    <t xml:space="preserve">CARBORUNIV </t>
  </si>
  <si>
    <t>BANKNIFTY 35800 CE 05-MAY</t>
  </si>
  <si>
    <t>200-240</t>
  </si>
  <si>
    <t>Loss of Rs.35/-</t>
  </si>
  <si>
    <t>Loss of Rs.21.5/-</t>
  </si>
  <si>
    <t>226-230</t>
  </si>
  <si>
    <t>250-275</t>
  </si>
  <si>
    <t>Retail Research Technical Calls &amp; Fundamental Performance Report for the month of May-2022</t>
  </si>
  <si>
    <t>Loss of Rs.200/-</t>
  </si>
  <si>
    <t>Loss of Rs.8.5/-</t>
  </si>
  <si>
    <t>Loss of Rs.25.5/-</t>
  </si>
  <si>
    <t>700-710</t>
  </si>
  <si>
    <t>750-780</t>
  </si>
  <si>
    <t>3550-3600</t>
  </si>
  <si>
    <t>GSPL MAY FUT</t>
  </si>
  <si>
    <t>262-265</t>
  </si>
  <si>
    <t>Profit of Rs.6/-</t>
  </si>
  <si>
    <t>MPHASIS MAY FUT</t>
  </si>
  <si>
    <t>2800-2850</t>
  </si>
  <si>
    <t>1680-1720</t>
  </si>
  <si>
    <t>NIFTY 16400 CE 12-MAY</t>
  </si>
  <si>
    <t>160-200</t>
  </si>
  <si>
    <t>PIDILITIND MAY FUT</t>
  </si>
  <si>
    <t>2250-2300</t>
  </si>
  <si>
    <t>TCS MAY FUT</t>
  </si>
  <si>
    <t>3540-3600</t>
  </si>
  <si>
    <t>Loss of Rs.60/-</t>
  </si>
  <si>
    <t>Loss of Rs.11/-</t>
  </si>
  <si>
    <t>SRF MAY FUT</t>
  </si>
  <si>
    <t>2270-2300</t>
  </si>
  <si>
    <t>Loss of Rs.45/-</t>
  </si>
  <si>
    <t>Profit of Rs.37.5/-</t>
  </si>
  <si>
    <t>760-780</t>
  </si>
  <si>
    <t>2340-2400</t>
  </si>
  <si>
    <t>NIFTY 16500 CE 12-MAY</t>
  </si>
  <si>
    <t>120-160</t>
  </si>
  <si>
    <t>NIFTY 16300 CE 12-MAY</t>
  </si>
  <si>
    <t>140-170</t>
  </si>
  <si>
    <t>NIFTY MAY FUT</t>
  </si>
  <si>
    <t>16200-16300</t>
  </si>
  <si>
    <t>BANKNIFTY 34600 CE 12-MAY</t>
  </si>
  <si>
    <t>300-400</t>
  </si>
  <si>
    <t>RELIANCE 2480 CE MAY</t>
  </si>
  <si>
    <t>70-90</t>
  </si>
  <si>
    <t>7300-7500</t>
  </si>
  <si>
    <t>Loss of Rs.26.50/-</t>
  </si>
  <si>
    <t>Profit of Rs.20/-</t>
  </si>
  <si>
    <t>Loss of Rs.50/-</t>
  </si>
  <si>
    <t>16100-16200</t>
  </si>
  <si>
    <t>Loss of Rs.155/-</t>
  </si>
  <si>
    <t>SBIN MAY FUT</t>
  </si>
  <si>
    <t>472-476</t>
  </si>
  <si>
    <t>1540-1560</t>
  </si>
  <si>
    <t>BANKNIFTY 34200 CE 12-MAY</t>
  </si>
  <si>
    <t>230-300</t>
  </si>
  <si>
    <t xml:space="preserve">INFY MAY FUT </t>
  </si>
  <si>
    <t>Loss of Rs.55/-</t>
  </si>
  <si>
    <t>270-275</t>
  </si>
  <si>
    <t>380-390</t>
  </si>
  <si>
    <t>2500-2550</t>
  </si>
  <si>
    <t>232-235</t>
  </si>
  <si>
    <t>250-260</t>
  </si>
  <si>
    <t>2180-2200</t>
  </si>
  <si>
    <t>Profit of Rs.37/-</t>
  </si>
  <si>
    <t>Profit of Rs.565/-</t>
  </si>
  <si>
    <t>Profit of Rs.11.5/-</t>
  </si>
  <si>
    <t xml:space="preserve">TATASTEEL MAY FUT </t>
  </si>
  <si>
    <t>1150-1170</t>
  </si>
  <si>
    <t>1630-1650</t>
  </si>
  <si>
    <t>660-680</t>
  </si>
  <si>
    <t>Sell</t>
  </si>
  <si>
    <t>180-175</t>
  </si>
  <si>
    <t>2400-2500</t>
  </si>
  <si>
    <t>JSWSTEEL MAY FUT</t>
  </si>
  <si>
    <t>ESSEN-RE</t>
  </si>
  <si>
    <t>Integra Essentia Limited</t>
  </si>
  <si>
    <t>VISHESH GUPTA</t>
  </si>
  <si>
    <t>Profit of Rs.77.5/-</t>
  </si>
  <si>
    <t>Profit of Rs.18.5/-</t>
  </si>
  <si>
    <t>Loss of Rs.7.5/-</t>
  </si>
  <si>
    <t>HDFCBANK MAY FUT</t>
  </si>
  <si>
    <t>1335-1350</t>
  </si>
  <si>
    <t>M&amp;M 900 CE MAY</t>
  </si>
  <si>
    <t>30-35</t>
  </si>
  <si>
    <t>NIFTY 15900 PE 19-MAY</t>
  </si>
  <si>
    <t>140-160</t>
  </si>
  <si>
    <t>Profit of Rs.5.5/-</t>
  </si>
  <si>
    <t>Profit of Rs.33.5/-</t>
  </si>
  <si>
    <t>Profit of Rs.7.5/-</t>
  </si>
  <si>
    <t>Profit of Rs.105/-</t>
  </si>
  <si>
    <t>2600-2700</t>
  </si>
  <si>
    <t>990-1020</t>
  </si>
  <si>
    <t>Profit of Rs.8.5/-</t>
  </si>
  <si>
    <t>Profit of Rs.21.5/-</t>
  </si>
  <si>
    <t>Loss of Rs.75/-</t>
  </si>
  <si>
    <t>Loss of Rs.47.50/-</t>
  </si>
  <si>
    <t>Profit of Rs.50/-</t>
  </si>
  <si>
    <t>Loss of Rs.20/-</t>
  </si>
  <si>
    <t>Loss of Rs.100/-</t>
  </si>
  <si>
    <t>Loss of Rs.37.5/-</t>
  </si>
  <si>
    <t>Loss of Rs.52/-</t>
  </si>
  <si>
    <t>Profit of Rs.29/-</t>
  </si>
  <si>
    <t>Profit of Rs.17/-</t>
  </si>
  <si>
    <t>HDFC 2220 CE MAY</t>
  </si>
  <si>
    <t>55-65</t>
  </si>
  <si>
    <t xml:space="preserve">PEL 2000 CE MAY </t>
  </si>
  <si>
    <t>60-70</t>
  </si>
  <si>
    <t>Loss of Rs.90/-</t>
  </si>
  <si>
    <t>6000-6200</t>
  </si>
  <si>
    <t>677-685</t>
  </si>
  <si>
    <t>NIFTY 15800 CE 19 MAY</t>
  </si>
  <si>
    <t>80-100</t>
  </si>
  <si>
    <t>Loss of Rs.18/-</t>
  </si>
  <si>
    <t>Loss of Rs.18.5/-</t>
  </si>
  <si>
    <t>Part profit of Rs.37.75/-</t>
  </si>
  <si>
    <t>ITC&lt;&gt;</t>
  </si>
  <si>
    <t>Profit of Rs.27.5/-</t>
  </si>
  <si>
    <t>COPAL MAY FUT</t>
  </si>
  <si>
    <t>HDFCBANK JUNE FUT</t>
  </si>
  <si>
    <t>1322-1326</t>
  </si>
  <si>
    <t>1350-1360</t>
  </si>
  <si>
    <t xml:space="preserve">INFY JUNE FUT </t>
  </si>
  <si>
    <t>1550-1520</t>
  </si>
  <si>
    <t>IFL</t>
  </si>
  <si>
    <t>SAGARKUMAR RAKESHBHAI DANTANI</t>
  </si>
  <si>
    <t>JONJUA</t>
  </si>
  <si>
    <t>LIFETIME SOLUTIONS</t>
  </si>
  <si>
    <t>KRETTOSYS</t>
  </si>
  <si>
    <t>VAXTEX COTFAB LIMITED</t>
  </si>
  <si>
    <t>LESHAIND</t>
  </si>
  <si>
    <t>INFINITI INFRASTEEL LLP .</t>
  </si>
  <si>
    <t>PANTH</t>
  </si>
  <si>
    <t>PURAV BHARATBHAI PATEL</t>
  </si>
  <si>
    <t>SELLWIN</t>
  </si>
  <si>
    <t>SIL</t>
  </si>
  <si>
    <t>DHIREN MAHENDRA SHAH</t>
  </si>
  <si>
    <t>SIPTL</t>
  </si>
  <si>
    <t>TITANIN</t>
  </si>
  <si>
    <t>VCL</t>
  </si>
  <si>
    <t>Vaxtex Cotfab Limited</t>
  </si>
  <si>
    <t>ZENAB AIYUB YACOOBALI</t>
  </si>
  <si>
    <t>URAVI</t>
  </si>
  <si>
    <t>Uravi T And Wedg Lamp Ltd</t>
  </si>
  <si>
    <t>VINOD HARILAL JHAVERI</t>
  </si>
  <si>
    <t>UTTAMSTL</t>
  </si>
  <si>
    <t>Uttam Galva Steels Limite</t>
  </si>
  <si>
    <t>Profit of Rs.24.50/-</t>
  </si>
  <si>
    <t>Part Profit of Rs.95/-</t>
  </si>
  <si>
    <t>Part Profit of Rs.220/-</t>
  </si>
  <si>
    <t>Profit of Rs.9.5/-</t>
  </si>
  <si>
    <t>NIFTY 16400 CE 26 MAY</t>
  </si>
  <si>
    <t>68-72</t>
  </si>
  <si>
    <t>110-130</t>
  </si>
  <si>
    <t>M&amp;M JUNE FUT</t>
  </si>
  <si>
    <t>950-965</t>
  </si>
  <si>
    <t>Profit of Rs.26/-</t>
  </si>
  <si>
    <t>Profit of Rs.12/-</t>
  </si>
  <si>
    <t>Profit of Rs.27/-</t>
  </si>
  <si>
    <t>143-144</t>
  </si>
  <si>
    <t>150-153</t>
  </si>
  <si>
    <t xml:space="preserve">GSPL JUNE FUT </t>
  </si>
  <si>
    <t>275-280</t>
  </si>
  <si>
    <t>264-265</t>
  </si>
  <si>
    <t xml:space="preserve">COLPAL JUNE FUT </t>
  </si>
  <si>
    <t>1588-1590</t>
  </si>
  <si>
    <t>ADFFOODS</t>
  </si>
  <si>
    <t>SIXTH SENSE INDIA OPPORTUNITIES III</t>
  </si>
  <si>
    <t>AUTHUM INVESTMENT &amp; INFRASTRUCTURE LIMITED</t>
  </si>
  <si>
    <t>MANSI SHARE &amp; STOCK ADVISORS PRIVATE LIMITED</t>
  </si>
  <si>
    <t>AEPL</t>
  </si>
  <si>
    <t>MASTER MERCHANTS PVT LTD</t>
  </si>
  <si>
    <t>CHITRTX</t>
  </si>
  <si>
    <t>BHAVINI JAIN</t>
  </si>
  <si>
    <t>GFIL</t>
  </si>
  <si>
    <t>RUPAL BHAVIN SHAH</t>
  </si>
  <si>
    <t>AMARBHAI PANCHAL</t>
  </si>
  <si>
    <t>DHAVAL GIRISHBHAI PARMAR</t>
  </si>
  <si>
    <t>GIRISH KANTILAL PARMAR</t>
  </si>
  <si>
    <t>SOHEL FAROOQBHAI KUCHAMANWALA</t>
  </si>
  <si>
    <t>LALJIBHAI TRIVEDI</t>
  </si>
  <si>
    <t>UMANG JITENDRAKUMAR SHAH HUF</t>
  </si>
  <si>
    <t>PRANAV KAMLESHKUMAR TRIVEDI</t>
  </si>
  <si>
    <t>HARDIK HIMMATBHAI MUNJPARA</t>
  </si>
  <si>
    <t>BABUBHAI SOMABHAI RATHOD</t>
  </si>
  <si>
    <t>AAMIR MEHBUBBHAI AJMERWALA</t>
  </si>
  <si>
    <t>HIRWANI JAYANTIBHAI VAGHELA</t>
  </si>
  <si>
    <t>VISA CAPITAL PARTNERS</t>
  </si>
  <si>
    <t>NALANDA INDIA EQUITY FUND LIMITED</t>
  </si>
  <si>
    <t>EMBLEM FII</t>
  </si>
  <si>
    <t>HARSHUL KUMARPAL SHAH</t>
  </si>
  <si>
    <t>LLFICL</t>
  </si>
  <si>
    <t>SATGURU CAPITAL AND FINANCE PVT LTD</t>
  </si>
  <si>
    <t>AARTIBEN JAGDISHBHAI THAKKAR</t>
  </si>
  <si>
    <t>NIYOGIN</t>
  </si>
  <si>
    <t>AMIT VIJAY RAJPAL</t>
  </si>
  <si>
    <t>STRATEGIC INDIA EQUITY FUND</t>
  </si>
  <si>
    <t>VIJAY KHANDELWAL</t>
  </si>
  <si>
    <t>RFLL</t>
  </si>
  <si>
    <t>LINKPOINT BARTER PRIVATE LIMITED .</t>
  </si>
  <si>
    <t>RLFL</t>
  </si>
  <si>
    <t>RAJAT SINGH</t>
  </si>
  <si>
    <t>KAMLESHBHAI JAYANTILAL SHAH</t>
  </si>
  <si>
    <t>SHASHANK SINGH CHANDRAWANSHI</t>
  </si>
  <si>
    <t>MEHTA MANISHKUMAR INDRAVADAN</t>
  </si>
  <si>
    <t>HANSABEN BHARATKUMAR PATEL</t>
  </si>
  <si>
    <t>SKL</t>
  </si>
  <si>
    <t>MACRO COMMODEAL PRIVATE LIMITED</t>
  </si>
  <si>
    <t>STANROS</t>
  </si>
  <si>
    <t>MANJU GAGGAR</t>
  </si>
  <si>
    <t>STEP2COR</t>
  </si>
  <si>
    <t>ANIL KUMAR GOEL</t>
  </si>
  <si>
    <t>ABHISHEK AGARWAL</t>
  </si>
  <si>
    <t>SUKDEV DHARA</t>
  </si>
  <si>
    <t>AUMIT CAPITAL ADVISORS LIMITED</t>
  </si>
  <si>
    <t>NARESH SINGHAL</t>
  </si>
  <si>
    <t>VIVEKKANDAHUF</t>
  </si>
  <si>
    <t>PRATIK RAJENDRA GANDHI HUF</t>
  </si>
  <si>
    <t>OM PRAKASH AGARWAL</t>
  </si>
  <si>
    <t>GLADISMENEZES</t>
  </si>
  <si>
    <t>SVPHOUSING</t>
  </si>
  <si>
    <t>ANUSTUP TRADING PRIVATE LIMITED</t>
  </si>
  <si>
    <t>THINKINK</t>
  </si>
  <si>
    <t>CHANDRAKANT HIRALAL DARDA</t>
  </si>
  <si>
    <t>CHENNA KRISHNAIAH ANNALURU</t>
  </si>
  <si>
    <t>VITESSE</t>
  </si>
  <si>
    <t>MANISH NITIN THAKUR</t>
  </si>
  <si>
    <t>WITS</t>
  </si>
  <si>
    <t>PRAKASHBHAI MAHENDRABHAI DAVE</t>
  </si>
  <si>
    <t>DIL</t>
  </si>
  <si>
    <t>Debock Industries Limited</t>
  </si>
  <si>
    <t>SKSE SECURITIES LTD</t>
  </si>
  <si>
    <t>JILESH NAVIN CHHEDA</t>
  </si>
  <si>
    <t>REPRO</t>
  </si>
  <si>
    <t>Repro India Limited</t>
  </si>
  <si>
    <t>REXPIPES</t>
  </si>
  <si>
    <t>Rex Pipes And Cables Ltd</t>
  </si>
  <si>
    <t>BANWARILALPILANIA</t>
  </si>
  <si>
    <t>SPRL</t>
  </si>
  <si>
    <t>SP Refractories Limited</t>
  </si>
  <si>
    <t>VINNY</t>
  </si>
  <si>
    <t>Vinny Overseas Limited</t>
  </si>
  <si>
    <t>SHAH SHUCHI MANISH</t>
  </si>
  <si>
    <t>SAUMIK KETAN DOSHI</t>
  </si>
  <si>
    <t>ANVIZEN CONSULTANTS PRIVATE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</si>
</sst>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5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2" fillId="12" borderId="1" xfId="0" applyFont="1" applyFill="1" applyBorder="1"/>
    <xf numFmtId="0" fontId="32" fillId="14" borderId="1" xfId="0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1" fillId="20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40" fillId="21" borderId="21" xfId="0" applyFont="1" applyFill="1" applyBorder="1" applyAlignment="1"/>
    <xf numFmtId="0" fontId="31" fillId="21" borderId="21" xfId="0" applyFont="1" applyFill="1" applyBorder="1" applyAlignment="1">
      <alignment horizontal="left" vertical="center"/>
    </xf>
    <xf numFmtId="0" fontId="32" fillId="21" borderId="21" xfId="0" applyFont="1" applyFill="1" applyBorder="1" applyAlignment="1">
      <alignment horizontal="center" vertical="center"/>
    </xf>
    <xf numFmtId="17" fontId="32" fillId="21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40" fillId="22" borderId="21" xfId="0" applyFont="1" applyFill="1" applyBorder="1" applyAlignment="1"/>
    <xf numFmtId="0" fontId="31" fillId="22" borderId="21" xfId="0" applyFont="1" applyFill="1" applyBorder="1" applyAlignment="1">
      <alignment horizontal="left" vertical="center"/>
    </xf>
    <xf numFmtId="0" fontId="32" fillId="22" borderId="21" xfId="0" applyFont="1" applyFill="1" applyBorder="1" applyAlignment="1">
      <alignment horizontal="center" vertical="center"/>
    </xf>
    <xf numFmtId="17" fontId="32" fillId="22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1" borderId="23" xfId="0" applyFont="1" applyFill="1" applyBorder="1" applyAlignment="1"/>
    <xf numFmtId="0" fontId="31" fillId="21" borderId="23" xfId="0" applyFont="1" applyFill="1" applyBorder="1" applyAlignment="1">
      <alignment horizontal="left" vertical="center"/>
    </xf>
    <xf numFmtId="0" fontId="32" fillId="21" borderId="23" xfId="0" applyFont="1" applyFill="1" applyBorder="1" applyAlignment="1">
      <alignment horizontal="center" vertical="center"/>
    </xf>
    <xf numFmtId="17" fontId="32" fillId="21" borderId="23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2" fontId="32" fillId="20" borderId="23" xfId="0" applyNumberFormat="1" applyFont="1" applyFill="1" applyBorder="1" applyAlignment="1">
      <alignment horizontal="center" vertical="center"/>
    </xf>
    <xf numFmtId="166" fontId="32" fillId="20" borderId="23" xfId="0" applyNumberFormat="1" applyFont="1" applyFill="1" applyBorder="1" applyAlignment="1">
      <alignment horizontal="center" vertical="center"/>
    </xf>
    <xf numFmtId="0" fontId="32" fillId="19" borderId="2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1" fillId="20" borderId="23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6" fontId="33" fillId="6" borderId="1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165" fontId="26" fillId="20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6" fontId="31" fillId="20" borderId="1" xfId="0" applyNumberFormat="1" applyFont="1" applyFill="1" applyBorder="1" applyAlignment="1">
      <alignment horizontal="center" vertical="center"/>
    </xf>
    <xf numFmtId="16" fontId="31" fillId="20" borderId="4" xfId="0" applyNumberFormat="1" applyFont="1" applyFill="1" applyBorder="1" applyAlignment="1">
      <alignment horizontal="center" vertical="center"/>
    </xf>
    <xf numFmtId="0" fontId="32" fillId="20" borderId="1" xfId="0" applyFont="1" applyFill="1" applyBorder="1"/>
    <xf numFmtId="0" fontId="31" fillId="20" borderId="1" xfId="0" applyFont="1" applyFill="1" applyBorder="1" applyAlignment="1">
      <alignment horizontal="center"/>
    </xf>
    <xf numFmtId="16" fontId="32" fillId="6" borderId="3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16" fontId="32" fillId="6" borderId="5" xfId="0" applyNumberFormat="1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16" fontId="32" fillId="18" borderId="3" xfId="0" applyNumberFormat="1" applyFont="1" applyFill="1" applyBorder="1" applyAlignment="1">
      <alignment horizontal="center" vertical="center"/>
    </xf>
    <xf numFmtId="0" fontId="32" fillId="18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511</xdr:row>
      <xdr:rowOff>0</xdr:rowOff>
    </xdr:from>
    <xdr:to>
      <xdr:col>12</xdr:col>
      <xdr:colOff>331694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510</xdr:row>
      <xdr:rowOff>11206</xdr:rowOff>
    </xdr:from>
    <xdr:to>
      <xdr:col>5</xdr:col>
      <xdr:colOff>224117</xdr:colOff>
      <xdr:row>514</xdr:row>
      <xdr:rowOff>22411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44705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44705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49" t="s">
        <v>16</v>
      </c>
      <c r="B9" s="451" t="s">
        <v>17</v>
      </c>
      <c r="C9" s="451" t="s">
        <v>18</v>
      </c>
      <c r="D9" s="451" t="s">
        <v>19</v>
      </c>
      <c r="E9" s="23" t="s">
        <v>20</v>
      </c>
      <c r="F9" s="23" t="s">
        <v>21</v>
      </c>
      <c r="G9" s="446" t="s">
        <v>22</v>
      </c>
      <c r="H9" s="447"/>
      <c r="I9" s="448"/>
      <c r="J9" s="446" t="s">
        <v>23</v>
      </c>
      <c r="K9" s="447"/>
      <c r="L9" s="448"/>
      <c r="M9" s="23"/>
      <c r="N9" s="24"/>
      <c r="O9" s="24"/>
      <c r="P9" s="24"/>
    </row>
    <row r="10" spans="1:16" ht="59.25" customHeight="1">
      <c r="A10" s="450"/>
      <c r="B10" s="452"/>
      <c r="C10" s="452"/>
      <c r="D10" s="45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44707</v>
      </c>
      <c r="E11" s="32">
        <v>16183.35</v>
      </c>
      <c r="F11" s="32">
        <v>16244.449999999999</v>
      </c>
      <c r="G11" s="33">
        <v>16090.899999999998</v>
      </c>
      <c r="H11" s="33">
        <v>15998.449999999999</v>
      </c>
      <c r="I11" s="33">
        <v>15844.899999999998</v>
      </c>
      <c r="J11" s="33">
        <v>16336.899999999998</v>
      </c>
      <c r="K11" s="33">
        <v>16490.449999999997</v>
      </c>
      <c r="L11" s="33">
        <v>16582.899999999998</v>
      </c>
      <c r="M11" s="34">
        <v>16398</v>
      </c>
      <c r="N11" s="34">
        <v>16152</v>
      </c>
      <c r="O11" s="35">
        <v>12316600</v>
      </c>
      <c r="P11" s="36">
        <v>1.2432852322374613E-2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44707</v>
      </c>
      <c r="E12" s="37">
        <v>34191.300000000003</v>
      </c>
      <c r="F12" s="37">
        <v>34359.549999999996</v>
      </c>
      <c r="G12" s="38">
        <v>33903.649999999994</v>
      </c>
      <c r="H12" s="38">
        <v>33616</v>
      </c>
      <c r="I12" s="38">
        <v>33160.1</v>
      </c>
      <c r="J12" s="38">
        <v>34647.19999999999</v>
      </c>
      <c r="K12" s="38">
        <v>35103.1</v>
      </c>
      <c r="L12" s="38">
        <v>35390.749999999985</v>
      </c>
      <c r="M12" s="28">
        <v>34815.449999999997</v>
      </c>
      <c r="N12" s="28">
        <v>34071.9</v>
      </c>
      <c r="O12" s="39">
        <v>2875550</v>
      </c>
      <c r="P12" s="40">
        <v>-2.6705974161102923E-3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44712</v>
      </c>
      <c r="E13" s="37">
        <v>15786.3</v>
      </c>
      <c r="F13" s="37">
        <v>15861.766666666668</v>
      </c>
      <c r="G13" s="38">
        <v>15674.533333333336</v>
      </c>
      <c r="H13" s="38">
        <v>15562.766666666668</v>
      </c>
      <c r="I13" s="38">
        <v>15375.533333333336</v>
      </c>
      <c r="J13" s="38">
        <v>15973.533333333336</v>
      </c>
      <c r="K13" s="38">
        <v>16160.76666666667</v>
      </c>
      <c r="L13" s="38">
        <v>16272.533333333336</v>
      </c>
      <c r="M13" s="28">
        <v>16049</v>
      </c>
      <c r="N13" s="28">
        <v>15750</v>
      </c>
      <c r="O13" s="39">
        <v>8680</v>
      </c>
      <c r="P13" s="40">
        <v>0.13612565445026178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44712</v>
      </c>
      <c r="E14" s="37">
        <v>6778.9</v>
      </c>
      <c r="F14" s="37">
        <v>6729.95</v>
      </c>
      <c r="G14" s="38">
        <v>6675.0499999999993</v>
      </c>
      <c r="H14" s="38">
        <v>6571.2</v>
      </c>
      <c r="I14" s="38">
        <v>6516.2999999999993</v>
      </c>
      <c r="J14" s="38">
        <v>6833.7999999999993</v>
      </c>
      <c r="K14" s="38">
        <v>6888.6999999999989</v>
      </c>
      <c r="L14" s="38">
        <v>6992.5499999999993</v>
      </c>
      <c r="M14" s="28">
        <v>6784.85</v>
      </c>
      <c r="N14" s="28">
        <v>6626.1</v>
      </c>
      <c r="O14" s="39">
        <v>1875</v>
      </c>
      <c r="P14" s="40">
        <v>0.19047619047619047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44707</v>
      </c>
      <c r="E15" s="37">
        <v>764.25</v>
      </c>
      <c r="F15" s="37">
        <v>768.36666666666667</v>
      </c>
      <c r="G15" s="38">
        <v>756.88333333333333</v>
      </c>
      <c r="H15" s="38">
        <v>749.51666666666665</v>
      </c>
      <c r="I15" s="38">
        <v>738.0333333333333</v>
      </c>
      <c r="J15" s="38">
        <v>775.73333333333335</v>
      </c>
      <c r="K15" s="38">
        <v>787.2166666666667</v>
      </c>
      <c r="L15" s="38">
        <v>794.58333333333337</v>
      </c>
      <c r="M15" s="28">
        <v>779.85</v>
      </c>
      <c r="N15" s="28">
        <v>761</v>
      </c>
      <c r="O15" s="39">
        <v>3156050</v>
      </c>
      <c r="P15" s="40">
        <v>7.0518036343911036E-3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44707</v>
      </c>
      <c r="E16" s="37">
        <v>2293.5500000000002</v>
      </c>
      <c r="F16" s="37">
        <v>2297.7333333333331</v>
      </c>
      <c r="G16" s="38">
        <v>2261.6166666666663</v>
      </c>
      <c r="H16" s="38">
        <v>2229.6833333333334</v>
      </c>
      <c r="I16" s="38">
        <v>2193.5666666666666</v>
      </c>
      <c r="J16" s="38">
        <v>2329.6666666666661</v>
      </c>
      <c r="K16" s="38">
        <v>2365.7833333333328</v>
      </c>
      <c r="L16" s="38">
        <v>2397.7166666666658</v>
      </c>
      <c r="M16" s="28">
        <v>2333.85</v>
      </c>
      <c r="N16" s="28">
        <v>2265.8000000000002</v>
      </c>
      <c r="O16" s="39">
        <v>511500</v>
      </c>
      <c r="P16" s="40">
        <v>0.33203125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44707</v>
      </c>
      <c r="E17" s="37">
        <v>17692.849999999999</v>
      </c>
      <c r="F17" s="37">
        <v>17873.083333333332</v>
      </c>
      <c r="G17" s="38">
        <v>17406.166666666664</v>
      </c>
      <c r="H17" s="38">
        <v>17119.483333333334</v>
      </c>
      <c r="I17" s="38">
        <v>16652.566666666666</v>
      </c>
      <c r="J17" s="38">
        <v>18159.766666666663</v>
      </c>
      <c r="K17" s="38">
        <v>18626.683333333327</v>
      </c>
      <c r="L17" s="38">
        <v>18913.366666666661</v>
      </c>
      <c r="M17" s="28">
        <v>18340</v>
      </c>
      <c r="N17" s="28">
        <v>17586.400000000001</v>
      </c>
      <c r="O17" s="39">
        <v>27270</v>
      </c>
      <c r="P17" s="40">
        <v>-0.113603120429059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44707</v>
      </c>
      <c r="E18" s="37">
        <v>100</v>
      </c>
      <c r="F18" s="37">
        <v>100.5</v>
      </c>
      <c r="G18" s="38">
        <v>98.7</v>
      </c>
      <c r="H18" s="38">
        <v>97.4</v>
      </c>
      <c r="I18" s="38">
        <v>95.600000000000009</v>
      </c>
      <c r="J18" s="38">
        <v>101.8</v>
      </c>
      <c r="K18" s="38">
        <v>103.60000000000001</v>
      </c>
      <c r="L18" s="38">
        <v>104.89999999999999</v>
      </c>
      <c r="M18" s="28">
        <v>102.3</v>
      </c>
      <c r="N18" s="28">
        <v>99.2</v>
      </c>
      <c r="O18" s="39">
        <v>21935800</v>
      </c>
      <c r="P18" s="40">
        <v>-3.9685422645210503E-3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44707</v>
      </c>
      <c r="E19" s="37">
        <v>274.39999999999998</v>
      </c>
      <c r="F19" s="37">
        <v>273.41666666666669</v>
      </c>
      <c r="G19" s="38">
        <v>269.98333333333335</v>
      </c>
      <c r="H19" s="38">
        <v>265.56666666666666</v>
      </c>
      <c r="I19" s="38">
        <v>262.13333333333333</v>
      </c>
      <c r="J19" s="38">
        <v>277.83333333333337</v>
      </c>
      <c r="K19" s="38">
        <v>281.26666666666665</v>
      </c>
      <c r="L19" s="38">
        <v>285.68333333333339</v>
      </c>
      <c r="M19" s="28">
        <v>276.85000000000002</v>
      </c>
      <c r="N19" s="28">
        <v>269</v>
      </c>
      <c r="O19" s="39">
        <v>13897000</v>
      </c>
      <c r="P19" s="40">
        <v>-1.1649408284023669E-2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44707</v>
      </c>
      <c r="E20" s="37">
        <v>2216.3000000000002</v>
      </c>
      <c r="F20" s="37">
        <v>2229.8333333333335</v>
      </c>
      <c r="G20" s="38">
        <v>2196.9666666666672</v>
      </c>
      <c r="H20" s="38">
        <v>2177.6333333333337</v>
      </c>
      <c r="I20" s="38">
        <v>2144.7666666666673</v>
      </c>
      <c r="J20" s="38">
        <v>2249.166666666667</v>
      </c>
      <c r="K20" s="38">
        <v>2282.0333333333328</v>
      </c>
      <c r="L20" s="38">
        <v>2301.3666666666668</v>
      </c>
      <c r="M20" s="28">
        <v>2262.6999999999998</v>
      </c>
      <c r="N20" s="28">
        <v>2210.5</v>
      </c>
      <c r="O20" s="39">
        <v>2405750</v>
      </c>
      <c r="P20" s="40">
        <v>-7.2689511941848386E-4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44707</v>
      </c>
      <c r="E21" s="37">
        <v>2166.8000000000002</v>
      </c>
      <c r="F21" s="37">
        <v>2189.5166666666669</v>
      </c>
      <c r="G21" s="38">
        <v>2135.0333333333338</v>
      </c>
      <c r="H21" s="38">
        <v>2103.2666666666669</v>
      </c>
      <c r="I21" s="38">
        <v>2048.7833333333338</v>
      </c>
      <c r="J21" s="38">
        <v>2221.2833333333338</v>
      </c>
      <c r="K21" s="38">
        <v>2275.7666666666664</v>
      </c>
      <c r="L21" s="38">
        <v>2307.5333333333338</v>
      </c>
      <c r="M21" s="28">
        <v>2244</v>
      </c>
      <c r="N21" s="28">
        <v>2157.75</v>
      </c>
      <c r="O21" s="39">
        <v>19745500</v>
      </c>
      <c r="P21" s="40">
        <v>2.9969776242602798E-3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44707</v>
      </c>
      <c r="E22" s="37">
        <v>754.15</v>
      </c>
      <c r="F22" s="37">
        <v>761.4</v>
      </c>
      <c r="G22" s="38">
        <v>744.34999999999991</v>
      </c>
      <c r="H22" s="38">
        <v>734.55</v>
      </c>
      <c r="I22" s="38">
        <v>717.49999999999989</v>
      </c>
      <c r="J22" s="38">
        <v>771.19999999999993</v>
      </c>
      <c r="K22" s="38">
        <v>788.24999999999989</v>
      </c>
      <c r="L22" s="38">
        <v>798.05</v>
      </c>
      <c r="M22" s="28">
        <v>778.45</v>
      </c>
      <c r="N22" s="28">
        <v>751.6</v>
      </c>
      <c r="O22" s="39">
        <v>96833750</v>
      </c>
      <c r="P22" s="40">
        <v>2.6937098163982237E-2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44707</v>
      </c>
      <c r="E23" s="37">
        <v>2983.85</v>
      </c>
      <c r="F23" s="37">
        <v>2994.3333333333335</v>
      </c>
      <c r="G23" s="38">
        <v>2953.0666666666671</v>
      </c>
      <c r="H23" s="38">
        <v>2922.2833333333338</v>
      </c>
      <c r="I23" s="38">
        <v>2881.0166666666673</v>
      </c>
      <c r="J23" s="38">
        <v>3025.1166666666668</v>
      </c>
      <c r="K23" s="38">
        <v>3066.3833333333332</v>
      </c>
      <c r="L23" s="38">
        <v>3097.1666666666665</v>
      </c>
      <c r="M23" s="28">
        <v>3035.6</v>
      </c>
      <c r="N23" s="28">
        <v>2963.55</v>
      </c>
      <c r="O23" s="39">
        <v>317400</v>
      </c>
      <c r="P23" s="40">
        <v>-4.799040191961608E-2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44707</v>
      </c>
      <c r="E24" s="37">
        <v>497.95</v>
      </c>
      <c r="F24" s="37">
        <v>506.16666666666669</v>
      </c>
      <c r="G24" s="38">
        <v>488.78333333333342</v>
      </c>
      <c r="H24" s="38">
        <v>479.61666666666673</v>
      </c>
      <c r="I24" s="38">
        <v>462.23333333333346</v>
      </c>
      <c r="J24" s="38">
        <v>515.33333333333337</v>
      </c>
      <c r="K24" s="38">
        <v>532.7166666666667</v>
      </c>
      <c r="L24" s="38">
        <v>541.88333333333333</v>
      </c>
      <c r="M24" s="28">
        <v>523.54999999999995</v>
      </c>
      <c r="N24" s="28">
        <v>497</v>
      </c>
      <c r="O24" s="39">
        <v>7892000</v>
      </c>
      <c r="P24" s="40">
        <v>5.8192544918208633E-2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44707</v>
      </c>
      <c r="E25" s="37">
        <v>363.7</v>
      </c>
      <c r="F25" s="37">
        <v>364.61666666666662</v>
      </c>
      <c r="G25" s="38">
        <v>361.93333333333322</v>
      </c>
      <c r="H25" s="38">
        <v>360.16666666666663</v>
      </c>
      <c r="I25" s="38">
        <v>357.48333333333323</v>
      </c>
      <c r="J25" s="38">
        <v>366.38333333333321</v>
      </c>
      <c r="K25" s="38">
        <v>369.06666666666661</v>
      </c>
      <c r="L25" s="38">
        <v>370.8333333333332</v>
      </c>
      <c r="M25" s="28">
        <v>367.3</v>
      </c>
      <c r="N25" s="28">
        <v>362.85</v>
      </c>
      <c r="O25" s="39">
        <v>51960000</v>
      </c>
      <c r="P25" s="40">
        <v>-4.4947178443747052E-3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44707</v>
      </c>
      <c r="E26" s="37">
        <v>762.5</v>
      </c>
      <c r="F26" s="37">
        <v>763.2166666666667</v>
      </c>
      <c r="G26" s="38">
        <v>749.23333333333335</v>
      </c>
      <c r="H26" s="38">
        <v>735.9666666666667</v>
      </c>
      <c r="I26" s="38">
        <v>721.98333333333335</v>
      </c>
      <c r="J26" s="38">
        <v>776.48333333333335</v>
      </c>
      <c r="K26" s="38">
        <v>790.4666666666667</v>
      </c>
      <c r="L26" s="38">
        <v>803.73333333333335</v>
      </c>
      <c r="M26" s="28">
        <v>777.2</v>
      </c>
      <c r="N26" s="28">
        <v>749.95</v>
      </c>
      <c r="O26" s="39">
        <v>1483300</v>
      </c>
      <c r="P26" s="40">
        <v>0.12413793103448276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44707</v>
      </c>
      <c r="E27" s="37">
        <v>3710.7</v>
      </c>
      <c r="F27" s="37">
        <v>3716.9666666666672</v>
      </c>
      <c r="G27" s="38">
        <v>3670.7833333333342</v>
      </c>
      <c r="H27" s="38">
        <v>3630.8666666666672</v>
      </c>
      <c r="I27" s="38">
        <v>3584.6833333333343</v>
      </c>
      <c r="J27" s="38">
        <v>3756.8833333333341</v>
      </c>
      <c r="K27" s="38">
        <v>3803.0666666666666</v>
      </c>
      <c r="L27" s="38">
        <v>3842.983333333334</v>
      </c>
      <c r="M27" s="28">
        <v>3763.15</v>
      </c>
      <c r="N27" s="28">
        <v>3677.05</v>
      </c>
      <c r="O27" s="39">
        <v>2369250</v>
      </c>
      <c r="P27" s="40">
        <v>3.4942820838627701E-3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44707</v>
      </c>
      <c r="E28" s="37">
        <v>217.3</v>
      </c>
      <c r="F28" s="37">
        <v>219.19999999999996</v>
      </c>
      <c r="G28" s="38">
        <v>214.54999999999993</v>
      </c>
      <c r="H28" s="38">
        <v>211.79999999999995</v>
      </c>
      <c r="I28" s="38">
        <v>207.14999999999992</v>
      </c>
      <c r="J28" s="38">
        <v>221.94999999999993</v>
      </c>
      <c r="K28" s="38">
        <v>226.59999999999997</v>
      </c>
      <c r="L28" s="38">
        <v>229.34999999999994</v>
      </c>
      <c r="M28" s="28">
        <v>223.85</v>
      </c>
      <c r="N28" s="28">
        <v>216.45</v>
      </c>
      <c r="O28" s="39">
        <v>11843000</v>
      </c>
      <c r="P28" s="40">
        <v>-6.3350205631129392E-2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44707</v>
      </c>
      <c r="E29" s="37">
        <v>136.05000000000001</v>
      </c>
      <c r="F29" s="37">
        <v>137.43333333333331</v>
      </c>
      <c r="G29" s="38">
        <v>134.26666666666662</v>
      </c>
      <c r="H29" s="38">
        <v>132.48333333333332</v>
      </c>
      <c r="I29" s="38">
        <v>129.31666666666663</v>
      </c>
      <c r="J29" s="38">
        <v>139.21666666666661</v>
      </c>
      <c r="K29" s="38">
        <v>142.3833333333333</v>
      </c>
      <c r="L29" s="38">
        <v>144.1666666666666</v>
      </c>
      <c r="M29" s="28">
        <v>140.6</v>
      </c>
      <c r="N29" s="28">
        <v>135.65</v>
      </c>
      <c r="O29" s="39">
        <v>38923000</v>
      </c>
      <c r="P29" s="40">
        <v>6.5245354278989573E-2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44707</v>
      </c>
      <c r="E30" s="37">
        <v>3167.35</v>
      </c>
      <c r="F30" s="37">
        <v>3162.2166666666667</v>
      </c>
      <c r="G30" s="38">
        <v>3134.3333333333335</v>
      </c>
      <c r="H30" s="38">
        <v>3101.3166666666666</v>
      </c>
      <c r="I30" s="38">
        <v>3073.4333333333334</v>
      </c>
      <c r="J30" s="38">
        <v>3195.2333333333336</v>
      </c>
      <c r="K30" s="38">
        <v>3223.1166666666668</v>
      </c>
      <c r="L30" s="38">
        <v>3256.1333333333337</v>
      </c>
      <c r="M30" s="28">
        <v>3190.1</v>
      </c>
      <c r="N30" s="28">
        <v>3129.2</v>
      </c>
      <c r="O30" s="39">
        <v>5353100</v>
      </c>
      <c r="P30" s="40">
        <v>-2.2086225794665692E-2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44707</v>
      </c>
      <c r="E31" s="37">
        <v>1702.3</v>
      </c>
      <c r="F31" s="37">
        <v>1706.05</v>
      </c>
      <c r="G31" s="38">
        <v>1672.6999999999998</v>
      </c>
      <c r="H31" s="38">
        <v>1643.1</v>
      </c>
      <c r="I31" s="38">
        <v>1609.7499999999998</v>
      </c>
      <c r="J31" s="38">
        <v>1735.6499999999999</v>
      </c>
      <c r="K31" s="38">
        <v>1768.9999999999998</v>
      </c>
      <c r="L31" s="38">
        <v>1798.6</v>
      </c>
      <c r="M31" s="28">
        <v>1739.4</v>
      </c>
      <c r="N31" s="28">
        <v>1676.45</v>
      </c>
      <c r="O31" s="39">
        <v>922350</v>
      </c>
      <c r="P31" s="40">
        <v>0.2038765254845657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44707</v>
      </c>
      <c r="E32" s="37">
        <v>8136.15</v>
      </c>
      <c r="F32" s="37">
        <v>8167.3833333333341</v>
      </c>
      <c r="G32" s="38">
        <v>8074.7666666666682</v>
      </c>
      <c r="H32" s="38">
        <v>8013.3833333333341</v>
      </c>
      <c r="I32" s="38">
        <v>7920.7666666666682</v>
      </c>
      <c r="J32" s="38">
        <v>8228.7666666666682</v>
      </c>
      <c r="K32" s="38">
        <v>8321.383333333335</v>
      </c>
      <c r="L32" s="38">
        <v>8382.7666666666682</v>
      </c>
      <c r="M32" s="28">
        <v>8260</v>
      </c>
      <c r="N32" s="28">
        <v>8106</v>
      </c>
      <c r="O32" s="39">
        <v>191775</v>
      </c>
      <c r="P32" s="40">
        <v>-5.0583657587548641E-3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44707</v>
      </c>
      <c r="E33" s="37">
        <v>1332.8</v>
      </c>
      <c r="F33" s="37">
        <v>1333.7333333333333</v>
      </c>
      <c r="G33" s="38">
        <v>1315.5666666666666</v>
      </c>
      <c r="H33" s="38">
        <v>1298.3333333333333</v>
      </c>
      <c r="I33" s="38">
        <v>1280.1666666666665</v>
      </c>
      <c r="J33" s="38">
        <v>1350.9666666666667</v>
      </c>
      <c r="K33" s="38">
        <v>1369.1333333333332</v>
      </c>
      <c r="L33" s="38">
        <v>1386.3666666666668</v>
      </c>
      <c r="M33" s="28">
        <v>1351.9</v>
      </c>
      <c r="N33" s="28">
        <v>1316.5</v>
      </c>
      <c r="O33" s="39">
        <v>2833500</v>
      </c>
      <c r="P33" s="40">
        <v>-2.3267838676318511E-2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44707</v>
      </c>
      <c r="E34" s="37">
        <v>557.65</v>
      </c>
      <c r="F34" s="37">
        <v>561.73333333333335</v>
      </c>
      <c r="G34" s="38">
        <v>548.86666666666667</v>
      </c>
      <c r="H34" s="38">
        <v>540.08333333333337</v>
      </c>
      <c r="I34" s="38">
        <v>527.2166666666667</v>
      </c>
      <c r="J34" s="38">
        <v>570.51666666666665</v>
      </c>
      <c r="K34" s="38">
        <v>583.38333333333344</v>
      </c>
      <c r="L34" s="38">
        <v>592.16666666666663</v>
      </c>
      <c r="M34" s="28">
        <v>574.6</v>
      </c>
      <c r="N34" s="28">
        <v>552.95000000000005</v>
      </c>
      <c r="O34" s="39">
        <v>16476500</v>
      </c>
      <c r="P34" s="40">
        <v>2.942738433663428E-2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44707</v>
      </c>
      <c r="E35" s="37">
        <v>674.35</v>
      </c>
      <c r="F35" s="37">
        <v>675.7833333333333</v>
      </c>
      <c r="G35" s="38">
        <v>667.66666666666663</v>
      </c>
      <c r="H35" s="38">
        <v>660.98333333333335</v>
      </c>
      <c r="I35" s="38">
        <v>652.86666666666667</v>
      </c>
      <c r="J35" s="38">
        <v>682.46666666666658</v>
      </c>
      <c r="K35" s="38">
        <v>690.58333333333337</v>
      </c>
      <c r="L35" s="38">
        <v>697.26666666666654</v>
      </c>
      <c r="M35" s="28">
        <v>683.9</v>
      </c>
      <c r="N35" s="28">
        <v>669.1</v>
      </c>
      <c r="O35" s="39">
        <v>59988000</v>
      </c>
      <c r="P35" s="40">
        <v>-2.7431906614785992E-2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44707</v>
      </c>
      <c r="E36" s="37">
        <v>3790.7</v>
      </c>
      <c r="F36" s="37">
        <v>3815.5833333333335</v>
      </c>
      <c r="G36" s="38">
        <v>3754.3666666666668</v>
      </c>
      <c r="H36" s="38">
        <v>3718.0333333333333</v>
      </c>
      <c r="I36" s="38">
        <v>3656.8166666666666</v>
      </c>
      <c r="J36" s="38">
        <v>3851.916666666667</v>
      </c>
      <c r="K36" s="38">
        <v>3913.1333333333332</v>
      </c>
      <c r="L36" s="38">
        <v>3949.4666666666672</v>
      </c>
      <c r="M36" s="28">
        <v>3876.8</v>
      </c>
      <c r="N36" s="28">
        <v>3779.25</v>
      </c>
      <c r="O36" s="39">
        <v>2981500</v>
      </c>
      <c r="P36" s="40">
        <v>-0.11092888027434024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44707</v>
      </c>
      <c r="E37" s="37">
        <v>12573.15</v>
      </c>
      <c r="F37" s="37">
        <v>12638.583333333334</v>
      </c>
      <c r="G37" s="38">
        <v>12453.266666666668</v>
      </c>
      <c r="H37" s="38">
        <v>12333.383333333335</v>
      </c>
      <c r="I37" s="38">
        <v>12148.066666666669</v>
      </c>
      <c r="J37" s="38">
        <v>12758.466666666667</v>
      </c>
      <c r="K37" s="38">
        <v>12943.783333333333</v>
      </c>
      <c r="L37" s="38">
        <v>13063.666666666666</v>
      </c>
      <c r="M37" s="28">
        <v>12823.9</v>
      </c>
      <c r="N37" s="28">
        <v>12518.7</v>
      </c>
      <c r="O37" s="39">
        <v>1008800</v>
      </c>
      <c r="P37" s="40">
        <v>2.4318424125501347E-2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44707</v>
      </c>
      <c r="E38" s="37">
        <v>5798.7</v>
      </c>
      <c r="F38" s="37">
        <v>5829.1333333333341</v>
      </c>
      <c r="G38" s="38">
        <v>5746.2166666666681</v>
      </c>
      <c r="H38" s="38">
        <v>5693.7333333333336</v>
      </c>
      <c r="I38" s="38">
        <v>5610.8166666666675</v>
      </c>
      <c r="J38" s="38">
        <v>5881.6166666666686</v>
      </c>
      <c r="K38" s="38">
        <v>5964.5333333333347</v>
      </c>
      <c r="L38" s="38">
        <v>6017.0166666666692</v>
      </c>
      <c r="M38" s="28">
        <v>5912.05</v>
      </c>
      <c r="N38" s="28">
        <v>5776.65</v>
      </c>
      <c r="O38" s="39">
        <v>5504375</v>
      </c>
      <c r="P38" s="40">
        <v>2.8924114056663934E-3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44707</v>
      </c>
      <c r="E39" s="37">
        <v>2083.65</v>
      </c>
      <c r="F39" s="37">
        <v>2106.9499999999998</v>
      </c>
      <c r="G39" s="38">
        <v>2055.3999999999996</v>
      </c>
      <c r="H39" s="38">
        <v>2027.1499999999996</v>
      </c>
      <c r="I39" s="38">
        <v>1975.5999999999995</v>
      </c>
      <c r="J39" s="38">
        <v>2135.1999999999998</v>
      </c>
      <c r="K39" s="38">
        <v>2186.75</v>
      </c>
      <c r="L39" s="38">
        <v>2215</v>
      </c>
      <c r="M39" s="28">
        <v>2158.5</v>
      </c>
      <c r="N39" s="28">
        <v>2078.6999999999998</v>
      </c>
      <c r="O39" s="39">
        <v>1377500</v>
      </c>
      <c r="P39" s="40">
        <v>5.9778427450376981E-2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44707</v>
      </c>
      <c r="E40" s="37">
        <v>413.1</v>
      </c>
      <c r="F40" s="37">
        <v>416.65000000000003</v>
      </c>
      <c r="G40" s="38">
        <v>407.80000000000007</v>
      </c>
      <c r="H40" s="38">
        <v>402.50000000000006</v>
      </c>
      <c r="I40" s="38">
        <v>393.65000000000009</v>
      </c>
      <c r="J40" s="38">
        <v>421.95000000000005</v>
      </c>
      <c r="K40" s="38">
        <v>430.80000000000007</v>
      </c>
      <c r="L40" s="38">
        <v>436.1</v>
      </c>
      <c r="M40" s="28">
        <v>425.5</v>
      </c>
      <c r="N40" s="28">
        <v>411.35</v>
      </c>
      <c r="O40" s="39">
        <v>7188800</v>
      </c>
      <c r="P40" s="40">
        <v>-4.2109929078014184E-3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44707</v>
      </c>
      <c r="E41" s="37">
        <v>313.3</v>
      </c>
      <c r="F41" s="37">
        <v>316.75</v>
      </c>
      <c r="G41" s="38">
        <v>308.7</v>
      </c>
      <c r="H41" s="38">
        <v>304.09999999999997</v>
      </c>
      <c r="I41" s="38">
        <v>296.04999999999995</v>
      </c>
      <c r="J41" s="38">
        <v>321.35000000000002</v>
      </c>
      <c r="K41" s="38">
        <v>329.4</v>
      </c>
      <c r="L41" s="38">
        <v>334.00000000000006</v>
      </c>
      <c r="M41" s="28">
        <v>324.8</v>
      </c>
      <c r="N41" s="28">
        <v>312.14999999999998</v>
      </c>
      <c r="O41" s="39">
        <v>40588200</v>
      </c>
      <c r="P41" s="40">
        <v>-1.7472766884531591E-2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44707</v>
      </c>
      <c r="E42" s="37">
        <v>97.2</v>
      </c>
      <c r="F42" s="37">
        <v>98.266666666666666</v>
      </c>
      <c r="G42" s="38">
        <v>95.883333333333326</v>
      </c>
      <c r="H42" s="38">
        <v>94.566666666666663</v>
      </c>
      <c r="I42" s="38">
        <v>92.183333333333323</v>
      </c>
      <c r="J42" s="38">
        <v>99.583333333333329</v>
      </c>
      <c r="K42" s="38">
        <v>101.96666666666668</v>
      </c>
      <c r="L42" s="38">
        <v>103.28333333333333</v>
      </c>
      <c r="M42" s="28">
        <v>100.65</v>
      </c>
      <c r="N42" s="28">
        <v>96.95</v>
      </c>
      <c r="O42" s="39">
        <v>118404000</v>
      </c>
      <c r="P42" s="40">
        <v>-9.8816162802074156E-3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44707</v>
      </c>
      <c r="E43" s="37">
        <v>1768.2</v>
      </c>
      <c r="F43" s="37">
        <v>1782.8666666666668</v>
      </c>
      <c r="G43" s="38">
        <v>1746.5333333333335</v>
      </c>
      <c r="H43" s="38">
        <v>1724.8666666666668</v>
      </c>
      <c r="I43" s="38">
        <v>1688.5333333333335</v>
      </c>
      <c r="J43" s="38">
        <v>1804.5333333333335</v>
      </c>
      <c r="K43" s="38">
        <v>1840.8666666666666</v>
      </c>
      <c r="L43" s="38">
        <v>1862.5333333333335</v>
      </c>
      <c r="M43" s="28">
        <v>1819.2</v>
      </c>
      <c r="N43" s="28">
        <v>1761.2</v>
      </c>
      <c r="O43" s="39">
        <v>1637900</v>
      </c>
      <c r="P43" s="40">
        <v>8.527696793002916E-2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44707</v>
      </c>
      <c r="E44" s="37">
        <v>231.8</v>
      </c>
      <c r="F44" s="37">
        <v>234.18333333333331</v>
      </c>
      <c r="G44" s="38">
        <v>228.26666666666662</v>
      </c>
      <c r="H44" s="38">
        <v>224.73333333333332</v>
      </c>
      <c r="I44" s="38">
        <v>218.81666666666663</v>
      </c>
      <c r="J44" s="38">
        <v>237.71666666666661</v>
      </c>
      <c r="K44" s="38">
        <v>243.6333333333333</v>
      </c>
      <c r="L44" s="38">
        <v>247.1666666666666</v>
      </c>
      <c r="M44" s="28">
        <v>240.1</v>
      </c>
      <c r="N44" s="28">
        <v>230.65</v>
      </c>
      <c r="O44" s="39">
        <v>34431800</v>
      </c>
      <c r="P44" s="40">
        <v>8.3462872175056796E-2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44707</v>
      </c>
      <c r="E45" s="37">
        <v>627</v>
      </c>
      <c r="F45" s="37">
        <v>631</v>
      </c>
      <c r="G45" s="38">
        <v>621.20000000000005</v>
      </c>
      <c r="H45" s="38">
        <v>615.40000000000009</v>
      </c>
      <c r="I45" s="38">
        <v>605.60000000000014</v>
      </c>
      <c r="J45" s="38">
        <v>636.79999999999995</v>
      </c>
      <c r="K45" s="38">
        <v>646.59999999999991</v>
      </c>
      <c r="L45" s="38">
        <v>652.39999999999986</v>
      </c>
      <c r="M45" s="28">
        <v>640.79999999999995</v>
      </c>
      <c r="N45" s="28">
        <v>625.20000000000005</v>
      </c>
      <c r="O45" s="39">
        <v>5222800</v>
      </c>
      <c r="P45" s="40">
        <v>4.9281767955801102E-2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44707</v>
      </c>
      <c r="E46" s="37">
        <v>690.15</v>
      </c>
      <c r="F46" s="37">
        <v>689.25</v>
      </c>
      <c r="G46" s="38">
        <v>681.05</v>
      </c>
      <c r="H46" s="38">
        <v>671.94999999999993</v>
      </c>
      <c r="I46" s="38">
        <v>663.74999999999989</v>
      </c>
      <c r="J46" s="38">
        <v>698.35</v>
      </c>
      <c r="K46" s="38">
        <v>706.55000000000007</v>
      </c>
      <c r="L46" s="38">
        <v>715.65000000000009</v>
      </c>
      <c r="M46" s="28">
        <v>697.45</v>
      </c>
      <c r="N46" s="28">
        <v>680.15</v>
      </c>
      <c r="O46" s="39">
        <v>6142750</v>
      </c>
      <c r="P46" s="40">
        <v>1.5918299842884315E-2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44707</v>
      </c>
      <c r="E47" s="37">
        <v>684.45</v>
      </c>
      <c r="F47" s="37">
        <v>686.13333333333333</v>
      </c>
      <c r="G47" s="38">
        <v>678.51666666666665</v>
      </c>
      <c r="H47" s="38">
        <v>672.58333333333337</v>
      </c>
      <c r="I47" s="38">
        <v>664.9666666666667</v>
      </c>
      <c r="J47" s="38">
        <v>692.06666666666661</v>
      </c>
      <c r="K47" s="38">
        <v>699.68333333333317</v>
      </c>
      <c r="L47" s="38">
        <v>705.61666666666656</v>
      </c>
      <c r="M47" s="28">
        <v>693.75</v>
      </c>
      <c r="N47" s="28">
        <v>680.2</v>
      </c>
      <c r="O47" s="39">
        <v>61677800</v>
      </c>
      <c r="P47" s="40">
        <v>-2.3405535499398316E-2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44707</v>
      </c>
      <c r="E48" s="37">
        <v>51.2</v>
      </c>
      <c r="F48" s="37">
        <v>52.416666666666664</v>
      </c>
      <c r="G48" s="38">
        <v>49.583333333333329</v>
      </c>
      <c r="H48" s="38">
        <v>47.966666666666661</v>
      </c>
      <c r="I48" s="38">
        <v>45.133333333333326</v>
      </c>
      <c r="J48" s="38">
        <v>54.033333333333331</v>
      </c>
      <c r="K48" s="38">
        <v>56.86666666666666</v>
      </c>
      <c r="L48" s="38">
        <v>58.483333333333334</v>
      </c>
      <c r="M48" s="28">
        <v>55.25</v>
      </c>
      <c r="N48" s="28">
        <v>50.8</v>
      </c>
      <c r="O48" s="39">
        <v>105357000</v>
      </c>
      <c r="P48" s="40">
        <v>-0.20111464968152867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44707</v>
      </c>
      <c r="E49" s="37">
        <v>338.1</v>
      </c>
      <c r="F49" s="37">
        <v>339.48333333333335</v>
      </c>
      <c r="G49" s="38">
        <v>335.61666666666667</v>
      </c>
      <c r="H49" s="38">
        <v>333.13333333333333</v>
      </c>
      <c r="I49" s="38">
        <v>329.26666666666665</v>
      </c>
      <c r="J49" s="38">
        <v>341.9666666666667</v>
      </c>
      <c r="K49" s="38">
        <v>345.83333333333337</v>
      </c>
      <c r="L49" s="38">
        <v>348.31666666666672</v>
      </c>
      <c r="M49" s="28">
        <v>343.35</v>
      </c>
      <c r="N49" s="28">
        <v>337</v>
      </c>
      <c r="O49" s="39">
        <v>12194600</v>
      </c>
      <c r="P49" s="40">
        <v>5.6614455557652389E-4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44707</v>
      </c>
      <c r="E50" s="37">
        <v>14118.1</v>
      </c>
      <c r="F50" s="37">
        <v>14143.433333333334</v>
      </c>
      <c r="G50" s="38">
        <v>13946.866666666669</v>
      </c>
      <c r="H50" s="38">
        <v>13775.633333333335</v>
      </c>
      <c r="I50" s="38">
        <v>13579.066666666669</v>
      </c>
      <c r="J50" s="38">
        <v>14314.666666666668</v>
      </c>
      <c r="K50" s="38">
        <v>14511.233333333334</v>
      </c>
      <c r="L50" s="38">
        <v>14682.466666666667</v>
      </c>
      <c r="M50" s="28">
        <v>14340</v>
      </c>
      <c r="N50" s="28">
        <v>13972.2</v>
      </c>
      <c r="O50" s="39">
        <v>126800</v>
      </c>
      <c r="P50" s="40">
        <v>7.5943996605854894E-2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44707</v>
      </c>
      <c r="E51" s="37">
        <v>331.6</v>
      </c>
      <c r="F51" s="37">
        <v>331.25</v>
      </c>
      <c r="G51" s="38">
        <v>326.89999999999998</v>
      </c>
      <c r="H51" s="38">
        <v>322.2</v>
      </c>
      <c r="I51" s="38">
        <v>317.84999999999997</v>
      </c>
      <c r="J51" s="38">
        <v>335.95</v>
      </c>
      <c r="K51" s="38">
        <v>340.3</v>
      </c>
      <c r="L51" s="38">
        <v>345</v>
      </c>
      <c r="M51" s="28">
        <v>335.6</v>
      </c>
      <c r="N51" s="28">
        <v>326.55</v>
      </c>
      <c r="O51" s="39">
        <v>20458800</v>
      </c>
      <c r="P51" s="40">
        <v>-5.6215228763597108E-2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44707</v>
      </c>
      <c r="E52" s="37">
        <v>3480.05</v>
      </c>
      <c r="F52" s="37">
        <v>3493.2833333333333</v>
      </c>
      <c r="G52" s="38">
        <v>3449.6166666666668</v>
      </c>
      <c r="H52" s="38">
        <v>3419.1833333333334</v>
      </c>
      <c r="I52" s="38">
        <v>3375.5166666666669</v>
      </c>
      <c r="J52" s="38">
        <v>3523.7166666666667</v>
      </c>
      <c r="K52" s="38">
        <v>3567.3833333333337</v>
      </c>
      <c r="L52" s="38">
        <v>3597.8166666666666</v>
      </c>
      <c r="M52" s="28">
        <v>3536.95</v>
      </c>
      <c r="N52" s="28">
        <v>3462.85</v>
      </c>
      <c r="O52" s="39">
        <v>1803000</v>
      </c>
      <c r="P52" s="40">
        <v>3.4542116134955246E-2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44707</v>
      </c>
      <c r="E53" s="37">
        <v>377.6</v>
      </c>
      <c r="F53" s="37">
        <v>379.8</v>
      </c>
      <c r="G53" s="38">
        <v>372.20000000000005</v>
      </c>
      <c r="H53" s="38">
        <v>366.8</v>
      </c>
      <c r="I53" s="38">
        <v>359.20000000000005</v>
      </c>
      <c r="J53" s="38">
        <v>385.20000000000005</v>
      </c>
      <c r="K53" s="38">
        <v>392.80000000000007</v>
      </c>
      <c r="L53" s="38">
        <v>398.20000000000005</v>
      </c>
      <c r="M53" s="28">
        <v>387.4</v>
      </c>
      <c r="N53" s="28">
        <v>374.4</v>
      </c>
      <c r="O53" s="39">
        <v>3729700</v>
      </c>
      <c r="P53" s="40">
        <v>1.2350035285815103E-2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44707</v>
      </c>
      <c r="E54" s="37">
        <v>190.95</v>
      </c>
      <c r="F54" s="37">
        <v>193.01666666666665</v>
      </c>
      <c r="G54" s="38">
        <v>188.18333333333331</v>
      </c>
      <c r="H54" s="38">
        <v>185.41666666666666</v>
      </c>
      <c r="I54" s="38">
        <v>180.58333333333331</v>
      </c>
      <c r="J54" s="38">
        <v>195.7833333333333</v>
      </c>
      <c r="K54" s="38">
        <v>200.61666666666667</v>
      </c>
      <c r="L54" s="38">
        <v>203.3833333333333</v>
      </c>
      <c r="M54" s="28">
        <v>197.85</v>
      </c>
      <c r="N54" s="28">
        <v>190.25</v>
      </c>
      <c r="O54" s="39">
        <v>49979700</v>
      </c>
      <c r="P54" s="40">
        <v>2.8903340559168472E-2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44707</v>
      </c>
      <c r="E55" s="37">
        <v>474.1</v>
      </c>
      <c r="F55" s="37">
        <v>476.7166666666667</v>
      </c>
      <c r="G55" s="38">
        <v>465.43333333333339</v>
      </c>
      <c r="H55" s="38">
        <v>456.76666666666671</v>
      </c>
      <c r="I55" s="38">
        <v>445.48333333333341</v>
      </c>
      <c r="J55" s="38">
        <v>485.38333333333338</v>
      </c>
      <c r="K55" s="38">
        <v>496.66666666666669</v>
      </c>
      <c r="L55" s="38">
        <v>505.33333333333337</v>
      </c>
      <c r="M55" s="28">
        <v>488</v>
      </c>
      <c r="N55" s="28">
        <v>468.05</v>
      </c>
      <c r="O55" s="39">
        <v>3734250</v>
      </c>
      <c r="P55" s="40">
        <v>-2.2709874968104109E-2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44707</v>
      </c>
      <c r="E56" s="37">
        <v>403.85</v>
      </c>
      <c r="F56" s="37">
        <v>403.58333333333331</v>
      </c>
      <c r="G56" s="38">
        <v>395.16666666666663</v>
      </c>
      <c r="H56" s="38">
        <v>386.48333333333329</v>
      </c>
      <c r="I56" s="38">
        <v>378.06666666666661</v>
      </c>
      <c r="J56" s="38">
        <v>412.26666666666665</v>
      </c>
      <c r="K56" s="38">
        <v>420.68333333333328</v>
      </c>
      <c r="L56" s="38">
        <v>429.36666666666667</v>
      </c>
      <c r="M56" s="28">
        <v>412</v>
      </c>
      <c r="N56" s="28">
        <v>394.9</v>
      </c>
      <c r="O56" s="39">
        <v>2821500</v>
      </c>
      <c r="P56" s="40">
        <v>-1.5183246073298429E-2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44707</v>
      </c>
      <c r="E57" s="37">
        <v>649.4</v>
      </c>
      <c r="F57" s="37">
        <v>653.01666666666654</v>
      </c>
      <c r="G57" s="38">
        <v>637.48333333333312</v>
      </c>
      <c r="H57" s="38">
        <v>625.56666666666661</v>
      </c>
      <c r="I57" s="38">
        <v>610.03333333333319</v>
      </c>
      <c r="J57" s="38">
        <v>664.93333333333305</v>
      </c>
      <c r="K57" s="38">
        <v>680.46666666666658</v>
      </c>
      <c r="L57" s="38">
        <v>692.38333333333298</v>
      </c>
      <c r="M57" s="28">
        <v>668.55</v>
      </c>
      <c r="N57" s="28">
        <v>641.1</v>
      </c>
      <c r="O57" s="39">
        <v>9741250</v>
      </c>
      <c r="P57" s="40">
        <v>-3.718804052384482E-2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44707</v>
      </c>
      <c r="E58" s="37">
        <v>969.5</v>
      </c>
      <c r="F58" s="37">
        <v>974.08333333333337</v>
      </c>
      <c r="G58" s="38">
        <v>962.16666666666674</v>
      </c>
      <c r="H58" s="38">
        <v>954.83333333333337</v>
      </c>
      <c r="I58" s="38">
        <v>942.91666666666674</v>
      </c>
      <c r="J58" s="38">
        <v>981.41666666666674</v>
      </c>
      <c r="K58" s="38">
        <v>993.33333333333348</v>
      </c>
      <c r="L58" s="38">
        <v>1000.6666666666667</v>
      </c>
      <c r="M58" s="28">
        <v>986</v>
      </c>
      <c r="N58" s="28">
        <v>966.75</v>
      </c>
      <c r="O58" s="39">
        <v>9276800</v>
      </c>
      <c r="P58" s="40">
        <v>3.8686080045016529E-3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44707</v>
      </c>
      <c r="E59" s="37">
        <v>184.25</v>
      </c>
      <c r="F59" s="37">
        <v>184.45000000000002</v>
      </c>
      <c r="G59" s="38">
        <v>182.45000000000005</v>
      </c>
      <c r="H59" s="38">
        <v>180.65000000000003</v>
      </c>
      <c r="I59" s="38">
        <v>178.65000000000006</v>
      </c>
      <c r="J59" s="38">
        <v>186.25000000000003</v>
      </c>
      <c r="K59" s="38">
        <v>188.24999999999997</v>
      </c>
      <c r="L59" s="38">
        <v>190.05</v>
      </c>
      <c r="M59" s="28">
        <v>186.45</v>
      </c>
      <c r="N59" s="28">
        <v>182.65</v>
      </c>
      <c r="O59" s="39">
        <v>36384600</v>
      </c>
      <c r="P59" s="40">
        <v>-5.8676518526567426E-2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44707</v>
      </c>
      <c r="E60" s="37">
        <v>3845.45</v>
      </c>
      <c r="F60" s="37">
        <v>3835.85</v>
      </c>
      <c r="G60" s="38">
        <v>3777.2999999999997</v>
      </c>
      <c r="H60" s="38">
        <v>3709.1499999999996</v>
      </c>
      <c r="I60" s="38">
        <v>3650.5999999999995</v>
      </c>
      <c r="J60" s="38">
        <v>3904</v>
      </c>
      <c r="K60" s="38">
        <v>3962.55</v>
      </c>
      <c r="L60" s="38">
        <v>4030.7000000000003</v>
      </c>
      <c r="M60" s="28">
        <v>3894.4</v>
      </c>
      <c r="N60" s="28">
        <v>3767.7</v>
      </c>
      <c r="O60" s="39">
        <v>683950</v>
      </c>
      <c r="P60" s="40">
        <v>-1.0130979086764599E-2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44707</v>
      </c>
      <c r="E61" s="37">
        <v>1590.6</v>
      </c>
      <c r="F61" s="37">
        <v>1600.1166666666668</v>
      </c>
      <c r="G61" s="38">
        <v>1575.9833333333336</v>
      </c>
      <c r="H61" s="38">
        <v>1561.3666666666668</v>
      </c>
      <c r="I61" s="38">
        <v>1537.2333333333336</v>
      </c>
      <c r="J61" s="38">
        <v>1614.7333333333336</v>
      </c>
      <c r="K61" s="38">
        <v>1638.8666666666668</v>
      </c>
      <c r="L61" s="38">
        <v>1653.4833333333336</v>
      </c>
      <c r="M61" s="28">
        <v>1624.25</v>
      </c>
      <c r="N61" s="28">
        <v>1585.5</v>
      </c>
      <c r="O61" s="39">
        <v>2965900</v>
      </c>
      <c r="P61" s="40">
        <v>-3.0434782608695653E-2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44707</v>
      </c>
      <c r="E62" s="37">
        <v>600.54999999999995</v>
      </c>
      <c r="F62" s="37">
        <v>596.18333333333328</v>
      </c>
      <c r="G62" s="38">
        <v>579.36666666666656</v>
      </c>
      <c r="H62" s="38">
        <v>558.18333333333328</v>
      </c>
      <c r="I62" s="38">
        <v>541.36666666666656</v>
      </c>
      <c r="J62" s="38">
        <v>617.36666666666656</v>
      </c>
      <c r="K62" s="38">
        <v>634.18333333333339</v>
      </c>
      <c r="L62" s="38">
        <v>655.36666666666656</v>
      </c>
      <c r="M62" s="28">
        <v>613</v>
      </c>
      <c r="N62" s="28">
        <v>575</v>
      </c>
      <c r="O62" s="39">
        <v>8637600</v>
      </c>
      <c r="P62" s="40">
        <v>-2.5541516245487363E-2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44707</v>
      </c>
      <c r="E63" s="37">
        <v>931.3</v>
      </c>
      <c r="F63" s="37">
        <v>934.06666666666661</v>
      </c>
      <c r="G63" s="38">
        <v>924.13333333333321</v>
      </c>
      <c r="H63" s="38">
        <v>916.96666666666658</v>
      </c>
      <c r="I63" s="38">
        <v>907.03333333333319</v>
      </c>
      <c r="J63" s="38">
        <v>941.23333333333323</v>
      </c>
      <c r="K63" s="38">
        <v>951.16666666666663</v>
      </c>
      <c r="L63" s="38">
        <v>958.33333333333326</v>
      </c>
      <c r="M63" s="28">
        <v>944</v>
      </c>
      <c r="N63" s="28">
        <v>926.9</v>
      </c>
      <c r="O63" s="39">
        <v>1596150</v>
      </c>
      <c r="P63" s="40">
        <v>8.4562071074267858E-2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44707</v>
      </c>
      <c r="E64" s="37">
        <v>340.9</v>
      </c>
      <c r="F64" s="37">
        <v>342.05</v>
      </c>
      <c r="G64" s="38">
        <v>337.8</v>
      </c>
      <c r="H64" s="38">
        <v>334.7</v>
      </c>
      <c r="I64" s="38">
        <v>330.45</v>
      </c>
      <c r="J64" s="38">
        <v>345.15000000000003</v>
      </c>
      <c r="K64" s="38">
        <v>349.40000000000003</v>
      </c>
      <c r="L64" s="38">
        <v>352.50000000000006</v>
      </c>
      <c r="M64" s="28">
        <v>346.3</v>
      </c>
      <c r="N64" s="28">
        <v>338.95</v>
      </c>
      <c r="O64" s="39">
        <v>3865500</v>
      </c>
      <c r="P64" s="40">
        <v>4.9176933429961693E-4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44707</v>
      </c>
      <c r="E65" s="37">
        <v>125.95</v>
      </c>
      <c r="F65" s="37">
        <v>126.25</v>
      </c>
      <c r="G65" s="38">
        <v>124.5</v>
      </c>
      <c r="H65" s="38">
        <v>123.05</v>
      </c>
      <c r="I65" s="38">
        <v>121.3</v>
      </c>
      <c r="J65" s="38">
        <v>127.7</v>
      </c>
      <c r="K65" s="38">
        <v>129.44999999999999</v>
      </c>
      <c r="L65" s="38">
        <v>130.9</v>
      </c>
      <c r="M65" s="28">
        <v>128</v>
      </c>
      <c r="N65" s="28">
        <v>124.8</v>
      </c>
      <c r="O65" s="39">
        <v>13240800</v>
      </c>
      <c r="P65" s="40">
        <v>9.8384661144922895E-3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44707</v>
      </c>
      <c r="E66" s="37">
        <v>1014</v>
      </c>
      <c r="F66" s="37">
        <v>1020.7333333333332</v>
      </c>
      <c r="G66" s="38">
        <v>1005.3166666666664</v>
      </c>
      <c r="H66" s="38">
        <v>996.6333333333331</v>
      </c>
      <c r="I66" s="38">
        <v>981.21666666666624</v>
      </c>
      <c r="J66" s="38">
        <v>1029.4166666666665</v>
      </c>
      <c r="K66" s="38">
        <v>1044.8333333333333</v>
      </c>
      <c r="L66" s="38">
        <v>1053.5166666666667</v>
      </c>
      <c r="M66" s="28">
        <v>1036.1500000000001</v>
      </c>
      <c r="N66" s="28">
        <v>1012.05</v>
      </c>
      <c r="O66" s="39">
        <v>1412400</v>
      </c>
      <c r="P66" s="40">
        <v>0.12685495452369555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44707</v>
      </c>
      <c r="E67" s="37">
        <v>505.65</v>
      </c>
      <c r="F67" s="37">
        <v>507.73333333333329</v>
      </c>
      <c r="G67" s="38">
        <v>502.56666666666661</v>
      </c>
      <c r="H67" s="38">
        <v>499.48333333333329</v>
      </c>
      <c r="I67" s="38">
        <v>494.31666666666661</v>
      </c>
      <c r="J67" s="38">
        <v>510.81666666666661</v>
      </c>
      <c r="K67" s="38">
        <v>515.98333333333323</v>
      </c>
      <c r="L67" s="38">
        <v>519.06666666666661</v>
      </c>
      <c r="M67" s="28">
        <v>512.9</v>
      </c>
      <c r="N67" s="28">
        <v>504.65</v>
      </c>
      <c r="O67" s="39">
        <v>15120000</v>
      </c>
      <c r="P67" s="40">
        <v>3.8194146425199554E-2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44707</v>
      </c>
      <c r="E68" s="37">
        <v>1366.75</v>
      </c>
      <c r="F68" s="37">
        <v>1384.3</v>
      </c>
      <c r="G68" s="38">
        <v>1333.8999999999999</v>
      </c>
      <c r="H68" s="38">
        <v>1301.05</v>
      </c>
      <c r="I68" s="38">
        <v>1250.6499999999999</v>
      </c>
      <c r="J68" s="38">
        <v>1417.1499999999999</v>
      </c>
      <c r="K68" s="38">
        <v>1467.55</v>
      </c>
      <c r="L68" s="38">
        <v>1500.3999999999999</v>
      </c>
      <c r="M68" s="28">
        <v>1434.7</v>
      </c>
      <c r="N68" s="28">
        <v>1351.45</v>
      </c>
      <c r="O68" s="39">
        <v>1315750</v>
      </c>
      <c r="P68" s="40">
        <v>-5.6678632155677307E-3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44707</v>
      </c>
      <c r="E69" s="37">
        <v>1940.05</v>
      </c>
      <c r="F69" s="37">
        <v>1959.55</v>
      </c>
      <c r="G69" s="38">
        <v>1913.6999999999998</v>
      </c>
      <c r="H69" s="38">
        <v>1887.35</v>
      </c>
      <c r="I69" s="38">
        <v>1841.4999999999998</v>
      </c>
      <c r="J69" s="38">
        <v>1985.8999999999999</v>
      </c>
      <c r="K69" s="38">
        <v>2031.7499999999998</v>
      </c>
      <c r="L69" s="38">
        <v>2058.1</v>
      </c>
      <c r="M69" s="28">
        <v>2005.4</v>
      </c>
      <c r="N69" s="28">
        <v>1933.2</v>
      </c>
      <c r="O69" s="39">
        <v>1283000</v>
      </c>
      <c r="P69" s="40">
        <v>1.0435125024611145E-2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44707</v>
      </c>
      <c r="E70" s="37">
        <v>233.45</v>
      </c>
      <c r="F70" s="37">
        <v>234.95000000000002</v>
      </c>
      <c r="G70" s="38">
        <v>227.90000000000003</v>
      </c>
      <c r="H70" s="38">
        <v>222.35000000000002</v>
      </c>
      <c r="I70" s="38">
        <v>215.30000000000004</v>
      </c>
      <c r="J70" s="38">
        <v>240.50000000000003</v>
      </c>
      <c r="K70" s="38">
        <v>247.55000000000004</v>
      </c>
      <c r="L70" s="38">
        <v>253.10000000000002</v>
      </c>
      <c r="M70" s="28">
        <v>242</v>
      </c>
      <c r="N70" s="28">
        <v>229.4</v>
      </c>
      <c r="O70" s="39">
        <v>15782600</v>
      </c>
      <c r="P70" s="40">
        <v>-5.6769759450171819E-2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44707</v>
      </c>
      <c r="E71" s="37">
        <v>3903.7</v>
      </c>
      <c r="F71" s="37">
        <v>4072.5166666666664</v>
      </c>
      <c r="G71" s="38">
        <v>3708.4833333333327</v>
      </c>
      <c r="H71" s="38">
        <v>3513.2666666666664</v>
      </c>
      <c r="I71" s="38">
        <v>3149.2333333333327</v>
      </c>
      <c r="J71" s="38">
        <v>4267.7333333333327</v>
      </c>
      <c r="K71" s="38">
        <v>4631.7666666666655</v>
      </c>
      <c r="L71" s="38">
        <v>4826.9833333333327</v>
      </c>
      <c r="M71" s="28">
        <v>4436.55</v>
      </c>
      <c r="N71" s="28">
        <v>3877.3</v>
      </c>
      <c r="O71" s="39">
        <v>2427800</v>
      </c>
      <c r="P71" s="40">
        <v>9.3923896636402548E-2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44707</v>
      </c>
      <c r="E72" s="37">
        <v>3498.85</v>
      </c>
      <c r="F72" s="37">
        <v>3477.2166666666672</v>
      </c>
      <c r="G72" s="38">
        <v>3425.1833333333343</v>
      </c>
      <c r="H72" s="38">
        <v>3351.5166666666673</v>
      </c>
      <c r="I72" s="38">
        <v>3299.4833333333345</v>
      </c>
      <c r="J72" s="38">
        <v>3550.8833333333341</v>
      </c>
      <c r="K72" s="38">
        <v>3602.916666666667</v>
      </c>
      <c r="L72" s="38">
        <v>3676.5833333333339</v>
      </c>
      <c r="M72" s="28">
        <v>3529.25</v>
      </c>
      <c r="N72" s="28">
        <v>3403.55</v>
      </c>
      <c r="O72" s="39">
        <v>840625</v>
      </c>
      <c r="P72" s="40">
        <v>-2.0821199767035527E-2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44707</v>
      </c>
      <c r="E73" s="37">
        <v>330.55</v>
      </c>
      <c r="F73" s="37">
        <v>333.43333333333334</v>
      </c>
      <c r="G73" s="38">
        <v>326.4666666666667</v>
      </c>
      <c r="H73" s="38">
        <v>322.38333333333338</v>
      </c>
      <c r="I73" s="38">
        <v>315.41666666666674</v>
      </c>
      <c r="J73" s="38">
        <v>337.51666666666665</v>
      </c>
      <c r="K73" s="38">
        <v>344.48333333333323</v>
      </c>
      <c r="L73" s="38">
        <v>348.56666666666661</v>
      </c>
      <c r="M73" s="28">
        <v>340.4</v>
      </c>
      <c r="N73" s="28">
        <v>329.35</v>
      </c>
      <c r="O73" s="39">
        <v>47269200</v>
      </c>
      <c r="P73" s="40">
        <v>-1.4639247124433601E-3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44707</v>
      </c>
      <c r="E74" s="37">
        <v>4271.25</v>
      </c>
      <c r="F74" s="37">
        <v>4280.25</v>
      </c>
      <c r="G74" s="38">
        <v>4236.05</v>
      </c>
      <c r="H74" s="38">
        <v>4200.8500000000004</v>
      </c>
      <c r="I74" s="38">
        <v>4156.6500000000005</v>
      </c>
      <c r="J74" s="38">
        <v>4315.45</v>
      </c>
      <c r="K74" s="38">
        <v>4359.6500000000005</v>
      </c>
      <c r="L74" s="38">
        <v>4394.8499999999995</v>
      </c>
      <c r="M74" s="28">
        <v>4324.45</v>
      </c>
      <c r="N74" s="28">
        <v>4245.05</v>
      </c>
      <c r="O74" s="39">
        <v>2833375</v>
      </c>
      <c r="P74" s="40">
        <v>-8.9195924970486649E-3</v>
      </c>
    </row>
    <row r="75" spans="1:16" ht="12.75" customHeight="1">
      <c r="A75" s="28">
        <v>65</v>
      </c>
      <c r="B75" s="29" t="s">
        <v>49</v>
      </c>
      <c r="C75" s="284" t="s">
        <v>99</v>
      </c>
      <c r="D75" s="31">
        <v>44707</v>
      </c>
      <c r="E75" s="37">
        <v>2734.7</v>
      </c>
      <c r="F75" s="37">
        <v>2738.6833333333329</v>
      </c>
      <c r="G75" s="38">
        <v>2708.4166666666661</v>
      </c>
      <c r="H75" s="38">
        <v>2682.1333333333332</v>
      </c>
      <c r="I75" s="38">
        <v>2651.8666666666663</v>
      </c>
      <c r="J75" s="38">
        <v>2764.9666666666658</v>
      </c>
      <c r="K75" s="38">
        <v>2795.2333333333331</v>
      </c>
      <c r="L75" s="38">
        <v>2821.5166666666655</v>
      </c>
      <c r="M75" s="28">
        <v>2768.95</v>
      </c>
      <c r="N75" s="28">
        <v>2712.4</v>
      </c>
      <c r="O75" s="39">
        <v>4019400</v>
      </c>
      <c r="P75" s="40">
        <v>3.431504998649014E-2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44707</v>
      </c>
      <c r="E76" s="37">
        <v>1632</v>
      </c>
      <c r="F76" s="37">
        <v>1648.75</v>
      </c>
      <c r="G76" s="38">
        <v>1609.2</v>
      </c>
      <c r="H76" s="38">
        <v>1586.4</v>
      </c>
      <c r="I76" s="38">
        <v>1546.8500000000001</v>
      </c>
      <c r="J76" s="38">
        <v>1671.55</v>
      </c>
      <c r="K76" s="38">
        <v>1711.1000000000001</v>
      </c>
      <c r="L76" s="38">
        <v>1733.8999999999999</v>
      </c>
      <c r="M76" s="28">
        <v>1688.3</v>
      </c>
      <c r="N76" s="28">
        <v>1625.95</v>
      </c>
      <c r="O76" s="39">
        <v>3415500</v>
      </c>
      <c r="P76" s="40">
        <v>4.4399596367305755E-2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44707</v>
      </c>
      <c r="E77" s="37">
        <v>143.19999999999999</v>
      </c>
      <c r="F77" s="37">
        <v>143.9</v>
      </c>
      <c r="G77" s="38">
        <v>142</v>
      </c>
      <c r="H77" s="38">
        <v>140.79999999999998</v>
      </c>
      <c r="I77" s="38">
        <v>138.89999999999998</v>
      </c>
      <c r="J77" s="38">
        <v>145.10000000000002</v>
      </c>
      <c r="K77" s="38">
        <v>147.00000000000006</v>
      </c>
      <c r="L77" s="38">
        <v>148.20000000000005</v>
      </c>
      <c r="M77" s="28">
        <v>145.80000000000001</v>
      </c>
      <c r="N77" s="28">
        <v>142.69999999999999</v>
      </c>
      <c r="O77" s="39">
        <v>22896000</v>
      </c>
      <c r="P77" s="40">
        <v>-2.3041474654377881E-2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44707</v>
      </c>
      <c r="E78" s="37">
        <v>85</v>
      </c>
      <c r="F78" s="37">
        <v>85.566666666666663</v>
      </c>
      <c r="G78" s="38">
        <v>84.183333333333323</v>
      </c>
      <c r="H78" s="38">
        <v>83.36666666666666</v>
      </c>
      <c r="I78" s="38">
        <v>81.98333333333332</v>
      </c>
      <c r="J78" s="38">
        <v>86.383333333333326</v>
      </c>
      <c r="K78" s="38">
        <v>87.766666666666652</v>
      </c>
      <c r="L78" s="38">
        <v>88.583333333333329</v>
      </c>
      <c r="M78" s="28">
        <v>86.95</v>
      </c>
      <c r="N78" s="28">
        <v>84.75</v>
      </c>
      <c r="O78" s="39">
        <v>82000000</v>
      </c>
      <c r="P78" s="40">
        <v>-1.4186102428468381E-2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44707</v>
      </c>
      <c r="E79" s="37">
        <v>107.4</v>
      </c>
      <c r="F79" s="37">
        <v>108.3</v>
      </c>
      <c r="G79" s="38">
        <v>106.19999999999999</v>
      </c>
      <c r="H79" s="38">
        <v>104.99999999999999</v>
      </c>
      <c r="I79" s="38">
        <v>102.89999999999998</v>
      </c>
      <c r="J79" s="38">
        <v>109.5</v>
      </c>
      <c r="K79" s="38">
        <v>111.6</v>
      </c>
      <c r="L79" s="38">
        <v>112.80000000000001</v>
      </c>
      <c r="M79" s="28">
        <v>110.4</v>
      </c>
      <c r="N79" s="28">
        <v>107.1</v>
      </c>
      <c r="O79" s="39">
        <v>12976600</v>
      </c>
      <c r="P79" s="40">
        <v>-7.5226977950713356E-2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44707</v>
      </c>
      <c r="E80" s="37">
        <v>152.9</v>
      </c>
      <c r="F80" s="37">
        <v>153.85</v>
      </c>
      <c r="G80" s="38">
        <v>151.54999999999998</v>
      </c>
      <c r="H80" s="38">
        <v>150.19999999999999</v>
      </c>
      <c r="I80" s="38">
        <v>147.89999999999998</v>
      </c>
      <c r="J80" s="38">
        <v>155.19999999999999</v>
      </c>
      <c r="K80" s="38">
        <v>157.5</v>
      </c>
      <c r="L80" s="38">
        <v>158.85</v>
      </c>
      <c r="M80" s="28">
        <v>156.15</v>
      </c>
      <c r="N80" s="28">
        <v>152.5</v>
      </c>
      <c r="O80" s="39">
        <v>40613800</v>
      </c>
      <c r="P80" s="40">
        <v>-2.088235294117647E-2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44707</v>
      </c>
      <c r="E81" s="37">
        <v>402.4</v>
      </c>
      <c r="F81" s="37">
        <v>399.66666666666669</v>
      </c>
      <c r="G81" s="38">
        <v>392.03333333333336</v>
      </c>
      <c r="H81" s="38">
        <v>381.66666666666669</v>
      </c>
      <c r="I81" s="38">
        <v>374.03333333333336</v>
      </c>
      <c r="J81" s="38">
        <v>410.03333333333336</v>
      </c>
      <c r="K81" s="38">
        <v>417.66666666666669</v>
      </c>
      <c r="L81" s="38">
        <v>428.03333333333336</v>
      </c>
      <c r="M81" s="28">
        <v>407.3</v>
      </c>
      <c r="N81" s="28">
        <v>389.3</v>
      </c>
      <c r="O81" s="39">
        <v>6844800</v>
      </c>
      <c r="P81" s="40">
        <v>4.2564372044140833E-2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44707</v>
      </c>
      <c r="E82" s="37">
        <v>36.549999999999997</v>
      </c>
      <c r="F82" s="37">
        <v>37</v>
      </c>
      <c r="G82" s="38">
        <v>36</v>
      </c>
      <c r="H82" s="38">
        <v>35.450000000000003</v>
      </c>
      <c r="I82" s="38">
        <v>34.450000000000003</v>
      </c>
      <c r="J82" s="38">
        <v>37.549999999999997</v>
      </c>
      <c r="K82" s="38">
        <v>38.549999999999997</v>
      </c>
      <c r="L82" s="38">
        <v>39.099999999999994</v>
      </c>
      <c r="M82" s="28">
        <v>38</v>
      </c>
      <c r="N82" s="28">
        <v>36.450000000000003</v>
      </c>
      <c r="O82" s="39">
        <v>123885000</v>
      </c>
      <c r="P82" s="40">
        <v>8.7068114511352421E-2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44707</v>
      </c>
      <c r="E83" s="37">
        <v>663.65</v>
      </c>
      <c r="F83" s="37">
        <v>655.78333333333342</v>
      </c>
      <c r="G83" s="38">
        <v>635.56666666666683</v>
      </c>
      <c r="H83" s="38">
        <v>607.48333333333346</v>
      </c>
      <c r="I83" s="38">
        <v>587.26666666666688</v>
      </c>
      <c r="J83" s="38">
        <v>683.86666666666679</v>
      </c>
      <c r="K83" s="38">
        <v>704.08333333333326</v>
      </c>
      <c r="L83" s="38">
        <v>732.16666666666674</v>
      </c>
      <c r="M83" s="28">
        <v>676</v>
      </c>
      <c r="N83" s="28">
        <v>627.70000000000005</v>
      </c>
      <c r="O83" s="39">
        <v>3890900</v>
      </c>
      <c r="P83" s="40">
        <v>-0.14412353445810694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44707</v>
      </c>
      <c r="E84" s="37">
        <v>752.65</v>
      </c>
      <c r="F84" s="37">
        <v>756.91666666666663</v>
      </c>
      <c r="G84" s="38">
        <v>745.48333333333323</v>
      </c>
      <c r="H84" s="38">
        <v>738.31666666666661</v>
      </c>
      <c r="I84" s="38">
        <v>726.88333333333321</v>
      </c>
      <c r="J84" s="38">
        <v>764.08333333333326</v>
      </c>
      <c r="K84" s="38">
        <v>775.51666666666665</v>
      </c>
      <c r="L84" s="38">
        <v>782.68333333333328</v>
      </c>
      <c r="M84" s="28">
        <v>768.35</v>
      </c>
      <c r="N84" s="28">
        <v>749.75</v>
      </c>
      <c r="O84" s="39">
        <v>6624500</v>
      </c>
      <c r="P84" s="40">
        <v>-1.1784888491086746E-2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44707</v>
      </c>
      <c r="E85" s="37">
        <v>1316.15</v>
      </c>
      <c r="F85" s="37">
        <v>1340.5666666666666</v>
      </c>
      <c r="G85" s="38">
        <v>1287.8333333333333</v>
      </c>
      <c r="H85" s="38">
        <v>1259.5166666666667</v>
      </c>
      <c r="I85" s="38">
        <v>1206.7833333333333</v>
      </c>
      <c r="J85" s="38">
        <v>1368.8833333333332</v>
      </c>
      <c r="K85" s="38">
        <v>1421.6166666666668</v>
      </c>
      <c r="L85" s="38">
        <v>1449.9333333333332</v>
      </c>
      <c r="M85" s="28">
        <v>1393.3</v>
      </c>
      <c r="N85" s="28">
        <v>1312.25</v>
      </c>
      <c r="O85" s="39">
        <v>4331925</v>
      </c>
      <c r="P85" s="40">
        <v>4.1653641763050954E-2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44707</v>
      </c>
      <c r="E86" s="37">
        <v>279.5</v>
      </c>
      <c r="F86" s="37">
        <v>276.43333333333334</v>
      </c>
      <c r="G86" s="38">
        <v>271.61666666666667</v>
      </c>
      <c r="H86" s="38">
        <v>263.73333333333335</v>
      </c>
      <c r="I86" s="38">
        <v>258.91666666666669</v>
      </c>
      <c r="J86" s="38">
        <v>284.31666666666666</v>
      </c>
      <c r="K86" s="38">
        <v>289.13333333333338</v>
      </c>
      <c r="L86" s="38">
        <v>297.01666666666665</v>
      </c>
      <c r="M86" s="28">
        <v>281.25</v>
      </c>
      <c r="N86" s="28">
        <v>268.55</v>
      </c>
      <c r="O86" s="39">
        <v>10149650</v>
      </c>
      <c r="P86" s="40">
        <v>1.1989750134604264E-2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44707</v>
      </c>
      <c r="E87" s="37">
        <v>1454.75</v>
      </c>
      <c r="F87" s="37">
        <v>1472.45</v>
      </c>
      <c r="G87" s="38">
        <v>1434.5</v>
      </c>
      <c r="H87" s="38">
        <v>1414.25</v>
      </c>
      <c r="I87" s="38">
        <v>1376.3</v>
      </c>
      <c r="J87" s="38">
        <v>1492.7</v>
      </c>
      <c r="K87" s="38">
        <v>1530.6500000000003</v>
      </c>
      <c r="L87" s="38">
        <v>1550.9</v>
      </c>
      <c r="M87" s="28">
        <v>1510.4</v>
      </c>
      <c r="N87" s="28">
        <v>1452.2</v>
      </c>
      <c r="O87" s="39">
        <v>10204900</v>
      </c>
      <c r="P87" s="40">
        <v>1.6897808491503762E-2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44707</v>
      </c>
      <c r="E88" s="37">
        <v>265.10000000000002</v>
      </c>
      <c r="F88" s="37">
        <v>267.41666666666669</v>
      </c>
      <c r="G88" s="38">
        <v>260.58333333333337</v>
      </c>
      <c r="H88" s="38">
        <v>256.06666666666666</v>
      </c>
      <c r="I88" s="38">
        <v>249.23333333333335</v>
      </c>
      <c r="J88" s="38">
        <v>271.93333333333339</v>
      </c>
      <c r="K88" s="38">
        <v>278.76666666666677</v>
      </c>
      <c r="L88" s="38">
        <v>283.28333333333342</v>
      </c>
      <c r="M88" s="28">
        <v>274.25</v>
      </c>
      <c r="N88" s="28">
        <v>262.89999999999998</v>
      </c>
      <c r="O88" s="39">
        <v>2312200</v>
      </c>
      <c r="P88" s="40">
        <v>-7.2986433110080714E-3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44707</v>
      </c>
      <c r="E89" s="37">
        <v>553.75</v>
      </c>
      <c r="F89" s="37">
        <v>560.19999999999993</v>
      </c>
      <c r="G89" s="38">
        <v>545.54999999999984</v>
      </c>
      <c r="H89" s="38">
        <v>537.34999999999991</v>
      </c>
      <c r="I89" s="38">
        <v>522.69999999999982</v>
      </c>
      <c r="J89" s="38">
        <v>568.39999999999986</v>
      </c>
      <c r="K89" s="38">
        <v>583.04999999999995</v>
      </c>
      <c r="L89" s="38">
        <v>591.24999999999989</v>
      </c>
      <c r="M89" s="28">
        <v>574.85</v>
      </c>
      <c r="N89" s="28">
        <v>552</v>
      </c>
      <c r="O89" s="39">
        <v>2523750</v>
      </c>
      <c r="P89" s="40">
        <v>-2.4703557312252965E-3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44707</v>
      </c>
      <c r="E90" s="37">
        <v>1814.9</v>
      </c>
      <c r="F90" s="37">
        <v>1807.1666666666667</v>
      </c>
      <c r="G90" s="38">
        <v>1765.4833333333336</v>
      </c>
      <c r="H90" s="38">
        <v>1716.0666666666668</v>
      </c>
      <c r="I90" s="38">
        <v>1674.3833333333337</v>
      </c>
      <c r="J90" s="38">
        <v>1856.5833333333335</v>
      </c>
      <c r="K90" s="38">
        <v>1898.2666666666664</v>
      </c>
      <c r="L90" s="38">
        <v>1947.6833333333334</v>
      </c>
      <c r="M90" s="28">
        <v>1848.85</v>
      </c>
      <c r="N90" s="28">
        <v>1757.75</v>
      </c>
      <c r="O90" s="39">
        <v>2681375</v>
      </c>
      <c r="P90" s="40">
        <v>0.15439672801635992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44707</v>
      </c>
      <c r="E91" s="37">
        <v>1246.5</v>
      </c>
      <c r="F91" s="37">
        <v>1252.8999999999999</v>
      </c>
      <c r="G91" s="38">
        <v>1233.1499999999996</v>
      </c>
      <c r="H91" s="38">
        <v>1219.7999999999997</v>
      </c>
      <c r="I91" s="38">
        <v>1200.0499999999995</v>
      </c>
      <c r="J91" s="38">
        <v>1266.2499999999998</v>
      </c>
      <c r="K91" s="38">
        <v>1286.0000000000002</v>
      </c>
      <c r="L91" s="38">
        <v>1299.3499999999999</v>
      </c>
      <c r="M91" s="28">
        <v>1272.6500000000001</v>
      </c>
      <c r="N91" s="28">
        <v>1239.55</v>
      </c>
      <c r="O91" s="39">
        <v>4966500</v>
      </c>
      <c r="P91" s="40">
        <v>-3.2248636009353078E-2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44707</v>
      </c>
      <c r="E92" s="37">
        <v>1019.95</v>
      </c>
      <c r="F92" s="37">
        <v>1024.8333333333333</v>
      </c>
      <c r="G92" s="38">
        <v>1011.7166666666665</v>
      </c>
      <c r="H92" s="38">
        <v>1003.4833333333332</v>
      </c>
      <c r="I92" s="38">
        <v>990.36666666666645</v>
      </c>
      <c r="J92" s="38">
        <v>1033.0666666666666</v>
      </c>
      <c r="K92" s="38">
        <v>1046.1833333333334</v>
      </c>
      <c r="L92" s="38">
        <v>1054.4166666666665</v>
      </c>
      <c r="M92" s="28">
        <v>1037.95</v>
      </c>
      <c r="N92" s="28">
        <v>1016.6</v>
      </c>
      <c r="O92" s="39">
        <v>22241100</v>
      </c>
      <c r="P92" s="40">
        <v>1.5825820065221562E-2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44707</v>
      </c>
      <c r="E93" s="37">
        <v>2178.0500000000002</v>
      </c>
      <c r="F93" s="37">
        <v>2188.3000000000002</v>
      </c>
      <c r="G93" s="38">
        <v>2156.8000000000002</v>
      </c>
      <c r="H93" s="38">
        <v>2135.5500000000002</v>
      </c>
      <c r="I93" s="38">
        <v>2104.0500000000002</v>
      </c>
      <c r="J93" s="38">
        <v>2209.5500000000002</v>
      </c>
      <c r="K93" s="38">
        <v>2241.0500000000002</v>
      </c>
      <c r="L93" s="38">
        <v>2262.3000000000002</v>
      </c>
      <c r="M93" s="28">
        <v>2219.8000000000002</v>
      </c>
      <c r="N93" s="28">
        <v>2167.0500000000002</v>
      </c>
      <c r="O93" s="39">
        <v>22515900</v>
      </c>
      <c r="P93" s="40">
        <v>-4.20591747379594E-3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44707</v>
      </c>
      <c r="E94" s="37">
        <v>1737.25</v>
      </c>
      <c r="F94" s="37">
        <v>1736.8166666666666</v>
      </c>
      <c r="G94" s="38">
        <v>1710.6333333333332</v>
      </c>
      <c r="H94" s="38">
        <v>1684.0166666666667</v>
      </c>
      <c r="I94" s="38">
        <v>1657.8333333333333</v>
      </c>
      <c r="J94" s="38">
        <v>1763.4333333333332</v>
      </c>
      <c r="K94" s="38">
        <v>1789.6166666666666</v>
      </c>
      <c r="L94" s="38">
        <v>1816.2333333333331</v>
      </c>
      <c r="M94" s="28">
        <v>1763</v>
      </c>
      <c r="N94" s="28">
        <v>1710.2</v>
      </c>
      <c r="O94" s="39">
        <v>5192000</v>
      </c>
      <c r="P94" s="40">
        <v>-4.5079178238399145E-2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44707</v>
      </c>
      <c r="E95" s="37">
        <v>1305.45</v>
      </c>
      <c r="F95" s="37">
        <v>1312.95</v>
      </c>
      <c r="G95" s="38">
        <v>1292.9000000000001</v>
      </c>
      <c r="H95" s="38">
        <v>1280.3500000000001</v>
      </c>
      <c r="I95" s="38">
        <v>1260.3000000000002</v>
      </c>
      <c r="J95" s="38">
        <v>1325.5</v>
      </c>
      <c r="K95" s="38">
        <v>1345.5499999999997</v>
      </c>
      <c r="L95" s="38">
        <v>1358.1</v>
      </c>
      <c r="M95" s="28">
        <v>1333</v>
      </c>
      <c r="N95" s="28">
        <v>1300.4000000000001</v>
      </c>
      <c r="O95" s="39">
        <v>79368300</v>
      </c>
      <c r="P95" s="40">
        <v>2.1273885350318471E-2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44707</v>
      </c>
      <c r="E96" s="37">
        <v>550.25</v>
      </c>
      <c r="F96" s="37">
        <v>548.9666666666667</v>
      </c>
      <c r="G96" s="38">
        <v>542.78333333333342</v>
      </c>
      <c r="H96" s="38">
        <v>535.31666666666672</v>
      </c>
      <c r="I96" s="38">
        <v>529.13333333333344</v>
      </c>
      <c r="J96" s="38">
        <v>556.43333333333339</v>
      </c>
      <c r="K96" s="38">
        <v>562.61666666666679</v>
      </c>
      <c r="L96" s="38">
        <v>570.08333333333337</v>
      </c>
      <c r="M96" s="28">
        <v>555.15</v>
      </c>
      <c r="N96" s="28">
        <v>541.5</v>
      </c>
      <c r="O96" s="39">
        <v>21777800</v>
      </c>
      <c r="P96" s="40">
        <v>-1.01E-2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44707</v>
      </c>
      <c r="E97" s="37">
        <v>2621.5</v>
      </c>
      <c r="F97" s="37">
        <v>2646.7166666666667</v>
      </c>
      <c r="G97" s="38">
        <v>2589.7833333333333</v>
      </c>
      <c r="H97" s="38">
        <v>2558.0666666666666</v>
      </c>
      <c r="I97" s="38">
        <v>2501.1333333333332</v>
      </c>
      <c r="J97" s="38">
        <v>2678.4333333333334</v>
      </c>
      <c r="K97" s="38">
        <v>2735.3666666666668</v>
      </c>
      <c r="L97" s="38">
        <v>2767.0833333333335</v>
      </c>
      <c r="M97" s="28">
        <v>2703.65</v>
      </c>
      <c r="N97" s="28">
        <v>2615</v>
      </c>
      <c r="O97" s="39">
        <v>3817800</v>
      </c>
      <c r="P97" s="40">
        <v>3.2870708546384221E-2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44707</v>
      </c>
      <c r="E98" s="37">
        <v>413.05</v>
      </c>
      <c r="F98" s="37">
        <v>410.7833333333333</v>
      </c>
      <c r="G98" s="38">
        <v>401.61666666666662</v>
      </c>
      <c r="H98" s="38">
        <v>390.18333333333334</v>
      </c>
      <c r="I98" s="38">
        <v>381.01666666666665</v>
      </c>
      <c r="J98" s="38">
        <v>422.21666666666658</v>
      </c>
      <c r="K98" s="38">
        <v>431.38333333333333</v>
      </c>
      <c r="L98" s="38">
        <v>442.81666666666655</v>
      </c>
      <c r="M98" s="28">
        <v>419.95</v>
      </c>
      <c r="N98" s="28">
        <v>399.35</v>
      </c>
      <c r="O98" s="39">
        <v>41283225</v>
      </c>
      <c r="P98" s="40">
        <v>5.4390203723024548E-2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44707</v>
      </c>
      <c r="E99" s="37">
        <v>96.75</v>
      </c>
      <c r="F99" s="37">
        <v>97.383333333333326</v>
      </c>
      <c r="G99" s="38">
        <v>94.916666666666657</v>
      </c>
      <c r="H99" s="38">
        <v>93.083333333333329</v>
      </c>
      <c r="I99" s="38">
        <v>90.61666666666666</v>
      </c>
      <c r="J99" s="38">
        <v>99.216666666666654</v>
      </c>
      <c r="K99" s="38">
        <v>101.68333333333332</v>
      </c>
      <c r="L99" s="38">
        <v>103.51666666666665</v>
      </c>
      <c r="M99" s="28">
        <v>99.85</v>
      </c>
      <c r="N99" s="28">
        <v>95.55</v>
      </c>
      <c r="O99" s="39">
        <v>13403100</v>
      </c>
      <c r="P99" s="40">
        <v>-3.7665946279715964E-2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44707</v>
      </c>
      <c r="E100" s="37">
        <v>237.5</v>
      </c>
      <c r="F100" s="37">
        <v>239.61666666666667</v>
      </c>
      <c r="G100" s="38">
        <v>233.13333333333335</v>
      </c>
      <c r="H100" s="38">
        <v>228.76666666666668</v>
      </c>
      <c r="I100" s="38">
        <v>222.28333333333336</v>
      </c>
      <c r="J100" s="38">
        <v>243.98333333333335</v>
      </c>
      <c r="K100" s="38">
        <v>250.4666666666667</v>
      </c>
      <c r="L100" s="38">
        <v>254.83333333333334</v>
      </c>
      <c r="M100" s="28">
        <v>246.1</v>
      </c>
      <c r="N100" s="28">
        <v>235.25</v>
      </c>
      <c r="O100" s="39">
        <v>16459200</v>
      </c>
      <c r="P100" s="40">
        <v>2.2304209290625526E-2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44707</v>
      </c>
      <c r="E101" s="37">
        <v>2375.0500000000002</v>
      </c>
      <c r="F101" s="37">
        <v>2358.1833333333334</v>
      </c>
      <c r="G101" s="38">
        <v>2331.916666666667</v>
      </c>
      <c r="H101" s="38">
        <v>2288.7833333333338</v>
      </c>
      <c r="I101" s="38">
        <v>2262.5166666666673</v>
      </c>
      <c r="J101" s="38">
        <v>2401.3166666666666</v>
      </c>
      <c r="K101" s="38">
        <v>2427.583333333333</v>
      </c>
      <c r="L101" s="38">
        <v>2470.7166666666662</v>
      </c>
      <c r="M101" s="28">
        <v>2384.4499999999998</v>
      </c>
      <c r="N101" s="28">
        <v>2315.0500000000002</v>
      </c>
      <c r="O101" s="39">
        <v>12788400</v>
      </c>
      <c r="P101" s="40">
        <v>5.2725162373743611E-2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44707</v>
      </c>
      <c r="E102" s="37">
        <v>30956.1</v>
      </c>
      <c r="F102" s="37">
        <v>31308.016666666666</v>
      </c>
      <c r="G102" s="38">
        <v>30434.083333333332</v>
      </c>
      <c r="H102" s="38">
        <v>29912.066666666666</v>
      </c>
      <c r="I102" s="38">
        <v>29038.133333333331</v>
      </c>
      <c r="J102" s="38">
        <v>31830.033333333333</v>
      </c>
      <c r="K102" s="38">
        <v>32703.966666666667</v>
      </c>
      <c r="L102" s="38">
        <v>33225.983333333337</v>
      </c>
      <c r="M102" s="28">
        <v>32181.95</v>
      </c>
      <c r="N102" s="28">
        <v>30786</v>
      </c>
      <c r="O102" s="39">
        <v>16740</v>
      </c>
      <c r="P102" s="40">
        <v>4.5004500450045006E-3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44707</v>
      </c>
      <c r="E103" s="37">
        <v>117.15</v>
      </c>
      <c r="F103" s="37">
        <v>117.41666666666667</v>
      </c>
      <c r="G103" s="38">
        <v>114.73333333333335</v>
      </c>
      <c r="H103" s="38">
        <v>112.31666666666668</v>
      </c>
      <c r="I103" s="38">
        <v>109.63333333333335</v>
      </c>
      <c r="J103" s="38">
        <v>119.83333333333334</v>
      </c>
      <c r="K103" s="38">
        <v>122.51666666666665</v>
      </c>
      <c r="L103" s="38">
        <v>124.93333333333334</v>
      </c>
      <c r="M103" s="28">
        <v>120.1</v>
      </c>
      <c r="N103" s="28">
        <v>115</v>
      </c>
      <c r="O103" s="39">
        <v>38098900</v>
      </c>
      <c r="P103" s="40">
        <v>-2.460323759149409E-2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44707</v>
      </c>
      <c r="E104" s="37">
        <v>712.25</v>
      </c>
      <c r="F104" s="37">
        <v>716.06666666666661</v>
      </c>
      <c r="G104" s="38">
        <v>704.83333333333326</v>
      </c>
      <c r="H104" s="38">
        <v>697.41666666666663</v>
      </c>
      <c r="I104" s="38">
        <v>686.18333333333328</v>
      </c>
      <c r="J104" s="38">
        <v>723.48333333333323</v>
      </c>
      <c r="K104" s="38">
        <v>734.71666666666658</v>
      </c>
      <c r="L104" s="38">
        <v>742.13333333333321</v>
      </c>
      <c r="M104" s="28">
        <v>727.3</v>
      </c>
      <c r="N104" s="28">
        <v>708.65</v>
      </c>
      <c r="O104" s="39">
        <v>93904250</v>
      </c>
      <c r="P104" s="40">
        <v>-4.3246802370378673E-2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44707</v>
      </c>
      <c r="E105" s="37">
        <v>1221.95</v>
      </c>
      <c r="F105" s="37">
        <v>1229.3</v>
      </c>
      <c r="G105" s="38">
        <v>1211.6499999999999</v>
      </c>
      <c r="H105" s="38">
        <v>1201.3499999999999</v>
      </c>
      <c r="I105" s="38">
        <v>1183.6999999999998</v>
      </c>
      <c r="J105" s="38">
        <v>1239.5999999999999</v>
      </c>
      <c r="K105" s="38">
        <v>1257.25</v>
      </c>
      <c r="L105" s="38">
        <v>1267.55</v>
      </c>
      <c r="M105" s="28">
        <v>1246.95</v>
      </c>
      <c r="N105" s="28">
        <v>1219</v>
      </c>
      <c r="O105" s="39">
        <v>3207900</v>
      </c>
      <c r="P105" s="40">
        <v>-1.2688031393067364E-2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44707</v>
      </c>
      <c r="E106" s="37">
        <v>508.45</v>
      </c>
      <c r="F106" s="37">
        <v>512.33333333333337</v>
      </c>
      <c r="G106" s="38">
        <v>502.81666666666672</v>
      </c>
      <c r="H106" s="38">
        <v>497.18333333333334</v>
      </c>
      <c r="I106" s="38">
        <v>487.66666666666669</v>
      </c>
      <c r="J106" s="38">
        <v>517.9666666666667</v>
      </c>
      <c r="K106" s="38">
        <v>527.48333333333335</v>
      </c>
      <c r="L106" s="38">
        <v>533.11666666666679</v>
      </c>
      <c r="M106" s="28">
        <v>521.85</v>
      </c>
      <c r="N106" s="28">
        <v>506.7</v>
      </c>
      <c r="O106" s="39">
        <v>6441750</v>
      </c>
      <c r="P106" s="40">
        <v>-1.1963648912918441E-2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44707</v>
      </c>
      <c r="E107" s="37">
        <v>9</v>
      </c>
      <c r="F107" s="37">
        <v>9.0666666666666664</v>
      </c>
      <c r="G107" s="38">
        <v>8.8833333333333329</v>
      </c>
      <c r="H107" s="38">
        <v>8.7666666666666657</v>
      </c>
      <c r="I107" s="38">
        <v>8.5833333333333321</v>
      </c>
      <c r="J107" s="38">
        <v>9.1833333333333336</v>
      </c>
      <c r="K107" s="38">
        <v>9.3666666666666671</v>
      </c>
      <c r="L107" s="38">
        <v>9.4833333333333343</v>
      </c>
      <c r="M107" s="28">
        <v>9.25</v>
      </c>
      <c r="N107" s="28">
        <v>8.9499999999999993</v>
      </c>
      <c r="O107" s="39">
        <v>708610000</v>
      </c>
      <c r="P107" s="40">
        <v>-8.8827477299644689E-4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44707</v>
      </c>
      <c r="E108" s="37">
        <v>50.75</v>
      </c>
      <c r="F108" s="37">
        <v>51.116666666666667</v>
      </c>
      <c r="G108" s="38">
        <v>50.033333333333331</v>
      </c>
      <c r="H108" s="38">
        <v>49.316666666666663</v>
      </c>
      <c r="I108" s="38">
        <v>48.233333333333327</v>
      </c>
      <c r="J108" s="38">
        <v>51.833333333333336</v>
      </c>
      <c r="K108" s="38">
        <v>52.916666666666664</v>
      </c>
      <c r="L108" s="38">
        <v>53.63333333333334</v>
      </c>
      <c r="M108" s="28">
        <v>52.2</v>
      </c>
      <c r="N108" s="28">
        <v>50.4</v>
      </c>
      <c r="O108" s="39">
        <v>106300000</v>
      </c>
      <c r="P108" s="40">
        <v>1.6835660991008226E-2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44707</v>
      </c>
      <c r="E109" s="37">
        <v>35.75</v>
      </c>
      <c r="F109" s="37">
        <v>35.983333333333334</v>
      </c>
      <c r="G109" s="38">
        <v>35.266666666666666</v>
      </c>
      <c r="H109" s="38">
        <v>34.783333333333331</v>
      </c>
      <c r="I109" s="38">
        <v>34.066666666666663</v>
      </c>
      <c r="J109" s="38">
        <v>36.466666666666669</v>
      </c>
      <c r="K109" s="38">
        <v>37.183333333333337</v>
      </c>
      <c r="L109" s="38">
        <v>37.666666666666671</v>
      </c>
      <c r="M109" s="28">
        <v>36.700000000000003</v>
      </c>
      <c r="N109" s="28">
        <v>35.5</v>
      </c>
      <c r="O109" s="39">
        <v>273538500</v>
      </c>
      <c r="P109" s="40">
        <v>0.1020934814402959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44707</v>
      </c>
      <c r="E110" s="37">
        <v>193.95</v>
      </c>
      <c r="F110" s="37">
        <v>194.68333333333331</v>
      </c>
      <c r="G110" s="38">
        <v>191.36666666666662</v>
      </c>
      <c r="H110" s="38">
        <v>188.7833333333333</v>
      </c>
      <c r="I110" s="38">
        <v>185.46666666666661</v>
      </c>
      <c r="J110" s="38">
        <v>197.26666666666662</v>
      </c>
      <c r="K110" s="38">
        <v>200.58333333333329</v>
      </c>
      <c r="L110" s="38">
        <v>203.16666666666663</v>
      </c>
      <c r="M110" s="28">
        <v>198</v>
      </c>
      <c r="N110" s="28">
        <v>192.1</v>
      </c>
      <c r="O110" s="39">
        <v>43908750</v>
      </c>
      <c r="P110" s="40">
        <v>-8.5162903351824359E-2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44707</v>
      </c>
      <c r="E111" s="37">
        <v>371.8</v>
      </c>
      <c r="F111" s="37">
        <v>374.43333333333339</v>
      </c>
      <c r="G111" s="38">
        <v>364.51666666666677</v>
      </c>
      <c r="H111" s="38">
        <v>357.23333333333335</v>
      </c>
      <c r="I111" s="38">
        <v>347.31666666666672</v>
      </c>
      <c r="J111" s="38">
        <v>381.71666666666681</v>
      </c>
      <c r="K111" s="38">
        <v>391.63333333333344</v>
      </c>
      <c r="L111" s="38">
        <v>398.91666666666686</v>
      </c>
      <c r="M111" s="28">
        <v>384.35</v>
      </c>
      <c r="N111" s="28">
        <v>367.15</v>
      </c>
      <c r="O111" s="39">
        <v>15753375</v>
      </c>
      <c r="P111" s="40">
        <v>-1.3093289689034371E-2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44707</v>
      </c>
      <c r="E112" s="37">
        <v>231.05</v>
      </c>
      <c r="F112" s="37">
        <v>228.71666666666667</v>
      </c>
      <c r="G112" s="38">
        <v>224.73333333333335</v>
      </c>
      <c r="H112" s="38">
        <v>218.41666666666669</v>
      </c>
      <c r="I112" s="38">
        <v>214.43333333333337</v>
      </c>
      <c r="J112" s="38">
        <v>235.03333333333333</v>
      </c>
      <c r="K112" s="38">
        <v>239.01666666666662</v>
      </c>
      <c r="L112" s="38">
        <v>245.33333333333331</v>
      </c>
      <c r="M112" s="28">
        <v>232.7</v>
      </c>
      <c r="N112" s="28">
        <v>222.4</v>
      </c>
      <c r="O112" s="39">
        <v>28475760</v>
      </c>
      <c r="P112" s="40">
        <v>-1.2695725772323319E-3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44707</v>
      </c>
      <c r="E113" s="37">
        <v>176.5</v>
      </c>
      <c r="F113" s="37">
        <v>177.20000000000002</v>
      </c>
      <c r="G113" s="38">
        <v>171.90000000000003</v>
      </c>
      <c r="H113" s="38">
        <v>167.3</v>
      </c>
      <c r="I113" s="38">
        <v>162.00000000000003</v>
      </c>
      <c r="J113" s="38">
        <v>181.80000000000004</v>
      </c>
      <c r="K113" s="38">
        <v>187.10000000000005</v>
      </c>
      <c r="L113" s="38">
        <v>191.70000000000005</v>
      </c>
      <c r="M113" s="28">
        <v>182.5</v>
      </c>
      <c r="N113" s="28">
        <v>172.6</v>
      </c>
      <c r="O113" s="39">
        <v>13917100</v>
      </c>
      <c r="P113" s="40">
        <v>1.2233705969204809E-2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44707</v>
      </c>
      <c r="E114" s="37">
        <v>4288.3999999999996</v>
      </c>
      <c r="F114" s="37">
        <v>4325.9000000000005</v>
      </c>
      <c r="G114" s="38">
        <v>4229.5000000000009</v>
      </c>
      <c r="H114" s="38">
        <v>4170.6000000000004</v>
      </c>
      <c r="I114" s="38">
        <v>4074.2000000000007</v>
      </c>
      <c r="J114" s="38">
        <v>4384.8000000000011</v>
      </c>
      <c r="K114" s="38">
        <v>4481.2000000000007</v>
      </c>
      <c r="L114" s="38">
        <v>4540.1000000000013</v>
      </c>
      <c r="M114" s="28">
        <v>4422.3</v>
      </c>
      <c r="N114" s="28">
        <v>4267</v>
      </c>
      <c r="O114" s="39">
        <v>327900</v>
      </c>
      <c r="P114" s="40">
        <v>-9.7067327550598922E-2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44707</v>
      </c>
      <c r="E115" s="37">
        <v>1722.4</v>
      </c>
      <c r="F115" s="37">
        <v>1708.2</v>
      </c>
      <c r="G115" s="38">
        <v>1682.6000000000001</v>
      </c>
      <c r="H115" s="38">
        <v>1642.8000000000002</v>
      </c>
      <c r="I115" s="38">
        <v>1617.2000000000003</v>
      </c>
      <c r="J115" s="38">
        <v>1748</v>
      </c>
      <c r="K115" s="38">
        <v>1773.6</v>
      </c>
      <c r="L115" s="38">
        <v>1813.3999999999999</v>
      </c>
      <c r="M115" s="28">
        <v>1733.8</v>
      </c>
      <c r="N115" s="28">
        <v>1668.4</v>
      </c>
      <c r="O115" s="39">
        <v>2768050</v>
      </c>
      <c r="P115" s="40">
        <v>1.4104889084281291E-2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44707</v>
      </c>
      <c r="E116" s="37">
        <v>901.9</v>
      </c>
      <c r="F116" s="37">
        <v>907.66666666666663</v>
      </c>
      <c r="G116" s="38">
        <v>891.68333333333328</v>
      </c>
      <c r="H116" s="38">
        <v>881.4666666666667</v>
      </c>
      <c r="I116" s="38">
        <v>865.48333333333335</v>
      </c>
      <c r="J116" s="38">
        <v>917.88333333333321</v>
      </c>
      <c r="K116" s="38">
        <v>933.86666666666656</v>
      </c>
      <c r="L116" s="38">
        <v>944.08333333333314</v>
      </c>
      <c r="M116" s="28">
        <v>923.65</v>
      </c>
      <c r="N116" s="28">
        <v>897.45</v>
      </c>
      <c r="O116" s="39">
        <v>25662600</v>
      </c>
      <c r="P116" s="40">
        <v>1.2678907554071812E-2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44707</v>
      </c>
      <c r="E117" s="37">
        <v>199</v>
      </c>
      <c r="F117" s="37">
        <v>200.28333333333333</v>
      </c>
      <c r="G117" s="38">
        <v>197.26666666666665</v>
      </c>
      <c r="H117" s="38">
        <v>195.53333333333333</v>
      </c>
      <c r="I117" s="38">
        <v>192.51666666666665</v>
      </c>
      <c r="J117" s="38">
        <v>202.01666666666665</v>
      </c>
      <c r="K117" s="38">
        <v>205.03333333333336</v>
      </c>
      <c r="L117" s="38">
        <v>206.76666666666665</v>
      </c>
      <c r="M117" s="28">
        <v>203.3</v>
      </c>
      <c r="N117" s="28">
        <v>198.55</v>
      </c>
      <c r="O117" s="39">
        <v>16564800</v>
      </c>
      <c r="P117" s="40">
        <v>8.0081785653433289E-3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44707</v>
      </c>
      <c r="E118" s="37">
        <v>1469.8</v>
      </c>
      <c r="F118" s="37">
        <v>1470.5333333333335</v>
      </c>
      <c r="G118" s="38">
        <v>1451.916666666667</v>
      </c>
      <c r="H118" s="38">
        <v>1434.0333333333335</v>
      </c>
      <c r="I118" s="38">
        <v>1415.416666666667</v>
      </c>
      <c r="J118" s="38">
        <v>1488.416666666667</v>
      </c>
      <c r="K118" s="38">
        <v>1507.0333333333333</v>
      </c>
      <c r="L118" s="38">
        <v>1524.916666666667</v>
      </c>
      <c r="M118" s="28">
        <v>1489.15</v>
      </c>
      <c r="N118" s="28">
        <v>1452.65</v>
      </c>
      <c r="O118" s="39">
        <v>45524400</v>
      </c>
      <c r="P118" s="40">
        <v>-2.701121852798717E-3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44707</v>
      </c>
      <c r="E119" s="37">
        <v>629</v>
      </c>
      <c r="F119" s="37">
        <v>637.11666666666667</v>
      </c>
      <c r="G119" s="38">
        <v>614.73333333333335</v>
      </c>
      <c r="H119" s="38">
        <v>600.4666666666667</v>
      </c>
      <c r="I119" s="38">
        <v>578.08333333333337</v>
      </c>
      <c r="J119" s="38">
        <v>651.38333333333333</v>
      </c>
      <c r="K119" s="38">
        <v>673.76666666666677</v>
      </c>
      <c r="L119" s="38">
        <v>688.0333333333333</v>
      </c>
      <c r="M119" s="28">
        <v>659.5</v>
      </c>
      <c r="N119" s="28">
        <v>622.85</v>
      </c>
      <c r="O119" s="39">
        <v>1184250</v>
      </c>
      <c r="P119" s="40">
        <v>-1.9863438857852266E-2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44707</v>
      </c>
      <c r="E120" s="37">
        <v>117.6</v>
      </c>
      <c r="F120" s="37">
        <v>117.63333333333333</v>
      </c>
      <c r="G120" s="38">
        <v>116.56666666666665</v>
      </c>
      <c r="H120" s="38">
        <v>115.53333333333332</v>
      </c>
      <c r="I120" s="38">
        <v>114.46666666666664</v>
      </c>
      <c r="J120" s="38">
        <v>118.66666666666666</v>
      </c>
      <c r="K120" s="38">
        <v>119.73333333333332</v>
      </c>
      <c r="L120" s="38">
        <v>120.76666666666667</v>
      </c>
      <c r="M120" s="28">
        <v>118.7</v>
      </c>
      <c r="N120" s="28">
        <v>116.6</v>
      </c>
      <c r="O120" s="39">
        <v>54717000</v>
      </c>
      <c r="P120" s="40">
        <v>1.5466983938132064E-3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44707</v>
      </c>
      <c r="E121" s="37">
        <v>974.95</v>
      </c>
      <c r="F121" s="37">
        <v>983.68333333333339</v>
      </c>
      <c r="G121" s="38">
        <v>962.86666666666679</v>
      </c>
      <c r="H121" s="38">
        <v>950.78333333333342</v>
      </c>
      <c r="I121" s="38">
        <v>929.96666666666681</v>
      </c>
      <c r="J121" s="38">
        <v>995.76666666666677</v>
      </c>
      <c r="K121" s="38">
        <v>1016.5833333333334</v>
      </c>
      <c r="L121" s="38">
        <v>1028.6666666666667</v>
      </c>
      <c r="M121" s="28">
        <v>1004.5</v>
      </c>
      <c r="N121" s="28">
        <v>971.6</v>
      </c>
      <c r="O121" s="39">
        <v>857750</v>
      </c>
      <c r="P121" s="40">
        <v>1.8705463182897862E-2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44707</v>
      </c>
      <c r="E122" s="37">
        <v>653.95000000000005</v>
      </c>
      <c r="F122" s="37">
        <v>661.1</v>
      </c>
      <c r="G122" s="38">
        <v>645.40000000000009</v>
      </c>
      <c r="H122" s="38">
        <v>636.85</v>
      </c>
      <c r="I122" s="38">
        <v>621.15000000000009</v>
      </c>
      <c r="J122" s="38">
        <v>669.65000000000009</v>
      </c>
      <c r="K122" s="38">
        <v>685.35000000000014</v>
      </c>
      <c r="L122" s="38">
        <v>693.90000000000009</v>
      </c>
      <c r="M122" s="28">
        <v>676.8</v>
      </c>
      <c r="N122" s="28">
        <v>652.54999999999995</v>
      </c>
      <c r="O122" s="39">
        <v>13750625</v>
      </c>
      <c r="P122" s="40">
        <v>-0.12602191201824148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44707</v>
      </c>
      <c r="E123" s="37">
        <v>268.7</v>
      </c>
      <c r="F123" s="37">
        <v>269.93333333333334</v>
      </c>
      <c r="G123" s="38">
        <v>266.31666666666666</v>
      </c>
      <c r="H123" s="38">
        <v>263.93333333333334</v>
      </c>
      <c r="I123" s="38">
        <v>260.31666666666666</v>
      </c>
      <c r="J123" s="38">
        <v>272.31666666666666</v>
      </c>
      <c r="K123" s="38">
        <v>275.93333333333334</v>
      </c>
      <c r="L123" s="38">
        <v>278.31666666666666</v>
      </c>
      <c r="M123" s="28">
        <v>273.55</v>
      </c>
      <c r="N123" s="28">
        <v>267.55</v>
      </c>
      <c r="O123" s="39">
        <v>95721600</v>
      </c>
      <c r="P123" s="40">
        <v>-6.3697258044322025E-2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44707</v>
      </c>
      <c r="E124" s="37">
        <v>396.85</v>
      </c>
      <c r="F124" s="37">
        <v>411.4666666666667</v>
      </c>
      <c r="G124" s="38">
        <v>377.68333333333339</v>
      </c>
      <c r="H124" s="38">
        <v>358.51666666666671</v>
      </c>
      <c r="I124" s="38">
        <v>324.73333333333341</v>
      </c>
      <c r="J124" s="38">
        <v>430.63333333333338</v>
      </c>
      <c r="K124" s="38">
        <v>464.41666666666669</v>
      </c>
      <c r="L124" s="38">
        <v>483.58333333333337</v>
      </c>
      <c r="M124" s="28">
        <v>445.25</v>
      </c>
      <c r="N124" s="28">
        <v>392.3</v>
      </c>
      <c r="O124" s="39">
        <v>34822500</v>
      </c>
      <c r="P124" s="40">
        <v>0.22425840474620962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44707</v>
      </c>
      <c r="E125" s="37">
        <v>2407.0500000000002</v>
      </c>
      <c r="F125" s="37">
        <v>2423.1166666666668</v>
      </c>
      <c r="G125" s="38">
        <v>2364.6833333333334</v>
      </c>
      <c r="H125" s="38">
        <v>2322.3166666666666</v>
      </c>
      <c r="I125" s="38">
        <v>2263.8833333333332</v>
      </c>
      <c r="J125" s="38">
        <v>2465.4833333333336</v>
      </c>
      <c r="K125" s="38">
        <v>2523.916666666667</v>
      </c>
      <c r="L125" s="38">
        <v>2566.2833333333338</v>
      </c>
      <c r="M125" s="28">
        <v>2481.5500000000002</v>
      </c>
      <c r="N125" s="28">
        <v>2380.75</v>
      </c>
      <c r="O125" s="39">
        <v>313425</v>
      </c>
      <c r="P125" s="40">
        <v>0.11449906658369632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44707</v>
      </c>
      <c r="E126" s="37">
        <v>548.25</v>
      </c>
      <c r="F126" s="37">
        <v>557.26666666666677</v>
      </c>
      <c r="G126" s="38">
        <v>527.63333333333355</v>
      </c>
      <c r="H126" s="38">
        <v>507.01666666666677</v>
      </c>
      <c r="I126" s="38">
        <v>477.38333333333355</v>
      </c>
      <c r="J126" s="38">
        <v>577.88333333333355</v>
      </c>
      <c r="K126" s="38">
        <v>607.51666666666677</v>
      </c>
      <c r="L126" s="38">
        <v>628.13333333333355</v>
      </c>
      <c r="M126" s="28">
        <v>586.9</v>
      </c>
      <c r="N126" s="28">
        <v>536.65</v>
      </c>
      <c r="O126" s="39">
        <v>34338600</v>
      </c>
      <c r="P126" s="40">
        <v>8.2106696162681875E-2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44707</v>
      </c>
      <c r="E127" s="37">
        <v>486.2</v>
      </c>
      <c r="F127" s="37">
        <v>490.2</v>
      </c>
      <c r="G127" s="38">
        <v>479.25</v>
      </c>
      <c r="H127" s="38">
        <v>472.3</v>
      </c>
      <c r="I127" s="38">
        <v>461.35</v>
      </c>
      <c r="J127" s="38">
        <v>497.15</v>
      </c>
      <c r="K127" s="38">
        <v>508.09999999999991</v>
      </c>
      <c r="L127" s="38">
        <v>515.04999999999995</v>
      </c>
      <c r="M127" s="28">
        <v>501.15</v>
      </c>
      <c r="N127" s="28">
        <v>483.25</v>
      </c>
      <c r="O127" s="39">
        <v>12046875</v>
      </c>
      <c r="P127" s="40">
        <v>-1.2247617095418674E-2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44707</v>
      </c>
      <c r="E128" s="37">
        <v>1847.2</v>
      </c>
      <c r="F128" s="37">
        <v>1850.4000000000003</v>
      </c>
      <c r="G128" s="38">
        <v>1833.9000000000005</v>
      </c>
      <c r="H128" s="38">
        <v>1820.6000000000001</v>
      </c>
      <c r="I128" s="38">
        <v>1804.1000000000004</v>
      </c>
      <c r="J128" s="38">
        <v>1863.7000000000007</v>
      </c>
      <c r="K128" s="38">
        <v>1880.2000000000003</v>
      </c>
      <c r="L128" s="38">
        <v>1893.5000000000009</v>
      </c>
      <c r="M128" s="28">
        <v>1866.9</v>
      </c>
      <c r="N128" s="28">
        <v>1837.1</v>
      </c>
      <c r="O128" s="39">
        <v>14881600</v>
      </c>
      <c r="P128" s="40">
        <v>2.9754490852223977E-2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44707</v>
      </c>
      <c r="E129" s="37">
        <v>76.95</v>
      </c>
      <c r="F129" s="37">
        <v>77.333333333333329</v>
      </c>
      <c r="G129" s="38">
        <v>76.166666666666657</v>
      </c>
      <c r="H129" s="38">
        <v>75.383333333333326</v>
      </c>
      <c r="I129" s="38">
        <v>74.216666666666654</v>
      </c>
      <c r="J129" s="38">
        <v>78.11666666666666</v>
      </c>
      <c r="K129" s="38">
        <v>79.283333333333317</v>
      </c>
      <c r="L129" s="38">
        <v>80.066666666666663</v>
      </c>
      <c r="M129" s="28">
        <v>78.5</v>
      </c>
      <c r="N129" s="28">
        <v>76.55</v>
      </c>
      <c r="O129" s="39">
        <v>51830592</v>
      </c>
      <c r="P129" s="40">
        <v>-9.2925191316570357E-2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44707</v>
      </c>
      <c r="E130" s="37">
        <v>1966.25</v>
      </c>
      <c r="F130" s="37">
        <v>1967.3499999999997</v>
      </c>
      <c r="G130" s="38">
        <v>1918.7499999999993</v>
      </c>
      <c r="H130" s="38">
        <v>1871.2499999999995</v>
      </c>
      <c r="I130" s="38">
        <v>1822.6499999999992</v>
      </c>
      <c r="J130" s="38">
        <v>2014.8499999999995</v>
      </c>
      <c r="K130" s="38">
        <v>2063.4499999999998</v>
      </c>
      <c r="L130" s="38">
        <v>2110.9499999999998</v>
      </c>
      <c r="M130" s="28">
        <v>2015.95</v>
      </c>
      <c r="N130" s="28">
        <v>1919.85</v>
      </c>
      <c r="O130" s="39">
        <v>1275000</v>
      </c>
      <c r="P130" s="40">
        <v>-7.8507543590206882E-2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44707</v>
      </c>
      <c r="E131" s="37">
        <v>571.6</v>
      </c>
      <c r="F131" s="37">
        <v>573.4</v>
      </c>
      <c r="G131" s="38">
        <v>567.25</v>
      </c>
      <c r="H131" s="38">
        <v>562.9</v>
      </c>
      <c r="I131" s="38">
        <v>556.75</v>
      </c>
      <c r="J131" s="38">
        <v>577.75</v>
      </c>
      <c r="K131" s="38">
        <v>583.89999999999986</v>
      </c>
      <c r="L131" s="38">
        <v>588.25</v>
      </c>
      <c r="M131" s="28">
        <v>579.54999999999995</v>
      </c>
      <c r="N131" s="28">
        <v>569.04999999999995</v>
      </c>
      <c r="O131" s="39">
        <v>6696900</v>
      </c>
      <c r="P131" s="40">
        <v>8.2655826558265585E-3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44707</v>
      </c>
      <c r="E132" s="37">
        <v>373.3</v>
      </c>
      <c r="F132" s="37">
        <v>373.05</v>
      </c>
      <c r="G132" s="38">
        <v>369.75</v>
      </c>
      <c r="H132" s="38">
        <v>366.2</v>
      </c>
      <c r="I132" s="38">
        <v>362.9</v>
      </c>
      <c r="J132" s="38">
        <v>376.6</v>
      </c>
      <c r="K132" s="38">
        <v>379.90000000000009</v>
      </c>
      <c r="L132" s="38">
        <v>383.45000000000005</v>
      </c>
      <c r="M132" s="28">
        <v>376.35</v>
      </c>
      <c r="N132" s="28">
        <v>369.5</v>
      </c>
      <c r="O132" s="39">
        <v>21266000</v>
      </c>
      <c r="P132" s="40">
        <v>-2.8861083203945564E-2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44707</v>
      </c>
      <c r="E133" s="37">
        <v>1641.3</v>
      </c>
      <c r="F133" s="37">
        <v>1633.9499999999998</v>
      </c>
      <c r="G133" s="38">
        <v>1610.5499999999997</v>
      </c>
      <c r="H133" s="38">
        <v>1579.8</v>
      </c>
      <c r="I133" s="38">
        <v>1556.3999999999999</v>
      </c>
      <c r="J133" s="38">
        <v>1664.6999999999996</v>
      </c>
      <c r="K133" s="38">
        <v>1688.0999999999997</v>
      </c>
      <c r="L133" s="38">
        <v>1718.8499999999995</v>
      </c>
      <c r="M133" s="28">
        <v>1657.35</v>
      </c>
      <c r="N133" s="28">
        <v>1603.2</v>
      </c>
      <c r="O133" s="39">
        <v>14336225</v>
      </c>
      <c r="P133" s="40">
        <v>-1.4418129230319167E-3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44707</v>
      </c>
      <c r="E134" s="37">
        <v>4138.8</v>
      </c>
      <c r="F134" s="37">
        <v>4104.5333333333338</v>
      </c>
      <c r="G134" s="38">
        <v>4044.1166666666677</v>
      </c>
      <c r="H134" s="38">
        <v>3949.4333333333338</v>
      </c>
      <c r="I134" s="38">
        <v>3889.0166666666678</v>
      </c>
      <c r="J134" s="38">
        <v>4199.2166666666672</v>
      </c>
      <c r="K134" s="38">
        <v>4259.6333333333332</v>
      </c>
      <c r="L134" s="38">
        <v>4354.3166666666675</v>
      </c>
      <c r="M134" s="28">
        <v>4164.95</v>
      </c>
      <c r="N134" s="28">
        <v>4009.85</v>
      </c>
      <c r="O134" s="39">
        <v>2276700</v>
      </c>
      <c r="P134" s="40">
        <v>3.570483998942079E-3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44707</v>
      </c>
      <c r="E135" s="37">
        <v>3564.05</v>
      </c>
      <c r="F135" s="37">
        <v>3557.5333333333333</v>
      </c>
      <c r="G135" s="38">
        <v>3470.5166666666664</v>
      </c>
      <c r="H135" s="38">
        <v>3376.9833333333331</v>
      </c>
      <c r="I135" s="38">
        <v>3289.9666666666662</v>
      </c>
      <c r="J135" s="38">
        <v>3651.0666666666666</v>
      </c>
      <c r="K135" s="38">
        <v>3738.0833333333339</v>
      </c>
      <c r="L135" s="38">
        <v>3831.6166666666668</v>
      </c>
      <c r="M135" s="28">
        <v>3644.55</v>
      </c>
      <c r="N135" s="28">
        <v>3464</v>
      </c>
      <c r="O135" s="39">
        <v>1075600</v>
      </c>
      <c r="P135" s="40">
        <v>8.6271567891972999E-3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44707</v>
      </c>
      <c r="E136" s="37">
        <v>619.29999999999995</v>
      </c>
      <c r="F136" s="37">
        <v>628.66666666666663</v>
      </c>
      <c r="G136" s="38">
        <v>607.73333333333323</v>
      </c>
      <c r="H136" s="38">
        <v>596.16666666666663</v>
      </c>
      <c r="I136" s="38">
        <v>575.23333333333323</v>
      </c>
      <c r="J136" s="38">
        <v>640.23333333333323</v>
      </c>
      <c r="K136" s="38">
        <v>661.16666666666663</v>
      </c>
      <c r="L136" s="38">
        <v>672.73333333333323</v>
      </c>
      <c r="M136" s="28">
        <v>649.6</v>
      </c>
      <c r="N136" s="28">
        <v>617.1</v>
      </c>
      <c r="O136" s="39">
        <v>10364900</v>
      </c>
      <c r="P136" s="40">
        <v>4.3024548798220853E-2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44707</v>
      </c>
      <c r="E137" s="37">
        <v>940.15</v>
      </c>
      <c r="F137" s="37">
        <v>932</v>
      </c>
      <c r="G137" s="38">
        <v>922.05</v>
      </c>
      <c r="H137" s="38">
        <v>903.94999999999993</v>
      </c>
      <c r="I137" s="38">
        <v>893.99999999999989</v>
      </c>
      <c r="J137" s="38">
        <v>950.1</v>
      </c>
      <c r="K137" s="38">
        <v>960.05000000000007</v>
      </c>
      <c r="L137" s="38">
        <v>978.15000000000009</v>
      </c>
      <c r="M137" s="28">
        <v>941.95</v>
      </c>
      <c r="N137" s="28">
        <v>913.9</v>
      </c>
      <c r="O137" s="39">
        <v>14391300</v>
      </c>
      <c r="P137" s="40">
        <v>0.15871047737135771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44707</v>
      </c>
      <c r="E138" s="37">
        <v>172.05</v>
      </c>
      <c r="F138" s="37">
        <v>173.08333333333334</v>
      </c>
      <c r="G138" s="38">
        <v>170.4666666666667</v>
      </c>
      <c r="H138" s="38">
        <v>168.88333333333335</v>
      </c>
      <c r="I138" s="38">
        <v>166.26666666666671</v>
      </c>
      <c r="J138" s="38">
        <v>174.66666666666669</v>
      </c>
      <c r="K138" s="38">
        <v>177.2833333333333</v>
      </c>
      <c r="L138" s="38">
        <v>178.86666666666667</v>
      </c>
      <c r="M138" s="28">
        <v>175.7</v>
      </c>
      <c r="N138" s="28">
        <v>171.5</v>
      </c>
      <c r="O138" s="39">
        <v>27108000</v>
      </c>
      <c r="P138" s="40">
        <v>2.1247739602169982E-2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44707</v>
      </c>
      <c r="E139" s="37">
        <v>93.2</v>
      </c>
      <c r="F139" s="37">
        <v>93.666666666666671</v>
      </c>
      <c r="G139" s="38">
        <v>92.38333333333334</v>
      </c>
      <c r="H139" s="38">
        <v>91.566666666666663</v>
      </c>
      <c r="I139" s="38">
        <v>90.283333333333331</v>
      </c>
      <c r="J139" s="38">
        <v>94.483333333333348</v>
      </c>
      <c r="K139" s="38">
        <v>95.76666666666668</v>
      </c>
      <c r="L139" s="38">
        <v>96.583333333333357</v>
      </c>
      <c r="M139" s="28">
        <v>94.95</v>
      </c>
      <c r="N139" s="28">
        <v>92.85</v>
      </c>
      <c r="O139" s="39">
        <v>31872000</v>
      </c>
      <c r="P139" s="40">
        <v>-3.3566815246065682E-2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44707</v>
      </c>
      <c r="E140" s="37">
        <v>530.85</v>
      </c>
      <c r="F140" s="37">
        <v>532.11666666666667</v>
      </c>
      <c r="G140" s="38">
        <v>524.38333333333333</v>
      </c>
      <c r="H140" s="38">
        <v>517.91666666666663</v>
      </c>
      <c r="I140" s="38">
        <v>510.18333333333328</v>
      </c>
      <c r="J140" s="38">
        <v>538.58333333333337</v>
      </c>
      <c r="K140" s="38">
        <v>546.31666666666672</v>
      </c>
      <c r="L140" s="38">
        <v>552.78333333333342</v>
      </c>
      <c r="M140" s="28">
        <v>539.85</v>
      </c>
      <c r="N140" s="28">
        <v>525.65</v>
      </c>
      <c r="O140" s="39">
        <v>9856800</v>
      </c>
      <c r="P140" s="40">
        <v>1.574608408903545E-2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44707</v>
      </c>
      <c r="E141" s="37">
        <v>7888.2</v>
      </c>
      <c r="F141" s="37">
        <v>7874.2333333333336</v>
      </c>
      <c r="G141" s="38">
        <v>7782.4666666666672</v>
      </c>
      <c r="H141" s="38">
        <v>7676.7333333333336</v>
      </c>
      <c r="I141" s="38">
        <v>7584.9666666666672</v>
      </c>
      <c r="J141" s="38">
        <v>7979.9666666666672</v>
      </c>
      <c r="K141" s="38">
        <v>8071.7333333333336</v>
      </c>
      <c r="L141" s="38">
        <v>8177.4666666666672</v>
      </c>
      <c r="M141" s="28">
        <v>7966</v>
      </c>
      <c r="N141" s="28">
        <v>7768.5</v>
      </c>
      <c r="O141" s="39">
        <v>3394300</v>
      </c>
      <c r="P141" s="40">
        <v>5.863456320369273E-2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44707</v>
      </c>
      <c r="E142" s="37">
        <v>784.05</v>
      </c>
      <c r="F142" s="37">
        <v>789.80000000000007</v>
      </c>
      <c r="G142" s="38">
        <v>776.60000000000014</v>
      </c>
      <c r="H142" s="38">
        <v>769.15000000000009</v>
      </c>
      <c r="I142" s="38">
        <v>755.95000000000016</v>
      </c>
      <c r="J142" s="38">
        <v>797.25000000000011</v>
      </c>
      <c r="K142" s="38">
        <v>810.45000000000016</v>
      </c>
      <c r="L142" s="38">
        <v>817.90000000000009</v>
      </c>
      <c r="M142" s="28">
        <v>803</v>
      </c>
      <c r="N142" s="28">
        <v>782.35</v>
      </c>
      <c r="O142" s="39">
        <v>13494375</v>
      </c>
      <c r="P142" s="40">
        <v>1.7339678650520662E-2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44707</v>
      </c>
      <c r="E143" s="37">
        <v>1290.55</v>
      </c>
      <c r="F143" s="37">
        <v>1294.9499999999998</v>
      </c>
      <c r="G143" s="38">
        <v>1278.2999999999997</v>
      </c>
      <c r="H143" s="38">
        <v>1266.05</v>
      </c>
      <c r="I143" s="38">
        <v>1249.3999999999999</v>
      </c>
      <c r="J143" s="38">
        <v>1307.1999999999996</v>
      </c>
      <c r="K143" s="38">
        <v>1323.8499999999997</v>
      </c>
      <c r="L143" s="38">
        <v>1336.0999999999995</v>
      </c>
      <c r="M143" s="28">
        <v>1311.6</v>
      </c>
      <c r="N143" s="28">
        <v>1282.7</v>
      </c>
      <c r="O143" s="39">
        <v>2943900</v>
      </c>
      <c r="P143" s="40">
        <v>9.0488431876606691E-3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44707</v>
      </c>
      <c r="E144" s="37">
        <v>1765.15</v>
      </c>
      <c r="F144" s="37">
        <v>1782.4333333333334</v>
      </c>
      <c r="G144" s="38">
        <v>1737.9166666666667</v>
      </c>
      <c r="H144" s="38">
        <v>1710.6833333333334</v>
      </c>
      <c r="I144" s="38">
        <v>1666.1666666666667</v>
      </c>
      <c r="J144" s="38">
        <v>1809.6666666666667</v>
      </c>
      <c r="K144" s="38">
        <v>1854.1833333333332</v>
      </c>
      <c r="L144" s="38">
        <v>1881.4166666666667</v>
      </c>
      <c r="M144" s="28">
        <v>1826.95</v>
      </c>
      <c r="N144" s="28">
        <v>1755.2</v>
      </c>
      <c r="O144" s="39">
        <v>620100</v>
      </c>
      <c r="P144" s="40">
        <v>3.0580023267409009E-2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44707</v>
      </c>
      <c r="E145" s="37">
        <v>728</v>
      </c>
      <c r="F145" s="37">
        <v>729.15</v>
      </c>
      <c r="G145" s="38">
        <v>717.4</v>
      </c>
      <c r="H145" s="38">
        <v>706.8</v>
      </c>
      <c r="I145" s="38">
        <v>695.05</v>
      </c>
      <c r="J145" s="38">
        <v>739.75</v>
      </c>
      <c r="K145" s="38">
        <v>751.5</v>
      </c>
      <c r="L145" s="38">
        <v>762.1</v>
      </c>
      <c r="M145" s="28">
        <v>740.9</v>
      </c>
      <c r="N145" s="28">
        <v>718.55</v>
      </c>
      <c r="O145" s="39">
        <v>1913600</v>
      </c>
      <c r="P145" s="40">
        <v>6.5123010130246017E-2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44707</v>
      </c>
      <c r="E146" s="37">
        <v>754.7</v>
      </c>
      <c r="F146" s="37">
        <v>759.41666666666663</v>
      </c>
      <c r="G146" s="38">
        <v>748.88333333333321</v>
      </c>
      <c r="H146" s="38">
        <v>743.06666666666661</v>
      </c>
      <c r="I146" s="38">
        <v>732.53333333333319</v>
      </c>
      <c r="J146" s="38">
        <v>765.23333333333323</v>
      </c>
      <c r="K146" s="38">
        <v>775.76666666666677</v>
      </c>
      <c r="L146" s="38">
        <v>781.58333333333326</v>
      </c>
      <c r="M146" s="28">
        <v>769.95</v>
      </c>
      <c r="N146" s="28">
        <v>753.6</v>
      </c>
      <c r="O146" s="39">
        <v>2864800</v>
      </c>
      <c r="P146" s="40">
        <v>-4.2405283281195692E-3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44707</v>
      </c>
      <c r="E147" s="37">
        <v>2970.55</v>
      </c>
      <c r="F147" s="37">
        <v>2947.9500000000003</v>
      </c>
      <c r="G147" s="38">
        <v>2904.6000000000004</v>
      </c>
      <c r="H147" s="38">
        <v>2838.65</v>
      </c>
      <c r="I147" s="38">
        <v>2795.3</v>
      </c>
      <c r="J147" s="38">
        <v>3013.9000000000005</v>
      </c>
      <c r="K147" s="38">
        <v>3057.25</v>
      </c>
      <c r="L147" s="38">
        <v>3123.2000000000007</v>
      </c>
      <c r="M147" s="28">
        <v>2991.3</v>
      </c>
      <c r="N147" s="28">
        <v>2882</v>
      </c>
      <c r="O147" s="39">
        <v>2707200</v>
      </c>
      <c r="P147" s="40">
        <v>-1.8917155903457272E-2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44707</v>
      </c>
      <c r="E148" s="37">
        <v>126.35</v>
      </c>
      <c r="F148" s="37">
        <v>126.33333333333333</v>
      </c>
      <c r="G148" s="38">
        <v>124.61666666666665</v>
      </c>
      <c r="H148" s="38">
        <v>122.88333333333331</v>
      </c>
      <c r="I148" s="38">
        <v>121.16666666666663</v>
      </c>
      <c r="J148" s="38">
        <v>128.06666666666666</v>
      </c>
      <c r="K148" s="38">
        <v>129.78333333333333</v>
      </c>
      <c r="L148" s="38">
        <v>131.51666666666668</v>
      </c>
      <c r="M148" s="28">
        <v>128.05000000000001</v>
      </c>
      <c r="N148" s="28">
        <v>124.6</v>
      </c>
      <c r="O148" s="39">
        <v>31531500</v>
      </c>
      <c r="P148" s="40">
        <v>-2.0547945205479451E-2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44707</v>
      </c>
      <c r="E149" s="37">
        <v>2518.15</v>
      </c>
      <c r="F149" s="37">
        <v>2503.4666666666667</v>
      </c>
      <c r="G149" s="38">
        <v>2466.9833333333336</v>
      </c>
      <c r="H149" s="38">
        <v>2415.8166666666671</v>
      </c>
      <c r="I149" s="38">
        <v>2379.3333333333339</v>
      </c>
      <c r="J149" s="38">
        <v>2554.6333333333332</v>
      </c>
      <c r="K149" s="38">
        <v>2591.1166666666659</v>
      </c>
      <c r="L149" s="38">
        <v>2642.2833333333328</v>
      </c>
      <c r="M149" s="28">
        <v>2539.9499999999998</v>
      </c>
      <c r="N149" s="28">
        <v>2452.3000000000002</v>
      </c>
      <c r="O149" s="39">
        <v>1878625</v>
      </c>
      <c r="P149" s="40">
        <v>2.4136615149780577E-2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44707</v>
      </c>
      <c r="E150" s="37">
        <v>73340.7</v>
      </c>
      <c r="F150" s="37">
        <v>73854.933333333334</v>
      </c>
      <c r="G150" s="38">
        <v>72596.116666666669</v>
      </c>
      <c r="H150" s="38">
        <v>71851.53333333334</v>
      </c>
      <c r="I150" s="38">
        <v>70592.716666666674</v>
      </c>
      <c r="J150" s="38">
        <v>74599.516666666663</v>
      </c>
      <c r="K150" s="38">
        <v>75858.333333333343</v>
      </c>
      <c r="L150" s="38">
        <v>76602.916666666657</v>
      </c>
      <c r="M150" s="28">
        <v>75113.75</v>
      </c>
      <c r="N150" s="28">
        <v>73110.350000000006</v>
      </c>
      <c r="O150" s="39">
        <v>132060</v>
      </c>
      <c r="P150" s="40">
        <v>-6.5447980139923265E-3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44707</v>
      </c>
      <c r="E151" s="37">
        <v>1160.25</v>
      </c>
      <c r="F151" s="37">
        <v>1162.2333333333333</v>
      </c>
      <c r="G151" s="38">
        <v>1152.5166666666667</v>
      </c>
      <c r="H151" s="38">
        <v>1144.7833333333333</v>
      </c>
      <c r="I151" s="38">
        <v>1135.0666666666666</v>
      </c>
      <c r="J151" s="38">
        <v>1169.9666666666667</v>
      </c>
      <c r="K151" s="38">
        <v>1179.6833333333334</v>
      </c>
      <c r="L151" s="38">
        <v>1187.4166666666667</v>
      </c>
      <c r="M151" s="28">
        <v>1171.95</v>
      </c>
      <c r="N151" s="28">
        <v>1154.5</v>
      </c>
      <c r="O151" s="39">
        <v>3269625</v>
      </c>
      <c r="P151" s="40">
        <v>1.5845275544681348E-2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44707</v>
      </c>
      <c r="E152" s="37">
        <v>270.5</v>
      </c>
      <c r="F152" s="37">
        <v>269.05</v>
      </c>
      <c r="G152" s="38">
        <v>263.45000000000005</v>
      </c>
      <c r="H152" s="38">
        <v>256.40000000000003</v>
      </c>
      <c r="I152" s="38">
        <v>250.80000000000007</v>
      </c>
      <c r="J152" s="38">
        <v>276.10000000000002</v>
      </c>
      <c r="K152" s="38">
        <v>281.70000000000005</v>
      </c>
      <c r="L152" s="38">
        <v>288.75</v>
      </c>
      <c r="M152" s="28">
        <v>274.64999999999998</v>
      </c>
      <c r="N152" s="28">
        <v>262</v>
      </c>
      <c r="O152" s="39">
        <v>3579200</v>
      </c>
      <c r="P152" s="40">
        <v>4.8266166822867856E-2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44707</v>
      </c>
      <c r="E153" s="37">
        <v>95.95</v>
      </c>
      <c r="F153" s="37">
        <v>95.733333333333334</v>
      </c>
      <c r="G153" s="38">
        <v>93.516666666666666</v>
      </c>
      <c r="H153" s="38">
        <v>91.083333333333329</v>
      </c>
      <c r="I153" s="38">
        <v>88.86666666666666</v>
      </c>
      <c r="J153" s="38">
        <v>98.166666666666671</v>
      </c>
      <c r="K153" s="38">
        <v>100.38333333333334</v>
      </c>
      <c r="L153" s="38">
        <v>102.81666666666668</v>
      </c>
      <c r="M153" s="28">
        <v>97.95</v>
      </c>
      <c r="N153" s="28">
        <v>93.3</v>
      </c>
      <c r="O153" s="39">
        <v>53303500</v>
      </c>
      <c r="P153" s="40">
        <v>-1.992654528405095E-2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44707</v>
      </c>
      <c r="E154" s="37">
        <v>3519</v>
      </c>
      <c r="F154" s="37">
        <v>3512.85</v>
      </c>
      <c r="G154" s="38">
        <v>3466.5</v>
      </c>
      <c r="H154" s="38">
        <v>3414</v>
      </c>
      <c r="I154" s="38">
        <v>3367.65</v>
      </c>
      <c r="J154" s="38">
        <v>3565.35</v>
      </c>
      <c r="K154" s="38">
        <v>3611.6999999999994</v>
      </c>
      <c r="L154" s="38">
        <v>3664.2</v>
      </c>
      <c r="M154" s="28">
        <v>3559.2</v>
      </c>
      <c r="N154" s="28">
        <v>3460.35</v>
      </c>
      <c r="O154" s="39">
        <v>1917625</v>
      </c>
      <c r="P154" s="40">
        <v>1.2674103901247607E-2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44707</v>
      </c>
      <c r="E155" s="37">
        <v>3670.6</v>
      </c>
      <c r="F155" s="37">
        <v>3717.2166666666667</v>
      </c>
      <c r="G155" s="38">
        <v>3579.4833333333336</v>
      </c>
      <c r="H155" s="38">
        <v>3488.3666666666668</v>
      </c>
      <c r="I155" s="38">
        <v>3350.6333333333337</v>
      </c>
      <c r="J155" s="38">
        <v>3808.3333333333335</v>
      </c>
      <c r="K155" s="38">
        <v>3946.0666666666662</v>
      </c>
      <c r="L155" s="38">
        <v>4037.1833333333334</v>
      </c>
      <c r="M155" s="28">
        <v>3854.95</v>
      </c>
      <c r="N155" s="28">
        <v>3626.1</v>
      </c>
      <c r="O155" s="39">
        <v>395550</v>
      </c>
      <c r="P155" s="40">
        <v>-1.7877094972067038E-2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44707</v>
      </c>
      <c r="E156" s="37">
        <v>33.799999999999997</v>
      </c>
      <c r="F156" s="37">
        <v>34</v>
      </c>
      <c r="G156" s="38">
        <v>33.5</v>
      </c>
      <c r="H156" s="38">
        <v>33.200000000000003</v>
      </c>
      <c r="I156" s="38">
        <v>32.700000000000003</v>
      </c>
      <c r="J156" s="38">
        <v>34.299999999999997</v>
      </c>
      <c r="K156" s="38">
        <v>34.799999999999997</v>
      </c>
      <c r="L156" s="38">
        <v>35.099999999999994</v>
      </c>
      <c r="M156" s="28">
        <v>34.5</v>
      </c>
      <c r="N156" s="28">
        <v>33.700000000000003</v>
      </c>
      <c r="O156" s="39">
        <v>27303000</v>
      </c>
      <c r="P156" s="40">
        <v>-4.4815281276238454E-2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44707</v>
      </c>
      <c r="E157" s="37">
        <v>17003.45</v>
      </c>
      <c r="F157" s="37">
        <v>17105.266666666666</v>
      </c>
      <c r="G157" s="38">
        <v>16810.633333333331</v>
      </c>
      <c r="H157" s="38">
        <v>16617.816666666666</v>
      </c>
      <c r="I157" s="38">
        <v>16323.183333333331</v>
      </c>
      <c r="J157" s="38">
        <v>17298.083333333332</v>
      </c>
      <c r="K157" s="38">
        <v>17592.716666666671</v>
      </c>
      <c r="L157" s="38">
        <v>17785.533333333333</v>
      </c>
      <c r="M157" s="28">
        <v>17399.900000000001</v>
      </c>
      <c r="N157" s="28">
        <v>16912.45</v>
      </c>
      <c r="O157" s="39">
        <v>389295</v>
      </c>
      <c r="P157" s="40">
        <v>3.8203056244499559E-2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44707</v>
      </c>
      <c r="E158" s="37">
        <v>128.05000000000001</v>
      </c>
      <c r="F158" s="37">
        <v>130.88333333333335</v>
      </c>
      <c r="G158" s="38">
        <v>124.1166666666667</v>
      </c>
      <c r="H158" s="38">
        <v>120.18333333333335</v>
      </c>
      <c r="I158" s="38">
        <v>113.4166666666667</v>
      </c>
      <c r="J158" s="38">
        <v>134.81666666666672</v>
      </c>
      <c r="K158" s="38">
        <v>141.58333333333337</v>
      </c>
      <c r="L158" s="38">
        <v>145.51666666666671</v>
      </c>
      <c r="M158" s="28">
        <v>137.65</v>
      </c>
      <c r="N158" s="28">
        <v>126.95</v>
      </c>
      <c r="O158" s="39">
        <v>54899800</v>
      </c>
      <c r="P158" s="40">
        <v>9.5967364408479902E-2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44707</v>
      </c>
      <c r="E159" s="37">
        <v>149.94999999999999</v>
      </c>
      <c r="F159" s="37">
        <v>151.06666666666666</v>
      </c>
      <c r="G159" s="38">
        <v>147.13333333333333</v>
      </c>
      <c r="H159" s="38">
        <v>144.31666666666666</v>
      </c>
      <c r="I159" s="38">
        <v>140.38333333333333</v>
      </c>
      <c r="J159" s="38">
        <v>153.88333333333333</v>
      </c>
      <c r="K159" s="38">
        <v>157.81666666666666</v>
      </c>
      <c r="L159" s="38">
        <v>160.63333333333333</v>
      </c>
      <c r="M159" s="28">
        <v>155</v>
      </c>
      <c r="N159" s="28">
        <v>148.25</v>
      </c>
      <c r="O159" s="39">
        <v>91433700</v>
      </c>
      <c r="P159" s="40">
        <v>1.570315962768315E-2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44707</v>
      </c>
      <c r="E160" s="37">
        <v>785.75</v>
      </c>
      <c r="F160" s="37">
        <v>796.6</v>
      </c>
      <c r="G160" s="38">
        <v>770.35</v>
      </c>
      <c r="H160" s="38">
        <v>754.95</v>
      </c>
      <c r="I160" s="38">
        <v>728.7</v>
      </c>
      <c r="J160" s="38">
        <v>812</v>
      </c>
      <c r="K160" s="38">
        <v>838.25</v>
      </c>
      <c r="L160" s="38">
        <v>853.65</v>
      </c>
      <c r="M160" s="28">
        <v>822.85</v>
      </c>
      <c r="N160" s="28">
        <v>781.2</v>
      </c>
      <c r="O160" s="39">
        <v>4944800</v>
      </c>
      <c r="P160" s="40">
        <v>1.4213926776740847E-2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44707</v>
      </c>
      <c r="E161" s="37">
        <v>3217.45</v>
      </c>
      <c r="F161" s="37">
        <v>3235.3166666666671</v>
      </c>
      <c r="G161" s="38">
        <v>3191.3833333333341</v>
      </c>
      <c r="H161" s="38">
        <v>3165.3166666666671</v>
      </c>
      <c r="I161" s="38">
        <v>3121.3833333333341</v>
      </c>
      <c r="J161" s="38">
        <v>3261.3833333333341</v>
      </c>
      <c r="K161" s="38">
        <v>3305.3166666666675</v>
      </c>
      <c r="L161" s="38">
        <v>3331.3833333333341</v>
      </c>
      <c r="M161" s="28">
        <v>3279.25</v>
      </c>
      <c r="N161" s="28">
        <v>3209.25</v>
      </c>
      <c r="O161" s="39">
        <v>302575</v>
      </c>
      <c r="P161" s="40">
        <v>2.2212837837837836E-2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44707</v>
      </c>
      <c r="E162" s="37">
        <v>155.4</v>
      </c>
      <c r="F162" s="37">
        <v>158.31666666666666</v>
      </c>
      <c r="G162" s="38">
        <v>152.13333333333333</v>
      </c>
      <c r="H162" s="38">
        <v>148.86666666666667</v>
      </c>
      <c r="I162" s="38">
        <v>142.68333333333334</v>
      </c>
      <c r="J162" s="38">
        <v>161.58333333333331</v>
      </c>
      <c r="K162" s="38">
        <v>167.76666666666665</v>
      </c>
      <c r="L162" s="38">
        <v>171.0333333333333</v>
      </c>
      <c r="M162" s="28">
        <v>164.5</v>
      </c>
      <c r="N162" s="28">
        <v>155.05000000000001</v>
      </c>
      <c r="O162" s="39">
        <v>49707350</v>
      </c>
      <c r="P162" s="40">
        <v>9.8995573714674837E-2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44707</v>
      </c>
      <c r="E163" s="37">
        <v>42178</v>
      </c>
      <c r="F163" s="37">
        <v>42447.666666666664</v>
      </c>
      <c r="G163" s="38">
        <v>41790.333333333328</v>
      </c>
      <c r="H163" s="38">
        <v>41402.666666666664</v>
      </c>
      <c r="I163" s="38">
        <v>40745.333333333328</v>
      </c>
      <c r="J163" s="38">
        <v>42835.333333333328</v>
      </c>
      <c r="K163" s="38">
        <v>43492.666666666657</v>
      </c>
      <c r="L163" s="38">
        <v>43880.333333333328</v>
      </c>
      <c r="M163" s="28">
        <v>43105</v>
      </c>
      <c r="N163" s="28">
        <v>42060</v>
      </c>
      <c r="O163" s="39">
        <v>99255</v>
      </c>
      <c r="P163" s="40">
        <v>4.0081735303363723E-2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44707</v>
      </c>
      <c r="E164" s="37">
        <v>1889.3</v>
      </c>
      <c r="F164" s="37">
        <v>1903.0333333333335</v>
      </c>
      <c r="G164" s="38">
        <v>1870.116666666667</v>
      </c>
      <c r="H164" s="38">
        <v>1850.9333333333334</v>
      </c>
      <c r="I164" s="38">
        <v>1818.0166666666669</v>
      </c>
      <c r="J164" s="38">
        <v>1922.2166666666672</v>
      </c>
      <c r="K164" s="38">
        <v>1955.1333333333337</v>
      </c>
      <c r="L164" s="38">
        <v>1974.3166666666673</v>
      </c>
      <c r="M164" s="28">
        <v>1935.95</v>
      </c>
      <c r="N164" s="28">
        <v>1883.85</v>
      </c>
      <c r="O164" s="39">
        <v>3630000</v>
      </c>
      <c r="P164" s="40">
        <v>1.3513513513513514E-2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44707</v>
      </c>
      <c r="E165" s="37">
        <v>3788.45</v>
      </c>
      <c r="F165" s="37">
        <v>3780.7833333333328</v>
      </c>
      <c r="G165" s="38">
        <v>3699.2166666666658</v>
      </c>
      <c r="H165" s="38">
        <v>3609.9833333333331</v>
      </c>
      <c r="I165" s="38">
        <v>3528.4166666666661</v>
      </c>
      <c r="J165" s="38">
        <v>3870.0166666666655</v>
      </c>
      <c r="K165" s="38">
        <v>3951.583333333333</v>
      </c>
      <c r="L165" s="38">
        <v>4040.8166666666652</v>
      </c>
      <c r="M165" s="28">
        <v>3862.35</v>
      </c>
      <c r="N165" s="28">
        <v>3691.55</v>
      </c>
      <c r="O165" s="39">
        <v>443100</v>
      </c>
      <c r="P165" s="40">
        <v>-2.3793787177792465E-2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44707</v>
      </c>
      <c r="E166" s="37">
        <v>225.9</v>
      </c>
      <c r="F166" s="37">
        <v>227.28333333333333</v>
      </c>
      <c r="G166" s="38">
        <v>223.71666666666667</v>
      </c>
      <c r="H166" s="38">
        <v>221.53333333333333</v>
      </c>
      <c r="I166" s="38">
        <v>217.96666666666667</v>
      </c>
      <c r="J166" s="38">
        <v>229.46666666666667</v>
      </c>
      <c r="K166" s="38">
        <v>233.03333333333333</v>
      </c>
      <c r="L166" s="38">
        <v>235.21666666666667</v>
      </c>
      <c r="M166" s="28">
        <v>230.85</v>
      </c>
      <c r="N166" s="28">
        <v>225.1</v>
      </c>
      <c r="O166" s="39">
        <v>15747000</v>
      </c>
      <c r="P166" s="40">
        <v>-7.9380079380079373E-3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44707</v>
      </c>
      <c r="E167" s="37">
        <v>108.5</v>
      </c>
      <c r="F167" s="37">
        <v>108.64999999999999</v>
      </c>
      <c r="G167" s="38">
        <v>107.39999999999998</v>
      </c>
      <c r="H167" s="38">
        <v>106.29999999999998</v>
      </c>
      <c r="I167" s="38">
        <v>105.04999999999997</v>
      </c>
      <c r="J167" s="38">
        <v>109.74999999999999</v>
      </c>
      <c r="K167" s="38">
        <v>111.00000000000001</v>
      </c>
      <c r="L167" s="38">
        <v>112.1</v>
      </c>
      <c r="M167" s="28">
        <v>109.9</v>
      </c>
      <c r="N167" s="28">
        <v>107.55</v>
      </c>
      <c r="O167" s="39">
        <v>41118400</v>
      </c>
      <c r="P167" s="40">
        <v>3.7838655970939914E-3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44707</v>
      </c>
      <c r="E168" s="37">
        <v>2193.75</v>
      </c>
      <c r="F168" s="37">
        <v>2188.5833333333335</v>
      </c>
      <c r="G168" s="38">
        <v>2143.2166666666672</v>
      </c>
      <c r="H168" s="38">
        <v>2092.6833333333338</v>
      </c>
      <c r="I168" s="38">
        <v>2047.3166666666675</v>
      </c>
      <c r="J168" s="38">
        <v>2239.1166666666668</v>
      </c>
      <c r="K168" s="38">
        <v>2284.4833333333327</v>
      </c>
      <c r="L168" s="38">
        <v>2335.0166666666664</v>
      </c>
      <c r="M168" s="28">
        <v>2233.9499999999998</v>
      </c>
      <c r="N168" s="28">
        <v>2138.0500000000002</v>
      </c>
      <c r="O168" s="39">
        <v>3708000</v>
      </c>
      <c r="P168" s="40">
        <v>-4.7154053706796865E-2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44707</v>
      </c>
      <c r="E169" s="37">
        <v>2649.9</v>
      </c>
      <c r="F169" s="37">
        <v>2655.3333333333335</v>
      </c>
      <c r="G169" s="38">
        <v>2591.9666666666672</v>
      </c>
      <c r="H169" s="38">
        <v>2534.0333333333338</v>
      </c>
      <c r="I169" s="38">
        <v>2470.6666666666674</v>
      </c>
      <c r="J169" s="38">
        <v>2713.2666666666669</v>
      </c>
      <c r="K169" s="38">
        <v>2776.6333333333328</v>
      </c>
      <c r="L169" s="38">
        <v>2834.5666666666666</v>
      </c>
      <c r="M169" s="28">
        <v>2718.7</v>
      </c>
      <c r="N169" s="28">
        <v>2597.4</v>
      </c>
      <c r="O169" s="39">
        <v>1818000</v>
      </c>
      <c r="P169" s="40">
        <v>3.7523184477100867E-2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44707</v>
      </c>
      <c r="E170" s="37">
        <v>30.7</v>
      </c>
      <c r="F170" s="37">
        <v>30.599999999999998</v>
      </c>
      <c r="G170" s="38">
        <v>30.149999999999995</v>
      </c>
      <c r="H170" s="38">
        <v>29.599999999999998</v>
      </c>
      <c r="I170" s="38">
        <v>29.149999999999995</v>
      </c>
      <c r="J170" s="38">
        <v>31.149999999999995</v>
      </c>
      <c r="K170" s="38">
        <v>31.599999999999998</v>
      </c>
      <c r="L170" s="38">
        <v>32.149999999999991</v>
      </c>
      <c r="M170" s="28">
        <v>31.05</v>
      </c>
      <c r="N170" s="28">
        <v>30.05</v>
      </c>
      <c r="O170" s="39">
        <v>259936000</v>
      </c>
      <c r="P170" s="40">
        <v>-6.9050484212939092E-2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44707</v>
      </c>
      <c r="E171" s="37">
        <v>2548.4499999999998</v>
      </c>
      <c r="F171" s="37">
        <v>2561.3000000000002</v>
      </c>
      <c r="G171" s="38">
        <v>2527.2000000000003</v>
      </c>
      <c r="H171" s="38">
        <v>2505.9500000000003</v>
      </c>
      <c r="I171" s="38">
        <v>2471.8500000000004</v>
      </c>
      <c r="J171" s="38">
        <v>2582.5500000000002</v>
      </c>
      <c r="K171" s="38">
        <v>2616.6500000000005</v>
      </c>
      <c r="L171" s="38">
        <v>2637.9</v>
      </c>
      <c r="M171" s="28">
        <v>2595.4</v>
      </c>
      <c r="N171" s="28">
        <v>2540.0500000000002</v>
      </c>
      <c r="O171" s="39">
        <v>612000</v>
      </c>
      <c r="P171" s="40">
        <v>3.9755351681957186E-2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44707</v>
      </c>
      <c r="E172" s="37">
        <v>225.15</v>
      </c>
      <c r="F172" s="37">
        <v>227.06666666666669</v>
      </c>
      <c r="G172" s="38">
        <v>222.83333333333337</v>
      </c>
      <c r="H172" s="38">
        <v>220.51666666666668</v>
      </c>
      <c r="I172" s="38">
        <v>216.28333333333336</v>
      </c>
      <c r="J172" s="38">
        <v>229.38333333333338</v>
      </c>
      <c r="K172" s="38">
        <v>233.61666666666667</v>
      </c>
      <c r="L172" s="38">
        <v>235.93333333333339</v>
      </c>
      <c r="M172" s="28">
        <v>231.3</v>
      </c>
      <c r="N172" s="28">
        <v>224.75</v>
      </c>
      <c r="O172" s="39">
        <v>56681804</v>
      </c>
      <c r="P172" s="40">
        <v>-7.7335499957880789E-3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44707</v>
      </c>
      <c r="E173" s="37">
        <v>1823.8</v>
      </c>
      <c r="F173" s="37">
        <v>1832.6666666666667</v>
      </c>
      <c r="G173" s="38">
        <v>1807.0833333333335</v>
      </c>
      <c r="H173" s="38">
        <v>1790.3666666666668</v>
      </c>
      <c r="I173" s="38">
        <v>1764.7833333333335</v>
      </c>
      <c r="J173" s="38">
        <v>1849.3833333333334</v>
      </c>
      <c r="K173" s="38">
        <v>1874.9666666666669</v>
      </c>
      <c r="L173" s="38">
        <v>1891.6833333333334</v>
      </c>
      <c r="M173" s="28">
        <v>1858.25</v>
      </c>
      <c r="N173" s="28">
        <v>1815.95</v>
      </c>
      <c r="O173" s="39">
        <v>2717539</v>
      </c>
      <c r="P173" s="40">
        <v>9.3335516620271813E-2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44707</v>
      </c>
      <c r="E174" s="37">
        <v>159.94999999999999</v>
      </c>
      <c r="F174" s="37">
        <v>158.53333333333333</v>
      </c>
      <c r="G174" s="38">
        <v>154.46666666666667</v>
      </c>
      <c r="H174" s="38">
        <v>148.98333333333335</v>
      </c>
      <c r="I174" s="38">
        <v>144.91666666666669</v>
      </c>
      <c r="J174" s="38">
        <v>164.01666666666665</v>
      </c>
      <c r="K174" s="38">
        <v>168.08333333333331</v>
      </c>
      <c r="L174" s="38">
        <v>173.56666666666663</v>
      </c>
      <c r="M174" s="28">
        <v>162.6</v>
      </c>
      <c r="N174" s="28">
        <v>153.05000000000001</v>
      </c>
      <c r="O174" s="39">
        <v>7730500</v>
      </c>
      <c r="P174" s="40">
        <v>8.3765596523202021E-2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44707</v>
      </c>
      <c r="E175" s="37">
        <v>673.9</v>
      </c>
      <c r="F175" s="37">
        <v>679.6</v>
      </c>
      <c r="G175" s="38">
        <v>664.30000000000007</v>
      </c>
      <c r="H175" s="38">
        <v>654.70000000000005</v>
      </c>
      <c r="I175" s="38">
        <v>639.40000000000009</v>
      </c>
      <c r="J175" s="38">
        <v>689.2</v>
      </c>
      <c r="K175" s="38">
        <v>704.5</v>
      </c>
      <c r="L175" s="38">
        <v>714.1</v>
      </c>
      <c r="M175" s="28">
        <v>694.9</v>
      </c>
      <c r="N175" s="28">
        <v>670</v>
      </c>
      <c r="O175" s="39">
        <v>2979250</v>
      </c>
      <c r="P175" s="40">
        <v>-7.4709609292502643E-2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44707</v>
      </c>
      <c r="E176" s="37">
        <v>115.85</v>
      </c>
      <c r="F176" s="37">
        <v>116.71666666666665</v>
      </c>
      <c r="G176" s="38">
        <v>114.63333333333331</v>
      </c>
      <c r="H176" s="38">
        <v>113.41666666666666</v>
      </c>
      <c r="I176" s="38">
        <v>111.33333333333331</v>
      </c>
      <c r="J176" s="38">
        <v>117.93333333333331</v>
      </c>
      <c r="K176" s="38">
        <v>120.01666666666665</v>
      </c>
      <c r="L176" s="38">
        <v>121.23333333333331</v>
      </c>
      <c r="M176" s="28">
        <v>118.8</v>
      </c>
      <c r="N176" s="28">
        <v>115.5</v>
      </c>
      <c r="O176" s="39">
        <v>52416200</v>
      </c>
      <c r="P176" s="40">
        <v>-2.2153321505791579E-2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44707</v>
      </c>
      <c r="E177" s="37">
        <v>118.85</v>
      </c>
      <c r="F177" s="37">
        <v>119.01666666666667</v>
      </c>
      <c r="G177" s="38">
        <v>117.83333333333333</v>
      </c>
      <c r="H177" s="38">
        <v>116.81666666666666</v>
      </c>
      <c r="I177" s="38">
        <v>115.63333333333333</v>
      </c>
      <c r="J177" s="38">
        <v>120.03333333333333</v>
      </c>
      <c r="K177" s="38">
        <v>121.21666666666667</v>
      </c>
      <c r="L177" s="38">
        <v>122.23333333333333</v>
      </c>
      <c r="M177" s="28">
        <v>120.2</v>
      </c>
      <c r="N177" s="28">
        <v>118</v>
      </c>
      <c r="O177" s="39">
        <v>30114000</v>
      </c>
      <c r="P177" s="40">
        <v>-1.0059171597633136E-2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44707</v>
      </c>
      <c r="E178" s="37">
        <v>2603.9</v>
      </c>
      <c r="F178" s="37">
        <v>2615.0500000000002</v>
      </c>
      <c r="G178" s="38">
        <v>2579.4000000000005</v>
      </c>
      <c r="H178" s="38">
        <v>2554.9000000000005</v>
      </c>
      <c r="I178" s="38">
        <v>2519.2500000000009</v>
      </c>
      <c r="J178" s="38">
        <v>2639.55</v>
      </c>
      <c r="K178" s="38">
        <v>2675.2</v>
      </c>
      <c r="L178" s="38">
        <v>2699.7</v>
      </c>
      <c r="M178" s="28">
        <v>2650.7</v>
      </c>
      <c r="N178" s="28">
        <v>2590.5500000000002</v>
      </c>
      <c r="O178" s="39">
        <v>35905750</v>
      </c>
      <c r="P178" s="40">
        <v>-1.6745510683307204E-2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44707</v>
      </c>
      <c r="E179" s="37">
        <v>73.900000000000006</v>
      </c>
      <c r="F179" s="37">
        <v>74.216666666666669</v>
      </c>
      <c r="G179" s="38">
        <v>71.683333333333337</v>
      </c>
      <c r="H179" s="38">
        <v>69.466666666666669</v>
      </c>
      <c r="I179" s="38">
        <v>66.933333333333337</v>
      </c>
      <c r="J179" s="38">
        <v>76.433333333333337</v>
      </c>
      <c r="K179" s="38">
        <v>78.966666666666669</v>
      </c>
      <c r="L179" s="38">
        <v>81.183333333333337</v>
      </c>
      <c r="M179" s="28">
        <v>76.75</v>
      </c>
      <c r="N179" s="28">
        <v>72</v>
      </c>
      <c r="O179" s="39">
        <v>150855500</v>
      </c>
      <c r="P179" s="40">
        <v>3.4990103289412752E-2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44707</v>
      </c>
      <c r="E180" s="37">
        <v>748.9</v>
      </c>
      <c r="F180" s="37">
        <v>748.23333333333323</v>
      </c>
      <c r="G180" s="38">
        <v>739.46666666666647</v>
      </c>
      <c r="H180" s="38">
        <v>730.03333333333319</v>
      </c>
      <c r="I180" s="38">
        <v>721.26666666666642</v>
      </c>
      <c r="J180" s="38">
        <v>757.66666666666652</v>
      </c>
      <c r="K180" s="38">
        <v>766.43333333333317</v>
      </c>
      <c r="L180" s="38">
        <v>775.86666666666656</v>
      </c>
      <c r="M180" s="28">
        <v>757</v>
      </c>
      <c r="N180" s="28">
        <v>738.8</v>
      </c>
      <c r="O180" s="39">
        <v>7308900</v>
      </c>
      <c r="P180" s="40">
        <v>-1.9873677434927788E-2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44707</v>
      </c>
      <c r="E181" s="37">
        <v>1075.8499999999999</v>
      </c>
      <c r="F181" s="37">
        <v>1077.7833333333333</v>
      </c>
      <c r="G181" s="38">
        <v>1063.9166666666665</v>
      </c>
      <c r="H181" s="38">
        <v>1051.9833333333331</v>
      </c>
      <c r="I181" s="38">
        <v>1038.1166666666663</v>
      </c>
      <c r="J181" s="38">
        <v>1089.7166666666667</v>
      </c>
      <c r="K181" s="38">
        <v>1103.5833333333335</v>
      </c>
      <c r="L181" s="38">
        <v>1115.5166666666669</v>
      </c>
      <c r="M181" s="28">
        <v>1091.6500000000001</v>
      </c>
      <c r="N181" s="28">
        <v>1065.8499999999999</v>
      </c>
      <c r="O181" s="39">
        <v>7914750</v>
      </c>
      <c r="P181" s="40">
        <v>-2.7405027405027404E-3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44707</v>
      </c>
      <c r="E182" s="37">
        <v>453.65</v>
      </c>
      <c r="F182" s="37">
        <v>456.61666666666662</v>
      </c>
      <c r="G182" s="38">
        <v>449.53333333333325</v>
      </c>
      <c r="H182" s="38">
        <v>445.41666666666663</v>
      </c>
      <c r="I182" s="38">
        <v>438.33333333333326</v>
      </c>
      <c r="J182" s="38">
        <v>460.73333333333323</v>
      </c>
      <c r="K182" s="38">
        <v>467.81666666666661</v>
      </c>
      <c r="L182" s="38">
        <v>471.93333333333322</v>
      </c>
      <c r="M182" s="28">
        <v>463.7</v>
      </c>
      <c r="N182" s="28">
        <v>452.5</v>
      </c>
      <c r="O182" s="39">
        <v>64602000</v>
      </c>
      <c r="P182" s="40">
        <v>6.3792499123729411E-3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44707</v>
      </c>
      <c r="E183" s="37">
        <v>21483.3</v>
      </c>
      <c r="F183" s="37">
        <v>21628.600000000002</v>
      </c>
      <c r="G183" s="38">
        <v>21223.700000000004</v>
      </c>
      <c r="H183" s="38">
        <v>20964.100000000002</v>
      </c>
      <c r="I183" s="38">
        <v>20559.200000000004</v>
      </c>
      <c r="J183" s="38">
        <v>21888.200000000004</v>
      </c>
      <c r="K183" s="38">
        <v>22293.100000000006</v>
      </c>
      <c r="L183" s="38">
        <v>22552.700000000004</v>
      </c>
      <c r="M183" s="28">
        <v>22033.5</v>
      </c>
      <c r="N183" s="28">
        <v>21369</v>
      </c>
      <c r="O183" s="39">
        <v>268375</v>
      </c>
      <c r="P183" s="40">
        <v>4.182841614906832E-2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44707</v>
      </c>
      <c r="E184" s="37">
        <v>2369.8000000000002</v>
      </c>
      <c r="F184" s="37">
        <v>2381.4666666666667</v>
      </c>
      <c r="G184" s="38">
        <v>2348.3333333333335</v>
      </c>
      <c r="H184" s="38">
        <v>2326.8666666666668</v>
      </c>
      <c r="I184" s="38">
        <v>2293.7333333333336</v>
      </c>
      <c r="J184" s="38">
        <v>2402.9333333333334</v>
      </c>
      <c r="K184" s="38">
        <v>2436.0666666666666</v>
      </c>
      <c r="L184" s="38">
        <v>2457.5333333333333</v>
      </c>
      <c r="M184" s="28">
        <v>2414.6</v>
      </c>
      <c r="N184" s="28">
        <v>2360</v>
      </c>
      <c r="O184" s="39">
        <v>1565300</v>
      </c>
      <c r="P184" s="40">
        <v>-1.2662619254119687E-2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44707</v>
      </c>
      <c r="E185" s="37">
        <v>2307.25</v>
      </c>
      <c r="F185" s="37">
        <v>2334.0499999999997</v>
      </c>
      <c r="G185" s="38">
        <v>2273.1999999999994</v>
      </c>
      <c r="H185" s="38">
        <v>2239.1499999999996</v>
      </c>
      <c r="I185" s="38">
        <v>2178.2999999999993</v>
      </c>
      <c r="J185" s="38">
        <v>2368.0999999999995</v>
      </c>
      <c r="K185" s="38">
        <v>2428.9499999999998</v>
      </c>
      <c r="L185" s="38">
        <v>2462.9999999999995</v>
      </c>
      <c r="M185" s="28">
        <v>2394.9</v>
      </c>
      <c r="N185" s="28">
        <v>2300</v>
      </c>
      <c r="O185" s="39">
        <v>3892500</v>
      </c>
      <c r="P185" s="40">
        <v>-1.9264110961279138E-4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44707</v>
      </c>
      <c r="E186" s="37">
        <v>1138.7</v>
      </c>
      <c r="F186" s="37">
        <v>1133.1833333333334</v>
      </c>
      <c r="G186" s="38">
        <v>1115.4166666666667</v>
      </c>
      <c r="H186" s="38">
        <v>1092.1333333333334</v>
      </c>
      <c r="I186" s="38">
        <v>1074.3666666666668</v>
      </c>
      <c r="J186" s="38">
        <v>1156.4666666666667</v>
      </c>
      <c r="K186" s="38">
        <v>1174.2333333333331</v>
      </c>
      <c r="L186" s="38">
        <v>1197.5166666666667</v>
      </c>
      <c r="M186" s="28">
        <v>1150.95</v>
      </c>
      <c r="N186" s="28">
        <v>1109.9000000000001</v>
      </c>
      <c r="O186" s="39">
        <v>4665600</v>
      </c>
      <c r="P186" s="40">
        <v>1.072823241642707E-3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44707</v>
      </c>
      <c r="E187" s="37">
        <v>306.89999999999998</v>
      </c>
      <c r="F187" s="37">
        <v>306.48333333333335</v>
      </c>
      <c r="G187" s="38">
        <v>302.91666666666669</v>
      </c>
      <c r="H187" s="38">
        <v>298.93333333333334</v>
      </c>
      <c r="I187" s="38">
        <v>295.36666666666667</v>
      </c>
      <c r="J187" s="38">
        <v>310.4666666666667</v>
      </c>
      <c r="K187" s="38">
        <v>314.0333333333333</v>
      </c>
      <c r="L187" s="38">
        <v>318.01666666666671</v>
      </c>
      <c r="M187" s="28">
        <v>310.05</v>
      </c>
      <c r="N187" s="28">
        <v>302.5</v>
      </c>
      <c r="O187" s="39">
        <v>4395600</v>
      </c>
      <c r="P187" s="40">
        <v>-9.9331035880802759E-3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44707</v>
      </c>
      <c r="E188" s="37">
        <v>919.9</v>
      </c>
      <c r="F188" s="37">
        <v>922.03333333333342</v>
      </c>
      <c r="G188" s="38">
        <v>914.06666666666683</v>
      </c>
      <c r="H188" s="38">
        <v>908.23333333333346</v>
      </c>
      <c r="I188" s="38">
        <v>900.26666666666688</v>
      </c>
      <c r="J188" s="38">
        <v>927.86666666666679</v>
      </c>
      <c r="K188" s="38">
        <v>935.83333333333326</v>
      </c>
      <c r="L188" s="38">
        <v>941.66666666666674</v>
      </c>
      <c r="M188" s="28">
        <v>930</v>
      </c>
      <c r="N188" s="28">
        <v>916.2</v>
      </c>
      <c r="O188" s="39">
        <v>20468700</v>
      </c>
      <c r="P188" s="40">
        <v>1.3763694355845237E-2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44707</v>
      </c>
      <c r="E189" s="37">
        <v>428.25</v>
      </c>
      <c r="F189" s="37">
        <v>432.75</v>
      </c>
      <c r="G189" s="38">
        <v>422.45</v>
      </c>
      <c r="H189" s="38">
        <v>416.65</v>
      </c>
      <c r="I189" s="38">
        <v>406.34999999999997</v>
      </c>
      <c r="J189" s="38">
        <v>438.55</v>
      </c>
      <c r="K189" s="38">
        <v>448.84999999999997</v>
      </c>
      <c r="L189" s="38">
        <v>454.65000000000003</v>
      </c>
      <c r="M189" s="28">
        <v>443.05</v>
      </c>
      <c r="N189" s="28">
        <v>426.95</v>
      </c>
      <c r="O189" s="39">
        <v>13000500</v>
      </c>
      <c r="P189" s="40">
        <v>1.1554621848739496E-2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44707</v>
      </c>
      <c r="E190" s="37">
        <v>560.25</v>
      </c>
      <c r="F190" s="37">
        <v>562.85</v>
      </c>
      <c r="G190" s="38">
        <v>556.25</v>
      </c>
      <c r="H190" s="38">
        <v>552.25</v>
      </c>
      <c r="I190" s="38">
        <v>545.65</v>
      </c>
      <c r="J190" s="38">
        <v>566.85</v>
      </c>
      <c r="K190" s="38">
        <v>573.45000000000016</v>
      </c>
      <c r="L190" s="38">
        <v>577.45000000000005</v>
      </c>
      <c r="M190" s="28">
        <v>569.45000000000005</v>
      </c>
      <c r="N190" s="28">
        <v>558.85</v>
      </c>
      <c r="O190" s="39">
        <v>1118500</v>
      </c>
      <c r="P190" s="40">
        <v>6.4883134193364111E-2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44707</v>
      </c>
      <c r="E191" s="37">
        <v>968.95</v>
      </c>
      <c r="F191" s="37">
        <v>976.88333333333333</v>
      </c>
      <c r="G191" s="38">
        <v>958.76666666666665</v>
      </c>
      <c r="H191" s="38">
        <v>948.58333333333337</v>
      </c>
      <c r="I191" s="38">
        <v>930.4666666666667</v>
      </c>
      <c r="J191" s="38">
        <v>987.06666666666661</v>
      </c>
      <c r="K191" s="38">
        <v>1005.1833333333332</v>
      </c>
      <c r="L191" s="38">
        <v>1015.3666666666666</v>
      </c>
      <c r="M191" s="28">
        <v>995</v>
      </c>
      <c r="N191" s="28">
        <v>966.7</v>
      </c>
      <c r="O191" s="39">
        <v>5493000</v>
      </c>
      <c r="P191" s="40">
        <v>-1.6824771791659209E-2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44707</v>
      </c>
      <c r="E192" s="37">
        <v>971.1</v>
      </c>
      <c r="F192" s="37">
        <v>974.7166666666667</v>
      </c>
      <c r="G192" s="38">
        <v>963.88333333333344</v>
      </c>
      <c r="H192" s="38">
        <v>956.66666666666674</v>
      </c>
      <c r="I192" s="38">
        <v>945.83333333333348</v>
      </c>
      <c r="J192" s="38">
        <v>981.93333333333339</v>
      </c>
      <c r="K192" s="38">
        <v>992.76666666666665</v>
      </c>
      <c r="L192" s="38">
        <v>999.98333333333335</v>
      </c>
      <c r="M192" s="28">
        <v>985.55</v>
      </c>
      <c r="N192" s="28">
        <v>967.5</v>
      </c>
      <c r="O192" s="39">
        <v>4604200</v>
      </c>
      <c r="P192" s="40">
        <v>1.9553134480391504E-2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44707</v>
      </c>
      <c r="E193" s="37">
        <v>731.15</v>
      </c>
      <c r="F193" s="37">
        <v>736.31666666666661</v>
      </c>
      <c r="G193" s="38">
        <v>724.13333333333321</v>
      </c>
      <c r="H193" s="38">
        <v>717.11666666666656</v>
      </c>
      <c r="I193" s="38">
        <v>704.93333333333317</v>
      </c>
      <c r="J193" s="38">
        <v>743.33333333333326</v>
      </c>
      <c r="K193" s="38">
        <v>755.51666666666665</v>
      </c>
      <c r="L193" s="38">
        <v>762.5333333333333</v>
      </c>
      <c r="M193" s="28">
        <v>748.5</v>
      </c>
      <c r="N193" s="28">
        <v>729.3</v>
      </c>
      <c r="O193" s="39">
        <v>8879625</v>
      </c>
      <c r="P193" s="40">
        <v>2.8698780106349703E-2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44707</v>
      </c>
      <c r="E194" s="37">
        <v>421.25</v>
      </c>
      <c r="F194" s="37">
        <v>424.31666666666666</v>
      </c>
      <c r="G194" s="38">
        <v>416.63333333333333</v>
      </c>
      <c r="H194" s="38">
        <v>412.01666666666665</v>
      </c>
      <c r="I194" s="38">
        <v>404.33333333333331</v>
      </c>
      <c r="J194" s="38">
        <v>428.93333333333334</v>
      </c>
      <c r="K194" s="38">
        <v>436.61666666666662</v>
      </c>
      <c r="L194" s="38">
        <v>441.23333333333335</v>
      </c>
      <c r="M194" s="28">
        <v>432</v>
      </c>
      <c r="N194" s="28">
        <v>419.7</v>
      </c>
      <c r="O194" s="39">
        <v>76749075</v>
      </c>
      <c r="P194" s="40">
        <v>-1.7816762710628056E-2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44707</v>
      </c>
      <c r="E195" s="37">
        <v>229.55</v>
      </c>
      <c r="F195" s="37">
        <v>231.25</v>
      </c>
      <c r="G195" s="38">
        <v>226.85</v>
      </c>
      <c r="H195" s="38">
        <v>224.15</v>
      </c>
      <c r="I195" s="38">
        <v>219.75</v>
      </c>
      <c r="J195" s="38">
        <v>233.95</v>
      </c>
      <c r="K195" s="38">
        <v>238.34999999999997</v>
      </c>
      <c r="L195" s="38">
        <v>241.04999999999998</v>
      </c>
      <c r="M195" s="28">
        <v>235.65</v>
      </c>
      <c r="N195" s="28">
        <v>228.55</v>
      </c>
      <c r="O195" s="39">
        <v>92647125</v>
      </c>
      <c r="P195" s="40">
        <v>-1.6198975020607104E-2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44707</v>
      </c>
      <c r="E196" s="37">
        <v>1022.25</v>
      </c>
      <c r="F196" s="37">
        <v>1039.6666666666667</v>
      </c>
      <c r="G196" s="38">
        <v>983.63333333333344</v>
      </c>
      <c r="H196" s="38">
        <v>945.01666666666665</v>
      </c>
      <c r="I196" s="38">
        <v>888.98333333333335</v>
      </c>
      <c r="J196" s="38">
        <v>1078.2833333333335</v>
      </c>
      <c r="K196" s="38">
        <v>1134.3166666666668</v>
      </c>
      <c r="L196" s="38">
        <v>1172.9333333333336</v>
      </c>
      <c r="M196" s="28">
        <v>1095.7</v>
      </c>
      <c r="N196" s="28">
        <v>1001.05</v>
      </c>
      <c r="O196" s="39">
        <v>35201050</v>
      </c>
      <c r="P196" s="40">
        <v>0.11249009415588776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44707</v>
      </c>
      <c r="E197" s="37">
        <v>3300.75</v>
      </c>
      <c r="F197" s="37">
        <v>3291.7166666666672</v>
      </c>
      <c r="G197" s="38">
        <v>3261.0833333333344</v>
      </c>
      <c r="H197" s="38">
        <v>3221.4166666666674</v>
      </c>
      <c r="I197" s="38">
        <v>3190.7833333333347</v>
      </c>
      <c r="J197" s="38">
        <v>3331.3833333333341</v>
      </c>
      <c r="K197" s="38">
        <v>3362.0166666666673</v>
      </c>
      <c r="L197" s="38">
        <v>3401.6833333333338</v>
      </c>
      <c r="M197" s="28">
        <v>3322.35</v>
      </c>
      <c r="N197" s="28">
        <v>3252.05</v>
      </c>
      <c r="O197" s="39">
        <v>11775450</v>
      </c>
      <c r="P197" s="40">
        <v>-4.5556231003039516E-2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44707</v>
      </c>
      <c r="E198" s="37">
        <v>1141.1500000000001</v>
      </c>
      <c r="F198" s="37">
        <v>1135.6666666666667</v>
      </c>
      <c r="G198" s="38">
        <v>1122.2833333333335</v>
      </c>
      <c r="H198" s="38">
        <v>1103.4166666666667</v>
      </c>
      <c r="I198" s="38">
        <v>1090.0333333333335</v>
      </c>
      <c r="J198" s="38">
        <v>1154.5333333333335</v>
      </c>
      <c r="K198" s="38">
        <v>1167.9166666666667</v>
      </c>
      <c r="L198" s="38">
        <v>1186.7833333333335</v>
      </c>
      <c r="M198" s="28">
        <v>1149.05</v>
      </c>
      <c r="N198" s="28">
        <v>1116.8</v>
      </c>
      <c r="O198" s="39">
        <v>19333800</v>
      </c>
      <c r="P198" s="40">
        <v>1.7814839382166207E-2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44707</v>
      </c>
      <c r="E199" s="37">
        <v>2148.4</v>
      </c>
      <c r="F199" s="37">
        <v>2161.75</v>
      </c>
      <c r="G199" s="38">
        <v>2126.5</v>
      </c>
      <c r="H199" s="38">
        <v>2104.6</v>
      </c>
      <c r="I199" s="38">
        <v>2069.35</v>
      </c>
      <c r="J199" s="38">
        <v>2183.65</v>
      </c>
      <c r="K199" s="38">
        <v>2218.9</v>
      </c>
      <c r="L199" s="38">
        <v>2240.8000000000002</v>
      </c>
      <c r="M199" s="28">
        <v>2197</v>
      </c>
      <c r="N199" s="28">
        <v>2139.85</v>
      </c>
      <c r="O199" s="39">
        <v>7526625</v>
      </c>
      <c r="P199" s="40">
        <v>-1.3176655686120262E-2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44707</v>
      </c>
      <c r="E200" s="37">
        <v>2624.3</v>
      </c>
      <c r="F200" s="37">
        <v>2654.3833333333337</v>
      </c>
      <c r="G200" s="38">
        <v>2578.4666666666672</v>
      </c>
      <c r="H200" s="38">
        <v>2532.6333333333337</v>
      </c>
      <c r="I200" s="38">
        <v>2456.7166666666672</v>
      </c>
      <c r="J200" s="38">
        <v>2700.2166666666672</v>
      </c>
      <c r="K200" s="38">
        <v>2776.1333333333341</v>
      </c>
      <c r="L200" s="38">
        <v>2821.9666666666672</v>
      </c>
      <c r="M200" s="28">
        <v>2730.3</v>
      </c>
      <c r="N200" s="28">
        <v>2608.5500000000002</v>
      </c>
      <c r="O200" s="39">
        <v>727750</v>
      </c>
      <c r="P200" s="40">
        <v>2.7170077628793227E-2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44707</v>
      </c>
      <c r="E201" s="37">
        <v>429.25</v>
      </c>
      <c r="F201" s="37">
        <v>430.3</v>
      </c>
      <c r="G201" s="38">
        <v>425.70000000000005</v>
      </c>
      <c r="H201" s="38">
        <v>422.15000000000003</v>
      </c>
      <c r="I201" s="38">
        <v>417.55000000000007</v>
      </c>
      <c r="J201" s="38">
        <v>433.85</v>
      </c>
      <c r="K201" s="38">
        <v>438.45000000000005</v>
      </c>
      <c r="L201" s="38">
        <v>442</v>
      </c>
      <c r="M201" s="28">
        <v>434.9</v>
      </c>
      <c r="N201" s="28">
        <v>426.75</v>
      </c>
      <c r="O201" s="39">
        <v>4033500</v>
      </c>
      <c r="P201" s="40">
        <v>-3.1688872884407637E-2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44707</v>
      </c>
      <c r="E202" s="37">
        <v>1067.8499999999999</v>
      </c>
      <c r="F202" s="37">
        <v>1076.6166666666668</v>
      </c>
      <c r="G202" s="38">
        <v>1054.7833333333335</v>
      </c>
      <c r="H202" s="38">
        <v>1041.7166666666667</v>
      </c>
      <c r="I202" s="38">
        <v>1019.8833333333334</v>
      </c>
      <c r="J202" s="38">
        <v>1089.6833333333336</v>
      </c>
      <c r="K202" s="38">
        <v>1111.5166666666667</v>
      </c>
      <c r="L202" s="38">
        <v>1124.5833333333337</v>
      </c>
      <c r="M202" s="28">
        <v>1098.45</v>
      </c>
      <c r="N202" s="28">
        <v>1063.55</v>
      </c>
      <c r="O202" s="39">
        <v>3759850</v>
      </c>
      <c r="P202" s="40">
        <v>-5.9421123250910481E-3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44707</v>
      </c>
      <c r="E203" s="37">
        <v>694.8</v>
      </c>
      <c r="F203" s="37">
        <v>699.06666666666661</v>
      </c>
      <c r="G203" s="38">
        <v>685.68333333333317</v>
      </c>
      <c r="H203" s="38">
        <v>676.56666666666661</v>
      </c>
      <c r="I203" s="38">
        <v>663.18333333333317</v>
      </c>
      <c r="J203" s="38">
        <v>708.18333333333317</v>
      </c>
      <c r="K203" s="38">
        <v>721.56666666666661</v>
      </c>
      <c r="L203" s="38">
        <v>730.68333333333317</v>
      </c>
      <c r="M203" s="28">
        <v>712.45</v>
      </c>
      <c r="N203" s="28">
        <v>689.95</v>
      </c>
      <c r="O203" s="39">
        <v>9198000</v>
      </c>
      <c r="P203" s="40">
        <v>3.0911658559548093E-2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44707</v>
      </c>
      <c r="E204" s="37">
        <v>1459.4</v>
      </c>
      <c r="F204" s="37">
        <v>1475.4333333333334</v>
      </c>
      <c r="G204" s="38">
        <v>1437.9666666666667</v>
      </c>
      <c r="H204" s="38">
        <v>1416.5333333333333</v>
      </c>
      <c r="I204" s="38">
        <v>1379.0666666666666</v>
      </c>
      <c r="J204" s="38">
        <v>1496.8666666666668</v>
      </c>
      <c r="K204" s="38">
        <v>1534.3333333333335</v>
      </c>
      <c r="L204" s="38">
        <v>1555.7666666666669</v>
      </c>
      <c r="M204" s="28">
        <v>1512.9</v>
      </c>
      <c r="N204" s="28">
        <v>1454</v>
      </c>
      <c r="O204" s="39">
        <v>1238050</v>
      </c>
      <c r="P204" s="40">
        <v>0.191291796968968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44707</v>
      </c>
      <c r="E205" s="37">
        <v>5920.9</v>
      </c>
      <c r="F205" s="37">
        <v>6012.9000000000005</v>
      </c>
      <c r="G205" s="38">
        <v>5803.7500000000009</v>
      </c>
      <c r="H205" s="38">
        <v>5686.6</v>
      </c>
      <c r="I205" s="38">
        <v>5477.4500000000007</v>
      </c>
      <c r="J205" s="38">
        <v>6130.0500000000011</v>
      </c>
      <c r="K205" s="38">
        <v>6339.2000000000007</v>
      </c>
      <c r="L205" s="38">
        <v>6456.3500000000013</v>
      </c>
      <c r="M205" s="28">
        <v>6222.05</v>
      </c>
      <c r="N205" s="28">
        <v>5895.75</v>
      </c>
      <c r="O205" s="39">
        <v>2207400</v>
      </c>
      <c r="P205" s="40">
        <v>1.6672807663964628E-2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44707</v>
      </c>
      <c r="E206" s="37">
        <v>792.35</v>
      </c>
      <c r="F206" s="37">
        <v>802.26666666666677</v>
      </c>
      <c r="G206" s="38">
        <v>780.63333333333355</v>
      </c>
      <c r="H206" s="38">
        <v>768.91666666666674</v>
      </c>
      <c r="I206" s="38">
        <v>747.28333333333353</v>
      </c>
      <c r="J206" s="38">
        <v>813.98333333333358</v>
      </c>
      <c r="K206" s="38">
        <v>835.61666666666679</v>
      </c>
      <c r="L206" s="38">
        <v>847.3333333333336</v>
      </c>
      <c r="M206" s="28">
        <v>823.9</v>
      </c>
      <c r="N206" s="28">
        <v>790.55</v>
      </c>
      <c r="O206" s="39">
        <v>24477700</v>
      </c>
      <c r="P206" s="40">
        <v>9.140969162995595E-2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44707</v>
      </c>
      <c r="E207" s="37">
        <v>305.3</v>
      </c>
      <c r="F207" s="37">
        <v>302.7166666666667</v>
      </c>
      <c r="G207" s="38">
        <v>294.53333333333342</v>
      </c>
      <c r="H207" s="38">
        <v>283.76666666666671</v>
      </c>
      <c r="I207" s="38">
        <v>275.58333333333343</v>
      </c>
      <c r="J207" s="38">
        <v>313.48333333333341</v>
      </c>
      <c r="K207" s="38">
        <v>321.66666666666669</v>
      </c>
      <c r="L207" s="38">
        <v>332.43333333333339</v>
      </c>
      <c r="M207" s="28">
        <v>310.89999999999998</v>
      </c>
      <c r="N207" s="28">
        <v>291.95</v>
      </c>
      <c r="O207" s="39">
        <v>45070900</v>
      </c>
      <c r="P207" s="40">
        <v>-2.804425577430892E-2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44707</v>
      </c>
      <c r="E208" s="37">
        <v>996.05</v>
      </c>
      <c r="F208" s="37">
        <v>992.98333333333323</v>
      </c>
      <c r="G208" s="38">
        <v>979.66666666666652</v>
      </c>
      <c r="H208" s="38">
        <v>963.2833333333333</v>
      </c>
      <c r="I208" s="38">
        <v>949.96666666666658</v>
      </c>
      <c r="J208" s="38">
        <v>1009.3666666666664</v>
      </c>
      <c r="K208" s="38">
        <v>1022.6833333333333</v>
      </c>
      <c r="L208" s="38">
        <v>1039.0666666666664</v>
      </c>
      <c r="M208" s="28">
        <v>1006.3</v>
      </c>
      <c r="N208" s="28">
        <v>976.6</v>
      </c>
      <c r="O208" s="39">
        <v>3805500</v>
      </c>
      <c r="P208" s="40">
        <v>3.3260928590822698E-2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44707</v>
      </c>
      <c r="E209" s="37">
        <v>1566.45</v>
      </c>
      <c r="F209" s="37">
        <v>1563.3</v>
      </c>
      <c r="G209" s="38">
        <v>1537.1</v>
      </c>
      <c r="H209" s="38">
        <v>1507.75</v>
      </c>
      <c r="I209" s="38">
        <v>1481.55</v>
      </c>
      <c r="J209" s="38">
        <v>1592.6499999999999</v>
      </c>
      <c r="K209" s="38">
        <v>1618.8500000000001</v>
      </c>
      <c r="L209" s="38">
        <v>1648.1999999999998</v>
      </c>
      <c r="M209" s="28">
        <v>1589.5</v>
      </c>
      <c r="N209" s="28">
        <v>1533.95</v>
      </c>
      <c r="O209" s="39">
        <v>871150</v>
      </c>
      <c r="P209" s="40">
        <v>2.1457466142932521E-2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44707</v>
      </c>
      <c r="E210" s="37">
        <v>465.35</v>
      </c>
      <c r="F210" s="37">
        <v>463.2</v>
      </c>
      <c r="G210" s="38">
        <v>459.15</v>
      </c>
      <c r="H210" s="38">
        <v>452.95</v>
      </c>
      <c r="I210" s="38">
        <v>448.9</v>
      </c>
      <c r="J210" s="38">
        <v>469.4</v>
      </c>
      <c r="K210" s="38">
        <v>473.45000000000005</v>
      </c>
      <c r="L210" s="38">
        <v>479.65</v>
      </c>
      <c r="M210" s="28">
        <v>467.25</v>
      </c>
      <c r="N210" s="28">
        <v>457</v>
      </c>
      <c r="O210" s="39">
        <v>39654200</v>
      </c>
      <c r="P210" s="40">
        <v>-2.0206562561771103E-2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44707</v>
      </c>
      <c r="E211" s="37">
        <v>238.25</v>
      </c>
      <c r="F211" s="37">
        <v>238.95000000000002</v>
      </c>
      <c r="G211" s="38">
        <v>233.35000000000002</v>
      </c>
      <c r="H211" s="38">
        <v>228.45000000000002</v>
      </c>
      <c r="I211" s="38">
        <v>222.85000000000002</v>
      </c>
      <c r="J211" s="38">
        <v>243.85000000000002</v>
      </c>
      <c r="K211" s="38">
        <v>249.45</v>
      </c>
      <c r="L211" s="38">
        <v>254.35000000000002</v>
      </c>
      <c r="M211" s="28">
        <v>244.55</v>
      </c>
      <c r="N211" s="28">
        <v>234.05</v>
      </c>
      <c r="O211" s="39">
        <v>77253000</v>
      </c>
      <c r="P211" s="40">
        <v>-2.8268277571251547E-3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44707</v>
      </c>
      <c r="E212" s="37">
        <v>362.2</v>
      </c>
      <c r="F212" s="37">
        <v>362.38333333333338</v>
      </c>
      <c r="G212" s="38">
        <v>356.81666666666678</v>
      </c>
      <c r="H212" s="38">
        <v>351.43333333333339</v>
      </c>
      <c r="I212" s="38">
        <v>345.86666666666679</v>
      </c>
      <c r="J212" s="38">
        <v>367.76666666666677</v>
      </c>
      <c r="K212" s="38">
        <v>373.33333333333337</v>
      </c>
      <c r="L212" s="38">
        <v>378.71666666666675</v>
      </c>
      <c r="M212" s="28">
        <v>367.95</v>
      </c>
      <c r="N212" s="28">
        <v>357</v>
      </c>
      <c r="O212" s="39">
        <v>18272500</v>
      </c>
      <c r="P212" s="40">
        <v>7.2210258245852865E-2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4"/>
      <c r="B215" s="307"/>
      <c r="C215" s="284"/>
      <c r="D215" s="308"/>
      <c r="E215" s="285"/>
      <c r="F215" s="285"/>
      <c r="G215" s="309"/>
      <c r="H215" s="309"/>
      <c r="I215" s="309"/>
      <c r="J215" s="309"/>
      <c r="K215" s="309"/>
      <c r="L215" s="309"/>
      <c r="M215" s="284"/>
      <c r="N215" s="284"/>
      <c r="O215" s="310"/>
      <c r="P215" s="311"/>
    </row>
    <row r="216" spans="1:16" ht="12.75" customHeight="1">
      <c r="A216" s="284"/>
      <c r="B216" s="307"/>
      <c r="C216" s="284"/>
      <c r="D216" s="308"/>
      <c r="E216" s="285"/>
      <c r="F216" s="285"/>
      <c r="G216" s="309"/>
      <c r="H216" s="309"/>
      <c r="I216" s="309"/>
      <c r="J216" s="309"/>
      <c r="K216" s="309"/>
      <c r="L216" s="309"/>
      <c r="M216" s="284"/>
      <c r="N216" s="284"/>
      <c r="O216" s="310"/>
      <c r="P216" s="311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3" sqref="B13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44705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49" t="s">
        <v>16</v>
      </c>
      <c r="B8" s="451"/>
      <c r="C8" s="455" t="s">
        <v>20</v>
      </c>
      <c r="D8" s="455" t="s">
        <v>21</v>
      </c>
      <c r="E8" s="446" t="s">
        <v>22</v>
      </c>
      <c r="F8" s="447"/>
      <c r="G8" s="448"/>
      <c r="H8" s="446" t="s">
        <v>23</v>
      </c>
      <c r="I8" s="447"/>
      <c r="J8" s="448"/>
      <c r="K8" s="23"/>
      <c r="L8" s="50"/>
      <c r="M8" s="50"/>
      <c r="N8" s="1"/>
      <c r="O8" s="1"/>
    </row>
    <row r="9" spans="1:15" ht="36" customHeight="1">
      <c r="A9" s="453"/>
      <c r="B9" s="454"/>
      <c r="C9" s="454"/>
      <c r="D9" s="45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16214.7</v>
      </c>
      <c r="D10" s="32">
        <v>16271.716666666667</v>
      </c>
      <c r="E10" s="32">
        <v>16128.733333333334</v>
      </c>
      <c r="F10" s="32">
        <v>16042.766666666666</v>
      </c>
      <c r="G10" s="32">
        <v>15899.783333333333</v>
      </c>
      <c r="H10" s="32">
        <v>16357.683333333334</v>
      </c>
      <c r="I10" s="32">
        <v>16500.666666666668</v>
      </c>
      <c r="J10" s="32">
        <v>16586.633333333335</v>
      </c>
      <c r="K10" s="34">
        <v>16414.7</v>
      </c>
      <c r="L10" s="34">
        <v>16185.75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34247.599999999999</v>
      </c>
      <c r="D11" s="37">
        <v>34394.966666666667</v>
      </c>
      <c r="E11" s="37">
        <v>33969.983333333337</v>
      </c>
      <c r="F11" s="37">
        <v>33692.366666666669</v>
      </c>
      <c r="G11" s="37">
        <v>33267.383333333339</v>
      </c>
      <c r="H11" s="37">
        <v>34672.583333333336</v>
      </c>
      <c r="I11" s="37">
        <v>35097.566666666658</v>
      </c>
      <c r="J11" s="37">
        <v>35375.183333333334</v>
      </c>
      <c r="K11" s="28">
        <v>34819.949999999997</v>
      </c>
      <c r="L11" s="28">
        <v>34117.35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2553.75</v>
      </c>
      <c r="D12" s="37">
        <v>2579.2000000000003</v>
      </c>
      <c r="E12" s="37">
        <v>2524.8000000000006</v>
      </c>
      <c r="F12" s="37">
        <v>2495.8500000000004</v>
      </c>
      <c r="G12" s="37">
        <v>2441.4500000000007</v>
      </c>
      <c r="H12" s="37">
        <v>2608.1500000000005</v>
      </c>
      <c r="I12" s="37">
        <v>2662.55</v>
      </c>
      <c r="J12" s="37">
        <v>2691.5000000000005</v>
      </c>
      <c r="K12" s="28">
        <v>2633.6</v>
      </c>
      <c r="L12" s="28">
        <v>2550.25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4804.5</v>
      </c>
      <c r="D13" s="37">
        <v>4827.7166666666672</v>
      </c>
      <c r="E13" s="37">
        <v>4775.2333333333345</v>
      </c>
      <c r="F13" s="37">
        <v>4745.9666666666672</v>
      </c>
      <c r="G13" s="37">
        <v>4693.4833333333345</v>
      </c>
      <c r="H13" s="37">
        <v>4856.9833333333345</v>
      </c>
      <c r="I13" s="37">
        <v>4909.4666666666681</v>
      </c>
      <c r="J13" s="37">
        <v>4938.7333333333345</v>
      </c>
      <c r="K13" s="28">
        <v>4880.2</v>
      </c>
      <c r="L13" s="28">
        <v>4798.45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29079.3</v>
      </c>
      <c r="D14" s="37">
        <v>28997.416666666668</v>
      </c>
      <c r="E14" s="37">
        <v>28686.583333333336</v>
      </c>
      <c r="F14" s="37">
        <v>28293.866666666669</v>
      </c>
      <c r="G14" s="37">
        <v>27983.033333333336</v>
      </c>
      <c r="H14" s="37">
        <v>29390.133333333335</v>
      </c>
      <c r="I14" s="37">
        <v>29700.966666666671</v>
      </c>
      <c r="J14" s="37">
        <v>30093.683333333334</v>
      </c>
      <c r="K14" s="28">
        <v>29308.25</v>
      </c>
      <c r="L14" s="28">
        <v>28604.7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4023.95</v>
      </c>
      <c r="D15" s="37">
        <v>4053.1666666666665</v>
      </c>
      <c r="E15" s="37">
        <v>3990.4333333333334</v>
      </c>
      <c r="F15" s="37">
        <v>3956.916666666667</v>
      </c>
      <c r="G15" s="37">
        <v>3894.1833333333338</v>
      </c>
      <c r="H15" s="37">
        <v>4086.6833333333329</v>
      </c>
      <c r="I15" s="37">
        <v>4149.4166666666661</v>
      </c>
      <c r="J15" s="37">
        <v>4182.9333333333325</v>
      </c>
      <c r="K15" s="28">
        <v>4115.8999999999996</v>
      </c>
      <c r="L15" s="28">
        <v>4019.65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7569.2</v>
      </c>
      <c r="D16" s="37">
        <v>7601.5499999999993</v>
      </c>
      <c r="E16" s="37">
        <v>7520.9499999999989</v>
      </c>
      <c r="F16" s="37">
        <v>7472.7</v>
      </c>
      <c r="G16" s="37">
        <v>7392.0999999999995</v>
      </c>
      <c r="H16" s="37">
        <v>7649.7999999999984</v>
      </c>
      <c r="I16" s="37">
        <v>7730.3999999999987</v>
      </c>
      <c r="J16" s="37">
        <v>7778.6499999999978</v>
      </c>
      <c r="K16" s="28">
        <v>7682.15</v>
      </c>
      <c r="L16" s="28">
        <v>7553.3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2213.4</v>
      </c>
      <c r="D17" s="37">
        <v>2229.1</v>
      </c>
      <c r="E17" s="37">
        <v>2192.4499999999998</v>
      </c>
      <c r="F17" s="37">
        <v>2171.5</v>
      </c>
      <c r="G17" s="37">
        <v>2134.85</v>
      </c>
      <c r="H17" s="37">
        <v>2250.0499999999997</v>
      </c>
      <c r="I17" s="37">
        <v>2286.7000000000003</v>
      </c>
      <c r="J17" s="37">
        <v>2307.6499999999996</v>
      </c>
      <c r="K17" s="28">
        <v>2265.75</v>
      </c>
      <c r="L17" s="28">
        <v>2208.15</v>
      </c>
      <c r="M17" s="28">
        <v>3.4569399999999999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1339.95</v>
      </c>
      <c r="D18" s="37">
        <v>1336.9833333333333</v>
      </c>
      <c r="E18" s="37">
        <v>1318.9666666666667</v>
      </c>
      <c r="F18" s="37">
        <v>1297.9833333333333</v>
      </c>
      <c r="G18" s="37">
        <v>1279.9666666666667</v>
      </c>
      <c r="H18" s="37">
        <v>1357.9666666666667</v>
      </c>
      <c r="I18" s="37">
        <v>1375.9833333333336</v>
      </c>
      <c r="J18" s="37">
        <v>1396.9666666666667</v>
      </c>
      <c r="K18" s="28">
        <v>1355</v>
      </c>
      <c r="L18" s="28">
        <v>1316</v>
      </c>
      <c r="M18" s="28">
        <v>15.09582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763.95</v>
      </c>
      <c r="D19" s="37">
        <v>767.55000000000007</v>
      </c>
      <c r="E19" s="37">
        <v>756.40000000000009</v>
      </c>
      <c r="F19" s="37">
        <v>748.85</v>
      </c>
      <c r="G19" s="37">
        <v>737.7</v>
      </c>
      <c r="H19" s="37">
        <v>775.10000000000014</v>
      </c>
      <c r="I19" s="37">
        <v>786.25</v>
      </c>
      <c r="J19" s="37">
        <v>793.80000000000018</v>
      </c>
      <c r="K19" s="28">
        <v>778.7</v>
      </c>
      <c r="L19" s="28">
        <v>760</v>
      </c>
      <c r="M19" s="28">
        <v>4.3241199999999997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2170.65</v>
      </c>
      <c r="D20" s="37">
        <v>2190.4333333333329</v>
      </c>
      <c r="E20" s="37">
        <v>2135.8666666666659</v>
      </c>
      <c r="F20" s="37">
        <v>2101.083333333333</v>
      </c>
      <c r="G20" s="37">
        <v>2046.516666666666</v>
      </c>
      <c r="H20" s="37">
        <v>2225.2166666666658</v>
      </c>
      <c r="I20" s="37">
        <v>2279.7833333333324</v>
      </c>
      <c r="J20" s="37">
        <v>2314.5666666666657</v>
      </c>
      <c r="K20" s="28">
        <v>2245</v>
      </c>
      <c r="L20" s="28">
        <v>2155.65</v>
      </c>
      <c r="M20" s="28">
        <v>14.554500000000001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2248.35</v>
      </c>
      <c r="D21" s="37">
        <v>2268.1</v>
      </c>
      <c r="E21" s="37">
        <v>2211.2999999999997</v>
      </c>
      <c r="F21" s="37">
        <v>2174.25</v>
      </c>
      <c r="G21" s="37">
        <v>2117.4499999999998</v>
      </c>
      <c r="H21" s="37">
        <v>2305.1499999999996</v>
      </c>
      <c r="I21" s="37">
        <v>2361.9499999999998</v>
      </c>
      <c r="J21" s="37">
        <v>2398.9999999999995</v>
      </c>
      <c r="K21" s="28">
        <v>2324.9</v>
      </c>
      <c r="L21" s="28">
        <v>2231.0500000000002</v>
      </c>
      <c r="M21" s="28">
        <v>6.3315700000000001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753.55</v>
      </c>
      <c r="D22" s="37">
        <v>761.56666666666661</v>
      </c>
      <c r="E22" s="37">
        <v>743.23333333333323</v>
      </c>
      <c r="F22" s="37">
        <v>732.91666666666663</v>
      </c>
      <c r="G22" s="37">
        <v>714.58333333333326</v>
      </c>
      <c r="H22" s="37">
        <v>771.88333333333321</v>
      </c>
      <c r="I22" s="37">
        <v>790.2166666666667</v>
      </c>
      <c r="J22" s="37">
        <v>800.53333333333319</v>
      </c>
      <c r="K22" s="28">
        <v>779.9</v>
      </c>
      <c r="L22" s="28">
        <v>751.25</v>
      </c>
      <c r="M22" s="28">
        <v>47.874809999999997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2331.6</v>
      </c>
      <c r="D23" s="37">
        <v>2359.1666666666665</v>
      </c>
      <c r="E23" s="37">
        <v>2283.6333333333332</v>
      </c>
      <c r="F23" s="37">
        <v>2235.6666666666665</v>
      </c>
      <c r="G23" s="37">
        <v>2160.1333333333332</v>
      </c>
      <c r="H23" s="37">
        <v>2407.1333333333332</v>
      </c>
      <c r="I23" s="37">
        <v>2482.666666666667</v>
      </c>
      <c r="J23" s="37">
        <v>2530.6333333333332</v>
      </c>
      <c r="K23" s="28">
        <v>2434.6999999999998</v>
      </c>
      <c r="L23" s="28">
        <v>2311.1999999999998</v>
      </c>
      <c r="M23" s="28">
        <v>2.92937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2199.1999999999998</v>
      </c>
      <c r="D24" s="37">
        <v>2238.1833333333334</v>
      </c>
      <c r="E24" s="37">
        <v>2156.4666666666667</v>
      </c>
      <c r="F24" s="37">
        <v>2113.7333333333331</v>
      </c>
      <c r="G24" s="37">
        <v>2032.0166666666664</v>
      </c>
      <c r="H24" s="37">
        <v>2280.916666666667</v>
      </c>
      <c r="I24" s="37">
        <v>2362.6333333333341</v>
      </c>
      <c r="J24" s="37">
        <v>2405.3666666666672</v>
      </c>
      <c r="K24" s="28">
        <v>2319.9</v>
      </c>
      <c r="L24" s="28">
        <v>2195.4499999999998</v>
      </c>
      <c r="M24" s="28">
        <v>2.2560699999999998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100.05</v>
      </c>
      <c r="D25" s="37">
        <v>100.5</v>
      </c>
      <c r="E25" s="37">
        <v>98.65</v>
      </c>
      <c r="F25" s="37">
        <v>97.25</v>
      </c>
      <c r="G25" s="37">
        <v>95.4</v>
      </c>
      <c r="H25" s="37">
        <v>101.9</v>
      </c>
      <c r="I25" s="37">
        <v>103.75</v>
      </c>
      <c r="J25" s="37">
        <v>105.15</v>
      </c>
      <c r="K25" s="28">
        <v>102.35</v>
      </c>
      <c r="L25" s="28">
        <v>99.1</v>
      </c>
      <c r="M25" s="28">
        <v>30.46397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273.5</v>
      </c>
      <c r="D26" s="37">
        <v>272.90000000000003</v>
      </c>
      <c r="E26" s="37">
        <v>269.45000000000005</v>
      </c>
      <c r="F26" s="37">
        <v>265.40000000000003</v>
      </c>
      <c r="G26" s="37">
        <v>261.95000000000005</v>
      </c>
      <c r="H26" s="37">
        <v>276.95000000000005</v>
      </c>
      <c r="I26" s="37">
        <v>280.39999999999998</v>
      </c>
      <c r="J26" s="37">
        <v>284.45000000000005</v>
      </c>
      <c r="K26" s="28">
        <v>276.35000000000002</v>
      </c>
      <c r="L26" s="28">
        <v>268.85000000000002</v>
      </c>
      <c r="M26" s="28">
        <v>21.060120000000001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1725.25</v>
      </c>
      <c r="D27" s="37">
        <v>1724.8</v>
      </c>
      <c r="E27" s="37">
        <v>1706.6</v>
      </c>
      <c r="F27" s="37">
        <v>1687.95</v>
      </c>
      <c r="G27" s="37">
        <v>1669.75</v>
      </c>
      <c r="H27" s="37">
        <v>1743.4499999999998</v>
      </c>
      <c r="I27" s="37">
        <v>1761.65</v>
      </c>
      <c r="J27" s="37">
        <v>1780.2999999999997</v>
      </c>
      <c r="K27" s="28">
        <v>1743</v>
      </c>
      <c r="L27" s="28">
        <v>1706.15</v>
      </c>
      <c r="M27" s="28">
        <v>0.50717999999999996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761.5</v>
      </c>
      <c r="D28" s="37">
        <v>761.15</v>
      </c>
      <c r="E28" s="37">
        <v>747.34999999999991</v>
      </c>
      <c r="F28" s="37">
        <v>733.19999999999993</v>
      </c>
      <c r="G28" s="37">
        <v>719.39999999999986</v>
      </c>
      <c r="H28" s="37">
        <v>775.3</v>
      </c>
      <c r="I28" s="37">
        <v>789.09999999999991</v>
      </c>
      <c r="J28" s="37">
        <v>803.25</v>
      </c>
      <c r="K28" s="28">
        <v>774.95</v>
      </c>
      <c r="L28" s="28">
        <v>747</v>
      </c>
      <c r="M28" s="28">
        <v>1.54359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2986.3</v>
      </c>
      <c r="D29" s="37">
        <v>2995.8166666666671</v>
      </c>
      <c r="E29" s="37">
        <v>2955.6333333333341</v>
      </c>
      <c r="F29" s="37">
        <v>2924.9666666666672</v>
      </c>
      <c r="G29" s="37">
        <v>2884.7833333333342</v>
      </c>
      <c r="H29" s="37">
        <v>3026.483333333334</v>
      </c>
      <c r="I29" s="37">
        <v>3066.6666666666674</v>
      </c>
      <c r="J29" s="37">
        <v>3097.3333333333339</v>
      </c>
      <c r="K29" s="28">
        <v>3036</v>
      </c>
      <c r="L29" s="28">
        <v>2965.15</v>
      </c>
      <c r="M29" s="28">
        <v>0.63844999999999996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498.2</v>
      </c>
      <c r="D30" s="37">
        <v>505.7833333333333</v>
      </c>
      <c r="E30" s="37">
        <v>489.21666666666658</v>
      </c>
      <c r="F30" s="37">
        <v>480.23333333333329</v>
      </c>
      <c r="G30" s="37">
        <v>463.66666666666657</v>
      </c>
      <c r="H30" s="37">
        <v>514.76666666666665</v>
      </c>
      <c r="I30" s="37">
        <v>531.33333333333326</v>
      </c>
      <c r="J30" s="37">
        <v>540.31666666666661</v>
      </c>
      <c r="K30" s="28">
        <v>522.35</v>
      </c>
      <c r="L30" s="28">
        <v>496.8</v>
      </c>
      <c r="M30" s="28">
        <v>17.591930000000001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363.45</v>
      </c>
      <c r="D31" s="37">
        <v>364.38333333333338</v>
      </c>
      <c r="E31" s="37">
        <v>361.46666666666675</v>
      </c>
      <c r="F31" s="37">
        <v>359.48333333333335</v>
      </c>
      <c r="G31" s="37">
        <v>356.56666666666672</v>
      </c>
      <c r="H31" s="37">
        <v>366.36666666666679</v>
      </c>
      <c r="I31" s="37">
        <v>369.28333333333342</v>
      </c>
      <c r="J31" s="37">
        <v>371.26666666666682</v>
      </c>
      <c r="K31" s="28">
        <v>367.3</v>
      </c>
      <c r="L31" s="28">
        <v>362.4</v>
      </c>
      <c r="M31" s="28">
        <v>38.896790000000003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3716.95</v>
      </c>
      <c r="D32" s="37">
        <v>3715.8666666666668</v>
      </c>
      <c r="E32" s="37">
        <v>3667.0833333333335</v>
      </c>
      <c r="F32" s="37">
        <v>3617.2166666666667</v>
      </c>
      <c r="G32" s="37">
        <v>3568.4333333333334</v>
      </c>
      <c r="H32" s="37">
        <v>3765.7333333333336</v>
      </c>
      <c r="I32" s="37">
        <v>3814.5166666666664</v>
      </c>
      <c r="J32" s="37">
        <v>3864.3833333333337</v>
      </c>
      <c r="K32" s="28">
        <v>3764.65</v>
      </c>
      <c r="L32" s="28">
        <v>3666</v>
      </c>
      <c r="M32" s="28">
        <v>4.0191699999999999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218.85</v>
      </c>
      <c r="D33" s="37">
        <v>220.11666666666667</v>
      </c>
      <c r="E33" s="37">
        <v>215.73333333333335</v>
      </c>
      <c r="F33" s="37">
        <v>212.61666666666667</v>
      </c>
      <c r="G33" s="37">
        <v>208.23333333333335</v>
      </c>
      <c r="H33" s="37">
        <v>223.23333333333335</v>
      </c>
      <c r="I33" s="37">
        <v>227.61666666666667</v>
      </c>
      <c r="J33" s="37">
        <v>230.73333333333335</v>
      </c>
      <c r="K33" s="28">
        <v>224.5</v>
      </c>
      <c r="L33" s="28">
        <v>217</v>
      </c>
      <c r="M33" s="28">
        <v>46.564259999999997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135.80000000000001</v>
      </c>
      <c r="D34" s="37">
        <v>137.20000000000002</v>
      </c>
      <c r="E34" s="37">
        <v>134.00000000000003</v>
      </c>
      <c r="F34" s="37">
        <v>132.20000000000002</v>
      </c>
      <c r="G34" s="37">
        <v>129.00000000000003</v>
      </c>
      <c r="H34" s="37">
        <v>139.00000000000003</v>
      </c>
      <c r="I34" s="37">
        <v>142.20000000000002</v>
      </c>
      <c r="J34" s="37">
        <v>144.00000000000003</v>
      </c>
      <c r="K34" s="28">
        <v>140.4</v>
      </c>
      <c r="L34" s="28">
        <v>135.4</v>
      </c>
      <c r="M34" s="28">
        <v>498.99277000000001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3174.2</v>
      </c>
      <c r="D35" s="37">
        <v>3164.0833333333335</v>
      </c>
      <c r="E35" s="37">
        <v>3140.166666666667</v>
      </c>
      <c r="F35" s="37">
        <v>3106.1333333333337</v>
      </c>
      <c r="G35" s="37">
        <v>3082.2166666666672</v>
      </c>
      <c r="H35" s="37">
        <v>3198.1166666666668</v>
      </c>
      <c r="I35" s="37">
        <v>3222.0333333333338</v>
      </c>
      <c r="J35" s="37">
        <v>3256.0666666666666</v>
      </c>
      <c r="K35" s="28">
        <v>3188</v>
      </c>
      <c r="L35" s="28">
        <v>3130.05</v>
      </c>
      <c r="M35" s="28">
        <v>8.1329399999999996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1700.9</v>
      </c>
      <c r="D36" s="37">
        <v>1703.8166666666666</v>
      </c>
      <c r="E36" s="37">
        <v>1672.6333333333332</v>
      </c>
      <c r="F36" s="37">
        <v>1644.3666666666666</v>
      </c>
      <c r="G36" s="37">
        <v>1613.1833333333332</v>
      </c>
      <c r="H36" s="37">
        <v>1732.0833333333333</v>
      </c>
      <c r="I36" s="37">
        <v>1763.2666666666667</v>
      </c>
      <c r="J36" s="37">
        <v>1791.5333333333333</v>
      </c>
      <c r="K36" s="28">
        <v>1735</v>
      </c>
      <c r="L36" s="28">
        <v>1675.55</v>
      </c>
      <c r="M36" s="28">
        <v>2.0846800000000001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558.79999999999995</v>
      </c>
      <c r="D37" s="37">
        <v>562.19999999999993</v>
      </c>
      <c r="E37" s="37">
        <v>549.39999999999986</v>
      </c>
      <c r="F37" s="37">
        <v>539.99999999999989</v>
      </c>
      <c r="G37" s="37">
        <v>527.19999999999982</v>
      </c>
      <c r="H37" s="37">
        <v>571.59999999999991</v>
      </c>
      <c r="I37" s="37">
        <v>584.39999999999986</v>
      </c>
      <c r="J37" s="37">
        <v>593.79999999999995</v>
      </c>
      <c r="K37" s="28">
        <v>575</v>
      </c>
      <c r="L37" s="28">
        <v>552.79999999999995</v>
      </c>
      <c r="M37" s="28">
        <v>26.976330000000001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3574.1</v>
      </c>
      <c r="D38" s="37">
        <v>3606.8833333333337</v>
      </c>
      <c r="E38" s="37">
        <v>3519.2666666666673</v>
      </c>
      <c r="F38" s="37">
        <v>3464.4333333333338</v>
      </c>
      <c r="G38" s="37">
        <v>3376.8166666666675</v>
      </c>
      <c r="H38" s="37">
        <v>3661.7166666666672</v>
      </c>
      <c r="I38" s="37">
        <v>3749.333333333333</v>
      </c>
      <c r="J38" s="37">
        <v>3804.166666666667</v>
      </c>
      <c r="K38" s="28">
        <v>3694.5</v>
      </c>
      <c r="L38" s="28">
        <v>3552.05</v>
      </c>
      <c r="M38" s="28">
        <v>2.5824600000000002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675.35</v>
      </c>
      <c r="D39" s="37">
        <v>676.23333333333335</v>
      </c>
      <c r="E39" s="37">
        <v>667.66666666666674</v>
      </c>
      <c r="F39" s="37">
        <v>659.98333333333335</v>
      </c>
      <c r="G39" s="37">
        <v>651.41666666666674</v>
      </c>
      <c r="H39" s="37">
        <v>683.91666666666674</v>
      </c>
      <c r="I39" s="37">
        <v>692.48333333333335</v>
      </c>
      <c r="J39" s="37">
        <v>700.16666666666674</v>
      </c>
      <c r="K39" s="28">
        <v>684.8</v>
      </c>
      <c r="L39" s="28">
        <v>668.55</v>
      </c>
      <c r="M39" s="28">
        <v>79.193529999999996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3786.15</v>
      </c>
      <c r="D40" s="37">
        <v>3810.2166666666667</v>
      </c>
      <c r="E40" s="37">
        <v>3745.9333333333334</v>
      </c>
      <c r="F40" s="37">
        <v>3705.7166666666667</v>
      </c>
      <c r="G40" s="37">
        <v>3641.4333333333334</v>
      </c>
      <c r="H40" s="37">
        <v>3850.4333333333334</v>
      </c>
      <c r="I40" s="37">
        <v>3914.7166666666672</v>
      </c>
      <c r="J40" s="37">
        <v>3954.9333333333334</v>
      </c>
      <c r="K40" s="28">
        <v>3874.5</v>
      </c>
      <c r="L40" s="28">
        <v>3770</v>
      </c>
      <c r="M40" s="28">
        <v>3.3948299999999998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5794</v>
      </c>
      <c r="D41" s="37">
        <v>5823.8166666666666</v>
      </c>
      <c r="E41" s="37">
        <v>5741.3833333333332</v>
      </c>
      <c r="F41" s="37">
        <v>5688.7666666666664</v>
      </c>
      <c r="G41" s="37">
        <v>5606.333333333333</v>
      </c>
      <c r="H41" s="37">
        <v>5876.4333333333334</v>
      </c>
      <c r="I41" s="37">
        <v>5958.8666666666659</v>
      </c>
      <c r="J41" s="37">
        <v>6011.4833333333336</v>
      </c>
      <c r="K41" s="28">
        <v>5906.25</v>
      </c>
      <c r="L41" s="28">
        <v>5771.2</v>
      </c>
      <c r="M41" s="28">
        <v>9.6802100000000006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12572.9</v>
      </c>
      <c r="D42" s="37">
        <v>12622.300000000001</v>
      </c>
      <c r="E42" s="37">
        <v>12450.600000000002</v>
      </c>
      <c r="F42" s="37">
        <v>12328.300000000001</v>
      </c>
      <c r="G42" s="37">
        <v>12156.600000000002</v>
      </c>
      <c r="H42" s="37">
        <v>12744.600000000002</v>
      </c>
      <c r="I42" s="37">
        <v>12916.300000000003</v>
      </c>
      <c r="J42" s="37">
        <v>13038.600000000002</v>
      </c>
      <c r="K42" s="28">
        <v>12794</v>
      </c>
      <c r="L42" s="28">
        <v>12500</v>
      </c>
      <c r="M42" s="28">
        <v>2.7888600000000001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4922.8999999999996</v>
      </c>
      <c r="D43" s="37">
        <v>4917.6333333333332</v>
      </c>
      <c r="E43" s="37">
        <v>4855.2666666666664</v>
      </c>
      <c r="F43" s="37">
        <v>4787.6333333333332</v>
      </c>
      <c r="G43" s="37">
        <v>4725.2666666666664</v>
      </c>
      <c r="H43" s="37">
        <v>4985.2666666666664</v>
      </c>
      <c r="I43" s="37">
        <v>5047.6333333333332</v>
      </c>
      <c r="J43" s="37">
        <v>5115.2666666666664</v>
      </c>
      <c r="K43" s="28">
        <v>4980</v>
      </c>
      <c r="L43" s="28">
        <v>4850</v>
      </c>
      <c r="M43" s="28">
        <v>0.24898000000000001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2081.75</v>
      </c>
      <c r="D44" s="37">
        <v>2104.0166666666669</v>
      </c>
      <c r="E44" s="37">
        <v>2050.7833333333338</v>
      </c>
      <c r="F44" s="37">
        <v>2019.8166666666671</v>
      </c>
      <c r="G44" s="37">
        <v>1966.5833333333339</v>
      </c>
      <c r="H44" s="37">
        <v>2134.9833333333336</v>
      </c>
      <c r="I44" s="37">
        <v>2188.2166666666662</v>
      </c>
      <c r="J44" s="37">
        <v>2219.1833333333334</v>
      </c>
      <c r="K44" s="28">
        <v>2157.25</v>
      </c>
      <c r="L44" s="28">
        <v>2073.0500000000002</v>
      </c>
      <c r="M44" s="28">
        <v>1.4978499999999999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313.95</v>
      </c>
      <c r="D45" s="37">
        <v>316.95</v>
      </c>
      <c r="E45" s="37">
        <v>309.14999999999998</v>
      </c>
      <c r="F45" s="37">
        <v>304.34999999999997</v>
      </c>
      <c r="G45" s="37">
        <v>296.54999999999995</v>
      </c>
      <c r="H45" s="37">
        <v>321.75</v>
      </c>
      <c r="I45" s="37">
        <v>329.55000000000007</v>
      </c>
      <c r="J45" s="37">
        <v>334.35</v>
      </c>
      <c r="K45" s="28">
        <v>324.75</v>
      </c>
      <c r="L45" s="28">
        <v>312.14999999999998</v>
      </c>
      <c r="M45" s="28">
        <v>56.372880000000002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97.15</v>
      </c>
      <c r="D46" s="37">
        <v>98.333333333333329</v>
      </c>
      <c r="E46" s="37">
        <v>95.666666666666657</v>
      </c>
      <c r="F46" s="37">
        <v>94.183333333333323</v>
      </c>
      <c r="G46" s="37">
        <v>91.516666666666652</v>
      </c>
      <c r="H46" s="37">
        <v>99.816666666666663</v>
      </c>
      <c r="I46" s="37">
        <v>102.48333333333332</v>
      </c>
      <c r="J46" s="37">
        <v>103.96666666666667</v>
      </c>
      <c r="K46" s="28">
        <v>101</v>
      </c>
      <c r="L46" s="28">
        <v>96.85</v>
      </c>
      <c r="M46" s="28">
        <v>185.86212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46.3</v>
      </c>
      <c r="D47" s="37">
        <v>45.966666666666669</v>
      </c>
      <c r="E47" s="37">
        <v>44.983333333333334</v>
      </c>
      <c r="F47" s="37">
        <v>43.666666666666664</v>
      </c>
      <c r="G47" s="37">
        <v>42.68333333333333</v>
      </c>
      <c r="H47" s="37">
        <v>47.283333333333339</v>
      </c>
      <c r="I47" s="37">
        <v>48.266666666666673</v>
      </c>
      <c r="J47" s="37">
        <v>49.583333333333343</v>
      </c>
      <c r="K47" s="28">
        <v>46.95</v>
      </c>
      <c r="L47" s="28">
        <v>44.65</v>
      </c>
      <c r="M47" s="28">
        <v>27.567979999999999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1765</v>
      </c>
      <c r="D48" s="37">
        <v>1780</v>
      </c>
      <c r="E48" s="37">
        <v>1745</v>
      </c>
      <c r="F48" s="37">
        <v>1725</v>
      </c>
      <c r="G48" s="37">
        <v>1690</v>
      </c>
      <c r="H48" s="37">
        <v>1800</v>
      </c>
      <c r="I48" s="37">
        <v>1835</v>
      </c>
      <c r="J48" s="37">
        <v>1855</v>
      </c>
      <c r="K48" s="28">
        <v>1815</v>
      </c>
      <c r="L48" s="28">
        <v>1760</v>
      </c>
      <c r="M48" s="28">
        <v>2.7602099999999998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626.1</v>
      </c>
      <c r="D49" s="37">
        <v>629.58333333333337</v>
      </c>
      <c r="E49" s="37">
        <v>619.51666666666677</v>
      </c>
      <c r="F49" s="37">
        <v>612.93333333333339</v>
      </c>
      <c r="G49" s="37">
        <v>602.86666666666679</v>
      </c>
      <c r="H49" s="37">
        <v>636.16666666666674</v>
      </c>
      <c r="I49" s="37">
        <v>646.23333333333335</v>
      </c>
      <c r="J49" s="37">
        <v>652.81666666666672</v>
      </c>
      <c r="K49" s="28">
        <v>639.65</v>
      </c>
      <c r="L49" s="28">
        <v>623</v>
      </c>
      <c r="M49" s="28">
        <v>4.2755400000000003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231.4</v>
      </c>
      <c r="D50" s="37">
        <v>233.9666666666667</v>
      </c>
      <c r="E50" s="37">
        <v>227.73333333333341</v>
      </c>
      <c r="F50" s="37">
        <v>224.06666666666672</v>
      </c>
      <c r="G50" s="37">
        <v>217.83333333333343</v>
      </c>
      <c r="H50" s="37">
        <v>237.63333333333338</v>
      </c>
      <c r="I50" s="37">
        <v>243.86666666666667</v>
      </c>
      <c r="J50" s="37">
        <v>247.53333333333336</v>
      </c>
      <c r="K50" s="28">
        <v>240.2</v>
      </c>
      <c r="L50" s="28">
        <v>230.3</v>
      </c>
      <c r="M50" s="28">
        <v>51.378970000000002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690.6</v>
      </c>
      <c r="D51" s="37">
        <v>689.03333333333342</v>
      </c>
      <c r="E51" s="37">
        <v>679.61666666666679</v>
      </c>
      <c r="F51" s="37">
        <v>668.63333333333333</v>
      </c>
      <c r="G51" s="37">
        <v>659.2166666666667</v>
      </c>
      <c r="H51" s="37">
        <v>700.01666666666688</v>
      </c>
      <c r="I51" s="37">
        <v>709.43333333333362</v>
      </c>
      <c r="J51" s="37">
        <v>720.41666666666697</v>
      </c>
      <c r="K51" s="28">
        <v>698.45</v>
      </c>
      <c r="L51" s="28">
        <v>678.05</v>
      </c>
      <c r="M51" s="28">
        <v>15.896140000000001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51.1</v>
      </c>
      <c r="D52" s="37">
        <v>52.583333333333336</v>
      </c>
      <c r="E52" s="37">
        <v>49.366666666666674</v>
      </c>
      <c r="F52" s="37">
        <v>47.63333333333334</v>
      </c>
      <c r="G52" s="37">
        <v>44.416666666666679</v>
      </c>
      <c r="H52" s="37">
        <v>54.31666666666667</v>
      </c>
      <c r="I52" s="37">
        <v>57.533333333333324</v>
      </c>
      <c r="J52" s="37">
        <v>59.266666666666666</v>
      </c>
      <c r="K52" s="28">
        <v>55.8</v>
      </c>
      <c r="L52" s="28">
        <v>50.85</v>
      </c>
      <c r="M52" s="28">
        <v>620.79729999999995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332.1</v>
      </c>
      <c r="D53" s="37">
        <v>331.75</v>
      </c>
      <c r="E53" s="37">
        <v>327.35000000000002</v>
      </c>
      <c r="F53" s="37">
        <v>322.60000000000002</v>
      </c>
      <c r="G53" s="37">
        <v>318.20000000000005</v>
      </c>
      <c r="H53" s="37">
        <v>336.5</v>
      </c>
      <c r="I53" s="37">
        <v>340.9</v>
      </c>
      <c r="J53" s="37">
        <v>345.65</v>
      </c>
      <c r="K53" s="28">
        <v>336.15</v>
      </c>
      <c r="L53" s="28">
        <v>327</v>
      </c>
      <c r="M53" s="28">
        <v>43.964309999999998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685.85</v>
      </c>
      <c r="D54" s="37">
        <v>686.44999999999993</v>
      </c>
      <c r="E54" s="37">
        <v>678.99999999999989</v>
      </c>
      <c r="F54" s="37">
        <v>672.15</v>
      </c>
      <c r="G54" s="37">
        <v>664.69999999999993</v>
      </c>
      <c r="H54" s="37">
        <v>693.29999999999984</v>
      </c>
      <c r="I54" s="37">
        <v>700.74999999999989</v>
      </c>
      <c r="J54" s="37">
        <v>707.5999999999998</v>
      </c>
      <c r="K54" s="28">
        <v>693.9</v>
      </c>
      <c r="L54" s="28">
        <v>679.6</v>
      </c>
      <c r="M54" s="28">
        <v>37.886009999999999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338.05</v>
      </c>
      <c r="D55" s="37">
        <v>339.40000000000003</v>
      </c>
      <c r="E55" s="37">
        <v>335.00000000000006</v>
      </c>
      <c r="F55" s="37">
        <v>331.95000000000005</v>
      </c>
      <c r="G55" s="37">
        <v>327.55000000000007</v>
      </c>
      <c r="H55" s="37">
        <v>342.45000000000005</v>
      </c>
      <c r="I55" s="37">
        <v>346.85</v>
      </c>
      <c r="J55" s="37">
        <v>349.90000000000003</v>
      </c>
      <c r="K55" s="28">
        <v>343.8</v>
      </c>
      <c r="L55" s="28">
        <v>336.35</v>
      </c>
      <c r="M55" s="28">
        <v>12.420859999999999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14162.35</v>
      </c>
      <c r="D56" s="37">
        <v>14180.366666666667</v>
      </c>
      <c r="E56" s="37">
        <v>13985.583333333334</v>
      </c>
      <c r="F56" s="37">
        <v>13808.816666666668</v>
      </c>
      <c r="G56" s="37">
        <v>13614.033333333335</v>
      </c>
      <c r="H56" s="37">
        <v>14357.133333333333</v>
      </c>
      <c r="I56" s="37">
        <v>14551.916666666666</v>
      </c>
      <c r="J56" s="37">
        <v>14728.683333333332</v>
      </c>
      <c r="K56" s="28">
        <v>14375.15</v>
      </c>
      <c r="L56" s="28">
        <v>14003.6</v>
      </c>
      <c r="M56" s="28">
        <v>0.32396999999999998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3487.05</v>
      </c>
      <c r="D57" s="37">
        <v>3492.1</v>
      </c>
      <c r="E57" s="37">
        <v>3446.2</v>
      </c>
      <c r="F57" s="37">
        <v>3405.35</v>
      </c>
      <c r="G57" s="37">
        <v>3359.45</v>
      </c>
      <c r="H57" s="37">
        <v>3532.95</v>
      </c>
      <c r="I57" s="37">
        <v>3578.8500000000004</v>
      </c>
      <c r="J57" s="37">
        <v>3619.7</v>
      </c>
      <c r="K57" s="28">
        <v>3538</v>
      </c>
      <c r="L57" s="28">
        <v>3451.25</v>
      </c>
      <c r="M57" s="28">
        <v>5.2497800000000003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627.29999999999995</v>
      </c>
      <c r="D58" s="37">
        <v>635.36666666666667</v>
      </c>
      <c r="E58" s="37">
        <v>612.73333333333335</v>
      </c>
      <c r="F58" s="37">
        <v>598.16666666666663</v>
      </c>
      <c r="G58" s="37">
        <v>575.5333333333333</v>
      </c>
      <c r="H58" s="37">
        <v>649.93333333333339</v>
      </c>
      <c r="I58" s="37">
        <v>672.56666666666683</v>
      </c>
      <c r="J58" s="37">
        <v>687.13333333333344</v>
      </c>
      <c r="K58" s="28">
        <v>658</v>
      </c>
      <c r="L58" s="28">
        <v>620.79999999999995</v>
      </c>
      <c r="M58" s="28">
        <v>5.5955000000000004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190.65</v>
      </c>
      <c r="D59" s="37">
        <v>192.75</v>
      </c>
      <c r="E59" s="37">
        <v>188</v>
      </c>
      <c r="F59" s="37">
        <v>185.35</v>
      </c>
      <c r="G59" s="37">
        <v>180.6</v>
      </c>
      <c r="H59" s="37">
        <v>195.4</v>
      </c>
      <c r="I59" s="37">
        <v>200.15</v>
      </c>
      <c r="J59" s="37">
        <v>202.8</v>
      </c>
      <c r="K59" s="28">
        <v>197.5</v>
      </c>
      <c r="L59" s="28">
        <v>190.1</v>
      </c>
      <c r="M59" s="28">
        <v>114.94345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106.8</v>
      </c>
      <c r="D60" s="37">
        <v>106.96666666666665</v>
      </c>
      <c r="E60" s="37">
        <v>106.08333333333331</v>
      </c>
      <c r="F60" s="37">
        <v>105.36666666666666</v>
      </c>
      <c r="G60" s="37">
        <v>104.48333333333332</v>
      </c>
      <c r="H60" s="37">
        <v>107.68333333333331</v>
      </c>
      <c r="I60" s="37">
        <v>108.56666666666666</v>
      </c>
      <c r="J60" s="37">
        <v>109.2833333333333</v>
      </c>
      <c r="K60" s="28">
        <v>107.85</v>
      </c>
      <c r="L60" s="28">
        <v>106.25</v>
      </c>
      <c r="M60" s="28">
        <v>6.1161599999999998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651.4</v>
      </c>
      <c r="D61" s="37">
        <v>656.44999999999993</v>
      </c>
      <c r="E61" s="37">
        <v>641.09999999999991</v>
      </c>
      <c r="F61" s="37">
        <v>630.79999999999995</v>
      </c>
      <c r="G61" s="37">
        <v>615.44999999999993</v>
      </c>
      <c r="H61" s="37">
        <v>666.74999999999989</v>
      </c>
      <c r="I61" s="37">
        <v>682.1</v>
      </c>
      <c r="J61" s="37">
        <v>692.39999999999986</v>
      </c>
      <c r="K61" s="28">
        <v>671.8</v>
      </c>
      <c r="L61" s="28">
        <v>646.15</v>
      </c>
      <c r="M61" s="28">
        <v>16.52937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970.05</v>
      </c>
      <c r="D62" s="37">
        <v>974.73333333333323</v>
      </c>
      <c r="E62" s="37">
        <v>961.76666666666642</v>
      </c>
      <c r="F62" s="37">
        <v>953.48333333333323</v>
      </c>
      <c r="G62" s="37">
        <v>940.51666666666642</v>
      </c>
      <c r="H62" s="37">
        <v>983.01666666666642</v>
      </c>
      <c r="I62" s="37">
        <v>995.98333333333335</v>
      </c>
      <c r="J62" s="37">
        <v>1004.2666666666664</v>
      </c>
      <c r="K62" s="28">
        <v>987.7</v>
      </c>
      <c r="L62" s="28">
        <v>966.45</v>
      </c>
      <c r="M62" s="28">
        <v>12.202310000000001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126.3</v>
      </c>
      <c r="D63" s="37">
        <v>126.46666666666665</v>
      </c>
      <c r="E63" s="37">
        <v>124.73333333333332</v>
      </c>
      <c r="F63" s="37">
        <v>123.16666666666667</v>
      </c>
      <c r="G63" s="37">
        <v>121.43333333333334</v>
      </c>
      <c r="H63" s="37">
        <v>128.0333333333333</v>
      </c>
      <c r="I63" s="37">
        <v>129.76666666666662</v>
      </c>
      <c r="J63" s="37">
        <v>131.33333333333329</v>
      </c>
      <c r="K63" s="28">
        <v>128.19999999999999</v>
      </c>
      <c r="L63" s="28">
        <v>124.9</v>
      </c>
      <c r="M63" s="28">
        <v>6.9844299999999997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184.3</v>
      </c>
      <c r="D64" s="37">
        <v>184.48333333333335</v>
      </c>
      <c r="E64" s="37">
        <v>182.2166666666667</v>
      </c>
      <c r="F64" s="37">
        <v>180.13333333333335</v>
      </c>
      <c r="G64" s="37">
        <v>177.8666666666667</v>
      </c>
      <c r="H64" s="37">
        <v>186.56666666666669</v>
      </c>
      <c r="I64" s="37">
        <v>188.83333333333334</v>
      </c>
      <c r="J64" s="37">
        <v>190.91666666666669</v>
      </c>
      <c r="K64" s="28">
        <v>186.75</v>
      </c>
      <c r="L64" s="28">
        <v>182.4</v>
      </c>
      <c r="M64" s="28">
        <v>77.940709999999996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3853.2</v>
      </c>
      <c r="D65" s="37">
        <v>3837.5499999999997</v>
      </c>
      <c r="E65" s="37">
        <v>3784.0999999999995</v>
      </c>
      <c r="F65" s="37">
        <v>3714.9999999999995</v>
      </c>
      <c r="G65" s="37">
        <v>3661.5499999999993</v>
      </c>
      <c r="H65" s="37">
        <v>3906.6499999999996</v>
      </c>
      <c r="I65" s="37">
        <v>3960.0999999999995</v>
      </c>
      <c r="J65" s="37">
        <v>4029.2</v>
      </c>
      <c r="K65" s="28">
        <v>3891</v>
      </c>
      <c r="L65" s="28">
        <v>3768.45</v>
      </c>
      <c r="M65" s="28">
        <v>1.97987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1585.05</v>
      </c>
      <c r="D66" s="37">
        <v>1596.1499999999999</v>
      </c>
      <c r="E66" s="37">
        <v>1569.9499999999998</v>
      </c>
      <c r="F66" s="37">
        <v>1554.85</v>
      </c>
      <c r="G66" s="37">
        <v>1528.6499999999999</v>
      </c>
      <c r="H66" s="37">
        <v>1611.2499999999998</v>
      </c>
      <c r="I66" s="37">
        <v>1637.45</v>
      </c>
      <c r="J66" s="37">
        <v>1652.5499999999997</v>
      </c>
      <c r="K66" s="28">
        <v>1622.35</v>
      </c>
      <c r="L66" s="28">
        <v>1581.05</v>
      </c>
      <c r="M66" s="28">
        <v>3.4445100000000002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600.15</v>
      </c>
      <c r="D67" s="37">
        <v>597.98333333333323</v>
      </c>
      <c r="E67" s="37">
        <v>582.16666666666652</v>
      </c>
      <c r="F67" s="37">
        <v>564.18333333333328</v>
      </c>
      <c r="G67" s="37">
        <v>548.36666666666656</v>
      </c>
      <c r="H67" s="37">
        <v>615.96666666666647</v>
      </c>
      <c r="I67" s="37">
        <v>631.7833333333333</v>
      </c>
      <c r="J67" s="37">
        <v>649.76666666666642</v>
      </c>
      <c r="K67" s="28">
        <v>613.79999999999995</v>
      </c>
      <c r="L67" s="28">
        <v>580</v>
      </c>
      <c r="M67" s="28">
        <v>47.255389999999998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931.5</v>
      </c>
      <c r="D68" s="37">
        <v>933.35</v>
      </c>
      <c r="E68" s="37">
        <v>922.6</v>
      </c>
      <c r="F68" s="37">
        <v>913.7</v>
      </c>
      <c r="G68" s="37">
        <v>902.95</v>
      </c>
      <c r="H68" s="37">
        <v>942.25</v>
      </c>
      <c r="I68" s="37">
        <v>953</v>
      </c>
      <c r="J68" s="37">
        <v>961.9</v>
      </c>
      <c r="K68" s="28">
        <v>944.1</v>
      </c>
      <c r="L68" s="28">
        <v>924.45</v>
      </c>
      <c r="M68" s="28">
        <v>3.2722799999999999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340.55</v>
      </c>
      <c r="D69" s="37">
        <v>341.93333333333339</v>
      </c>
      <c r="E69" s="37">
        <v>337.26666666666677</v>
      </c>
      <c r="F69" s="37">
        <v>333.98333333333335</v>
      </c>
      <c r="G69" s="37">
        <v>329.31666666666672</v>
      </c>
      <c r="H69" s="37">
        <v>345.21666666666681</v>
      </c>
      <c r="I69" s="37">
        <v>349.88333333333344</v>
      </c>
      <c r="J69" s="37">
        <v>353.16666666666686</v>
      </c>
      <c r="K69" s="28">
        <v>346.6</v>
      </c>
      <c r="L69" s="28">
        <v>338.65</v>
      </c>
      <c r="M69" s="28">
        <v>8.5583600000000004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1014.7</v>
      </c>
      <c r="D70" s="37">
        <v>1018.8833333333333</v>
      </c>
      <c r="E70" s="37">
        <v>1004.7666666666667</v>
      </c>
      <c r="F70" s="37">
        <v>994.83333333333337</v>
      </c>
      <c r="G70" s="37">
        <v>980.7166666666667</v>
      </c>
      <c r="H70" s="37">
        <v>1028.8166666666666</v>
      </c>
      <c r="I70" s="37">
        <v>1042.9333333333332</v>
      </c>
      <c r="J70" s="37">
        <v>1052.8666666666666</v>
      </c>
      <c r="K70" s="28">
        <v>1033</v>
      </c>
      <c r="L70" s="28">
        <v>1008.95</v>
      </c>
      <c r="M70" s="28">
        <v>7.6368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330.9</v>
      </c>
      <c r="D71" s="37">
        <v>333.2833333333333</v>
      </c>
      <c r="E71" s="37">
        <v>326.61666666666662</v>
      </c>
      <c r="F71" s="37">
        <v>322.33333333333331</v>
      </c>
      <c r="G71" s="37">
        <v>315.66666666666663</v>
      </c>
      <c r="H71" s="37">
        <v>337.56666666666661</v>
      </c>
      <c r="I71" s="37">
        <v>344.23333333333335</v>
      </c>
      <c r="J71" s="37">
        <v>348.51666666666659</v>
      </c>
      <c r="K71" s="28">
        <v>339.95</v>
      </c>
      <c r="L71" s="28">
        <v>329</v>
      </c>
      <c r="M71" s="28">
        <v>64.568790000000007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506.3</v>
      </c>
      <c r="D72" s="37">
        <v>507.81666666666666</v>
      </c>
      <c r="E72" s="37">
        <v>502.48333333333335</v>
      </c>
      <c r="F72" s="37">
        <v>498.66666666666669</v>
      </c>
      <c r="G72" s="37">
        <v>493.33333333333337</v>
      </c>
      <c r="H72" s="37">
        <v>511.63333333333333</v>
      </c>
      <c r="I72" s="37">
        <v>516.9666666666667</v>
      </c>
      <c r="J72" s="37">
        <v>520.7833333333333</v>
      </c>
      <c r="K72" s="28">
        <v>513.15</v>
      </c>
      <c r="L72" s="28">
        <v>504</v>
      </c>
      <c r="M72" s="28">
        <v>15.727819999999999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1367.25</v>
      </c>
      <c r="D73" s="37">
        <v>1382.9666666666665</v>
      </c>
      <c r="E73" s="37">
        <v>1335.4833333333329</v>
      </c>
      <c r="F73" s="37">
        <v>1303.7166666666665</v>
      </c>
      <c r="G73" s="37">
        <v>1256.2333333333329</v>
      </c>
      <c r="H73" s="37">
        <v>1414.7333333333329</v>
      </c>
      <c r="I73" s="37">
        <v>1462.2166666666665</v>
      </c>
      <c r="J73" s="37">
        <v>1493.9833333333329</v>
      </c>
      <c r="K73" s="28">
        <v>1430.45</v>
      </c>
      <c r="L73" s="28">
        <v>1351.2</v>
      </c>
      <c r="M73" s="28">
        <v>2.2965599999999999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1941.4</v>
      </c>
      <c r="D74" s="37">
        <v>1962.2166666666665</v>
      </c>
      <c r="E74" s="37">
        <v>1914.833333333333</v>
      </c>
      <c r="F74" s="37">
        <v>1888.2666666666667</v>
      </c>
      <c r="G74" s="37">
        <v>1840.8833333333332</v>
      </c>
      <c r="H74" s="37">
        <v>1988.7833333333328</v>
      </c>
      <c r="I74" s="37">
        <v>2036.1666666666665</v>
      </c>
      <c r="J74" s="37">
        <v>2062.7333333333327</v>
      </c>
      <c r="K74" s="28">
        <v>2009.6</v>
      </c>
      <c r="L74" s="28">
        <v>1935.65</v>
      </c>
      <c r="M74" s="28">
        <v>4.4458399999999996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55.1</v>
      </c>
      <c r="D75" s="37">
        <v>54.366666666666667</v>
      </c>
      <c r="E75" s="37">
        <v>53.633333333333333</v>
      </c>
      <c r="F75" s="37">
        <v>52.166666666666664</v>
      </c>
      <c r="G75" s="37">
        <v>51.43333333333333</v>
      </c>
      <c r="H75" s="37">
        <v>55.833333333333336</v>
      </c>
      <c r="I75" s="37">
        <v>56.56666666666667</v>
      </c>
      <c r="J75" s="37">
        <v>58.033333333333339</v>
      </c>
      <c r="K75" s="28">
        <v>55.1</v>
      </c>
      <c r="L75" s="28">
        <v>52.9</v>
      </c>
      <c r="M75" s="28">
        <v>26.80275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3897.9</v>
      </c>
      <c r="D76" s="37">
        <v>4070.3500000000004</v>
      </c>
      <c r="E76" s="37">
        <v>3701.9000000000005</v>
      </c>
      <c r="F76" s="37">
        <v>3505.9</v>
      </c>
      <c r="G76" s="37">
        <v>3137.4500000000003</v>
      </c>
      <c r="H76" s="37">
        <v>4266.3500000000004</v>
      </c>
      <c r="I76" s="37">
        <v>4634.8000000000011</v>
      </c>
      <c r="J76" s="37">
        <v>4830.8000000000011</v>
      </c>
      <c r="K76" s="28">
        <v>4438.8</v>
      </c>
      <c r="L76" s="28">
        <v>3874.35</v>
      </c>
      <c r="M76" s="28">
        <v>21.809360000000002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3508.9</v>
      </c>
      <c r="D77" s="37">
        <v>3489.5</v>
      </c>
      <c r="E77" s="37">
        <v>3437</v>
      </c>
      <c r="F77" s="37">
        <v>3365.1</v>
      </c>
      <c r="G77" s="37">
        <v>3312.6</v>
      </c>
      <c r="H77" s="37">
        <v>3561.4</v>
      </c>
      <c r="I77" s="37">
        <v>3613.9</v>
      </c>
      <c r="J77" s="37">
        <v>3685.8</v>
      </c>
      <c r="K77" s="28">
        <v>3542</v>
      </c>
      <c r="L77" s="28">
        <v>3417.6</v>
      </c>
      <c r="M77" s="28">
        <v>2.03098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1980.15</v>
      </c>
      <c r="D78" s="37">
        <v>1979.1333333333334</v>
      </c>
      <c r="E78" s="37">
        <v>1939.5666666666668</v>
      </c>
      <c r="F78" s="37">
        <v>1898.9833333333333</v>
      </c>
      <c r="G78" s="37">
        <v>1859.4166666666667</v>
      </c>
      <c r="H78" s="37">
        <v>2019.7166666666669</v>
      </c>
      <c r="I78" s="37">
        <v>2059.2833333333338</v>
      </c>
      <c r="J78" s="37">
        <v>2099.8666666666668</v>
      </c>
      <c r="K78" s="28">
        <v>2018.7</v>
      </c>
      <c r="L78" s="28">
        <v>1938.55</v>
      </c>
      <c r="M78" s="28">
        <v>5.4297500000000003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4274.95</v>
      </c>
      <c r="D79" s="37">
        <v>4279.3833333333341</v>
      </c>
      <c r="E79" s="37">
        <v>4231.7666666666682</v>
      </c>
      <c r="F79" s="37">
        <v>4188.5833333333339</v>
      </c>
      <c r="G79" s="37">
        <v>4140.9666666666681</v>
      </c>
      <c r="H79" s="37">
        <v>4322.5666666666684</v>
      </c>
      <c r="I79" s="37">
        <v>4370.1833333333352</v>
      </c>
      <c r="J79" s="37">
        <v>4413.3666666666686</v>
      </c>
      <c r="K79" s="28">
        <v>4327</v>
      </c>
      <c r="L79" s="28">
        <v>4236.2</v>
      </c>
      <c r="M79" s="28">
        <v>6.0707199999999997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2741.3</v>
      </c>
      <c r="D80" s="37">
        <v>2741.2833333333333</v>
      </c>
      <c r="E80" s="37">
        <v>2715.0666666666666</v>
      </c>
      <c r="F80" s="37">
        <v>2688.8333333333335</v>
      </c>
      <c r="G80" s="37">
        <v>2662.6166666666668</v>
      </c>
      <c r="H80" s="37">
        <v>2767.5166666666664</v>
      </c>
      <c r="I80" s="37">
        <v>2793.7333333333327</v>
      </c>
      <c r="J80" s="37">
        <v>2819.9666666666662</v>
      </c>
      <c r="K80" s="28">
        <v>2767.5</v>
      </c>
      <c r="L80" s="28">
        <v>2715.05</v>
      </c>
      <c r="M80" s="28">
        <v>8.9253499999999999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413.75</v>
      </c>
      <c r="D81" s="37">
        <v>415.68333333333334</v>
      </c>
      <c r="E81" s="37">
        <v>408.36666666666667</v>
      </c>
      <c r="F81" s="37">
        <v>402.98333333333335</v>
      </c>
      <c r="G81" s="37">
        <v>395.66666666666669</v>
      </c>
      <c r="H81" s="37">
        <v>421.06666666666666</v>
      </c>
      <c r="I81" s="37">
        <v>428.38333333333338</v>
      </c>
      <c r="J81" s="37">
        <v>433.76666666666665</v>
      </c>
      <c r="K81" s="28">
        <v>423</v>
      </c>
      <c r="L81" s="28">
        <v>410.3</v>
      </c>
      <c r="M81" s="28">
        <v>2.15917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1302.8499999999999</v>
      </c>
      <c r="D82" s="37">
        <v>1284</v>
      </c>
      <c r="E82" s="37">
        <v>1254.0999999999999</v>
      </c>
      <c r="F82" s="37">
        <v>1205.3499999999999</v>
      </c>
      <c r="G82" s="37">
        <v>1175.4499999999998</v>
      </c>
      <c r="H82" s="37">
        <v>1332.75</v>
      </c>
      <c r="I82" s="37">
        <v>1362.65</v>
      </c>
      <c r="J82" s="37">
        <v>1411.4</v>
      </c>
      <c r="K82" s="28">
        <v>1313.9</v>
      </c>
      <c r="L82" s="28">
        <v>1235.25</v>
      </c>
      <c r="M82" s="28">
        <v>3.0877500000000002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1635.15</v>
      </c>
      <c r="D83" s="37">
        <v>1648.4000000000003</v>
      </c>
      <c r="E83" s="37">
        <v>1613.1500000000005</v>
      </c>
      <c r="F83" s="37">
        <v>1591.1500000000003</v>
      </c>
      <c r="G83" s="37">
        <v>1555.9000000000005</v>
      </c>
      <c r="H83" s="37">
        <v>1670.4000000000005</v>
      </c>
      <c r="I83" s="37">
        <v>1705.65</v>
      </c>
      <c r="J83" s="37">
        <v>1727.6500000000005</v>
      </c>
      <c r="K83" s="28">
        <v>1683.65</v>
      </c>
      <c r="L83" s="28">
        <v>1626.4</v>
      </c>
      <c r="M83" s="28">
        <v>3.9734600000000002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143.30000000000001</v>
      </c>
      <c r="D84" s="37">
        <v>143.83333333333334</v>
      </c>
      <c r="E84" s="37">
        <v>142.26666666666668</v>
      </c>
      <c r="F84" s="37">
        <v>141.23333333333335</v>
      </c>
      <c r="G84" s="37">
        <v>139.66666666666669</v>
      </c>
      <c r="H84" s="37">
        <v>144.86666666666667</v>
      </c>
      <c r="I84" s="37">
        <v>146.43333333333334</v>
      </c>
      <c r="J84" s="37">
        <v>147.46666666666667</v>
      </c>
      <c r="K84" s="28">
        <v>145.4</v>
      </c>
      <c r="L84" s="28">
        <v>142.80000000000001</v>
      </c>
      <c r="M84" s="28">
        <v>15.83855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85.1</v>
      </c>
      <c r="D85" s="37">
        <v>85.483333333333334</v>
      </c>
      <c r="E85" s="37">
        <v>84.416666666666671</v>
      </c>
      <c r="F85" s="37">
        <v>83.733333333333334</v>
      </c>
      <c r="G85" s="37">
        <v>82.666666666666671</v>
      </c>
      <c r="H85" s="37">
        <v>86.166666666666671</v>
      </c>
      <c r="I85" s="37">
        <v>87.233333333333334</v>
      </c>
      <c r="J85" s="37">
        <v>87.916666666666671</v>
      </c>
      <c r="K85" s="28">
        <v>86.55</v>
      </c>
      <c r="L85" s="28">
        <v>84.8</v>
      </c>
      <c r="M85" s="28">
        <v>80.566770000000005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242.2</v>
      </c>
      <c r="D86" s="37">
        <v>243.28333333333333</v>
      </c>
      <c r="E86" s="37">
        <v>238.91666666666666</v>
      </c>
      <c r="F86" s="37">
        <v>235.63333333333333</v>
      </c>
      <c r="G86" s="37">
        <v>231.26666666666665</v>
      </c>
      <c r="H86" s="37">
        <v>246.56666666666666</v>
      </c>
      <c r="I86" s="37">
        <v>250.93333333333334</v>
      </c>
      <c r="J86" s="37">
        <v>254.21666666666667</v>
      </c>
      <c r="K86" s="28">
        <v>247.65</v>
      </c>
      <c r="L86" s="28">
        <v>240</v>
      </c>
      <c r="M86" s="28">
        <v>10.411020000000001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153.19999999999999</v>
      </c>
      <c r="D87" s="37">
        <v>153.96666666666667</v>
      </c>
      <c r="E87" s="37">
        <v>151.93333333333334</v>
      </c>
      <c r="F87" s="37">
        <v>150.66666666666666</v>
      </c>
      <c r="G87" s="37">
        <v>148.63333333333333</v>
      </c>
      <c r="H87" s="37">
        <v>155.23333333333335</v>
      </c>
      <c r="I87" s="37">
        <v>157.26666666666671</v>
      </c>
      <c r="J87" s="37">
        <v>158.53333333333336</v>
      </c>
      <c r="K87" s="28">
        <v>156</v>
      </c>
      <c r="L87" s="28">
        <v>152.69999999999999</v>
      </c>
      <c r="M87" s="28">
        <v>58.042169999999999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36.65</v>
      </c>
      <c r="D88" s="37">
        <v>36.866666666666667</v>
      </c>
      <c r="E88" s="37">
        <v>36.233333333333334</v>
      </c>
      <c r="F88" s="37">
        <v>35.81666666666667</v>
      </c>
      <c r="G88" s="37">
        <v>35.183333333333337</v>
      </c>
      <c r="H88" s="37">
        <v>37.283333333333331</v>
      </c>
      <c r="I88" s="37">
        <v>37.916666666666671</v>
      </c>
      <c r="J88" s="37">
        <v>38.333333333333329</v>
      </c>
      <c r="K88" s="28">
        <v>37.5</v>
      </c>
      <c r="L88" s="28">
        <v>36.450000000000003</v>
      </c>
      <c r="M88" s="28">
        <v>107.15402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2983.6</v>
      </c>
      <c r="D89" s="37">
        <v>3039.3333333333335</v>
      </c>
      <c r="E89" s="37">
        <v>2899.3166666666671</v>
      </c>
      <c r="F89" s="37">
        <v>2815.0333333333338</v>
      </c>
      <c r="G89" s="37">
        <v>2675.0166666666673</v>
      </c>
      <c r="H89" s="37">
        <v>3123.6166666666668</v>
      </c>
      <c r="I89" s="37">
        <v>3263.6333333333332</v>
      </c>
      <c r="J89" s="37">
        <v>3347.9166666666665</v>
      </c>
      <c r="K89" s="28">
        <v>3179.35</v>
      </c>
      <c r="L89" s="28">
        <v>2955.05</v>
      </c>
      <c r="M89" s="28">
        <v>1.5818399999999999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404.15</v>
      </c>
      <c r="D90" s="37">
        <v>400.7</v>
      </c>
      <c r="E90" s="37">
        <v>394.9</v>
      </c>
      <c r="F90" s="37">
        <v>385.65</v>
      </c>
      <c r="G90" s="37">
        <v>379.84999999999997</v>
      </c>
      <c r="H90" s="37">
        <v>409.95</v>
      </c>
      <c r="I90" s="37">
        <v>415.75000000000006</v>
      </c>
      <c r="J90" s="37">
        <v>425</v>
      </c>
      <c r="K90" s="28">
        <v>406.5</v>
      </c>
      <c r="L90" s="28">
        <v>391.45</v>
      </c>
      <c r="M90" s="28">
        <v>9.9774999999999991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752.55</v>
      </c>
      <c r="D91" s="37">
        <v>756.91666666666663</v>
      </c>
      <c r="E91" s="37">
        <v>746.0333333333333</v>
      </c>
      <c r="F91" s="37">
        <v>739.51666666666665</v>
      </c>
      <c r="G91" s="37">
        <v>728.63333333333333</v>
      </c>
      <c r="H91" s="37">
        <v>763.43333333333328</v>
      </c>
      <c r="I91" s="37">
        <v>774.31666666666672</v>
      </c>
      <c r="J91" s="37">
        <v>780.83333333333326</v>
      </c>
      <c r="K91" s="28">
        <v>767.8</v>
      </c>
      <c r="L91" s="28">
        <v>750.4</v>
      </c>
      <c r="M91" s="28">
        <v>18.17765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447.95</v>
      </c>
      <c r="D92" s="37">
        <v>449.79999999999995</v>
      </c>
      <c r="E92" s="37">
        <v>443.69999999999993</v>
      </c>
      <c r="F92" s="37">
        <v>439.45</v>
      </c>
      <c r="G92" s="37">
        <v>433.34999999999997</v>
      </c>
      <c r="H92" s="37">
        <v>454.0499999999999</v>
      </c>
      <c r="I92" s="37">
        <v>460.14999999999992</v>
      </c>
      <c r="J92" s="37">
        <v>464.39999999999986</v>
      </c>
      <c r="K92" s="28">
        <v>455.9</v>
      </c>
      <c r="L92" s="28">
        <v>445.55</v>
      </c>
      <c r="M92" s="28">
        <v>0.41921000000000003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1316.15</v>
      </c>
      <c r="D93" s="37">
        <v>1339.4</v>
      </c>
      <c r="E93" s="37">
        <v>1288.9000000000001</v>
      </c>
      <c r="F93" s="37">
        <v>1261.6500000000001</v>
      </c>
      <c r="G93" s="37">
        <v>1211.1500000000001</v>
      </c>
      <c r="H93" s="37">
        <v>1366.65</v>
      </c>
      <c r="I93" s="37">
        <v>1417.15</v>
      </c>
      <c r="J93" s="37">
        <v>1444.4</v>
      </c>
      <c r="K93" s="28">
        <v>1389.9</v>
      </c>
      <c r="L93" s="28">
        <v>1312.15</v>
      </c>
      <c r="M93" s="28">
        <v>9.6583000000000006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1457.4</v>
      </c>
      <c r="D94" s="37">
        <v>1473.2833333333335</v>
      </c>
      <c r="E94" s="37">
        <v>1436.116666666667</v>
      </c>
      <c r="F94" s="37">
        <v>1414.8333333333335</v>
      </c>
      <c r="G94" s="37">
        <v>1377.666666666667</v>
      </c>
      <c r="H94" s="37">
        <v>1494.5666666666671</v>
      </c>
      <c r="I94" s="37">
        <v>1531.7333333333336</v>
      </c>
      <c r="J94" s="37">
        <v>1553.0166666666671</v>
      </c>
      <c r="K94" s="28">
        <v>1510.45</v>
      </c>
      <c r="L94" s="28">
        <v>1452</v>
      </c>
      <c r="M94" s="28">
        <v>9.5598899999999993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552.45000000000005</v>
      </c>
      <c r="D95" s="37">
        <v>558.88333333333333</v>
      </c>
      <c r="E95" s="37">
        <v>543.9666666666667</v>
      </c>
      <c r="F95" s="37">
        <v>535.48333333333335</v>
      </c>
      <c r="G95" s="37">
        <v>520.56666666666672</v>
      </c>
      <c r="H95" s="37">
        <v>567.36666666666667</v>
      </c>
      <c r="I95" s="37">
        <v>582.28333333333342</v>
      </c>
      <c r="J95" s="37">
        <v>590.76666666666665</v>
      </c>
      <c r="K95" s="28">
        <v>573.79999999999995</v>
      </c>
      <c r="L95" s="28">
        <v>550.4</v>
      </c>
      <c r="M95" s="28">
        <v>9.0844100000000001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264.8</v>
      </c>
      <c r="D96" s="37">
        <v>267.25</v>
      </c>
      <c r="E96" s="37">
        <v>260.3</v>
      </c>
      <c r="F96" s="37">
        <v>255.8</v>
      </c>
      <c r="G96" s="37">
        <v>248.85000000000002</v>
      </c>
      <c r="H96" s="37">
        <v>271.75</v>
      </c>
      <c r="I96" s="37">
        <v>278.70000000000005</v>
      </c>
      <c r="J96" s="37">
        <v>283.2</v>
      </c>
      <c r="K96" s="28">
        <v>274.2</v>
      </c>
      <c r="L96" s="28">
        <v>262.75</v>
      </c>
      <c r="M96" s="28">
        <v>3.6903899999999998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1018.3</v>
      </c>
      <c r="D97" s="37">
        <v>1023.35</v>
      </c>
      <c r="E97" s="37">
        <v>1009.7</v>
      </c>
      <c r="F97" s="37">
        <v>1001.1</v>
      </c>
      <c r="G97" s="37">
        <v>987.45</v>
      </c>
      <c r="H97" s="37">
        <v>1031.95</v>
      </c>
      <c r="I97" s="37">
        <v>1045.5999999999999</v>
      </c>
      <c r="J97" s="37">
        <v>1054.2</v>
      </c>
      <c r="K97" s="28">
        <v>1037</v>
      </c>
      <c r="L97" s="28">
        <v>1014.75</v>
      </c>
      <c r="M97" s="28">
        <v>22.854659999999999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1735.25</v>
      </c>
      <c r="D98" s="37">
        <v>1732.2166666666665</v>
      </c>
      <c r="E98" s="37">
        <v>1705.5333333333328</v>
      </c>
      <c r="F98" s="37">
        <v>1675.8166666666664</v>
      </c>
      <c r="G98" s="37">
        <v>1649.1333333333328</v>
      </c>
      <c r="H98" s="37">
        <v>1761.9333333333329</v>
      </c>
      <c r="I98" s="37">
        <v>1788.6166666666668</v>
      </c>
      <c r="J98" s="37">
        <v>1818.333333333333</v>
      </c>
      <c r="K98" s="28">
        <v>1758.9</v>
      </c>
      <c r="L98" s="28">
        <v>1702.5</v>
      </c>
      <c r="M98" s="28">
        <v>5.0547500000000003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1304</v>
      </c>
      <c r="D99" s="37">
        <v>1311.0166666666667</v>
      </c>
      <c r="E99" s="37">
        <v>1292.0833333333333</v>
      </c>
      <c r="F99" s="37">
        <v>1280.1666666666665</v>
      </c>
      <c r="G99" s="37">
        <v>1261.2333333333331</v>
      </c>
      <c r="H99" s="37">
        <v>1322.9333333333334</v>
      </c>
      <c r="I99" s="37">
        <v>1341.8666666666668</v>
      </c>
      <c r="J99" s="37">
        <v>1353.7833333333335</v>
      </c>
      <c r="K99" s="28">
        <v>1329.95</v>
      </c>
      <c r="L99" s="28">
        <v>1299.0999999999999</v>
      </c>
      <c r="M99" s="28">
        <v>97.431600000000003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551.15</v>
      </c>
      <c r="D100" s="37">
        <v>550</v>
      </c>
      <c r="E100" s="37">
        <v>543.79999999999995</v>
      </c>
      <c r="F100" s="37">
        <v>536.44999999999993</v>
      </c>
      <c r="G100" s="37">
        <v>530.24999999999989</v>
      </c>
      <c r="H100" s="37">
        <v>557.35</v>
      </c>
      <c r="I100" s="37">
        <v>563.55000000000007</v>
      </c>
      <c r="J100" s="37">
        <v>570.90000000000009</v>
      </c>
      <c r="K100" s="28">
        <v>556.20000000000005</v>
      </c>
      <c r="L100" s="28">
        <v>542.65</v>
      </c>
      <c r="M100" s="28">
        <v>30.947980000000001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1245.45</v>
      </c>
      <c r="D101" s="37">
        <v>1250.1333333333332</v>
      </c>
      <c r="E101" s="37">
        <v>1226.2666666666664</v>
      </c>
      <c r="F101" s="37">
        <v>1207.0833333333333</v>
      </c>
      <c r="G101" s="37">
        <v>1183.2166666666665</v>
      </c>
      <c r="H101" s="37">
        <v>1269.3166666666664</v>
      </c>
      <c r="I101" s="37">
        <v>1293.1833333333332</v>
      </c>
      <c r="J101" s="37">
        <v>1312.3666666666663</v>
      </c>
      <c r="K101" s="28">
        <v>1274</v>
      </c>
      <c r="L101" s="28">
        <v>1230.95</v>
      </c>
      <c r="M101" s="28">
        <v>5.9789399999999997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2624.7</v>
      </c>
      <c r="D102" s="37">
        <v>2645.0666666666666</v>
      </c>
      <c r="E102" s="37">
        <v>2590.1833333333334</v>
      </c>
      <c r="F102" s="37">
        <v>2555.666666666667</v>
      </c>
      <c r="G102" s="37">
        <v>2500.7833333333338</v>
      </c>
      <c r="H102" s="37">
        <v>2679.583333333333</v>
      </c>
      <c r="I102" s="37">
        <v>2734.4666666666662</v>
      </c>
      <c r="J102" s="37">
        <v>2768.9833333333327</v>
      </c>
      <c r="K102" s="28">
        <v>2699.95</v>
      </c>
      <c r="L102" s="28">
        <v>2610.5500000000002</v>
      </c>
      <c r="M102" s="28">
        <v>7.4482699999999999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413.15</v>
      </c>
      <c r="D103" s="37">
        <v>411.06666666666661</v>
      </c>
      <c r="E103" s="37">
        <v>401.43333333333322</v>
      </c>
      <c r="F103" s="37">
        <v>389.71666666666664</v>
      </c>
      <c r="G103" s="37">
        <v>380.08333333333326</v>
      </c>
      <c r="H103" s="37">
        <v>422.78333333333319</v>
      </c>
      <c r="I103" s="37">
        <v>432.41666666666663</v>
      </c>
      <c r="J103" s="37">
        <v>444.13333333333316</v>
      </c>
      <c r="K103" s="28">
        <v>420.7</v>
      </c>
      <c r="L103" s="28">
        <v>399.35</v>
      </c>
      <c r="M103" s="28">
        <v>158.28785999999999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1815.8</v>
      </c>
      <c r="D104" s="37">
        <v>1808.6000000000001</v>
      </c>
      <c r="E104" s="37">
        <v>1767.2000000000003</v>
      </c>
      <c r="F104" s="37">
        <v>1718.6000000000001</v>
      </c>
      <c r="G104" s="37">
        <v>1677.2000000000003</v>
      </c>
      <c r="H104" s="37">
        <v>1857.2000000000003</v>
      </c>
      <c r="I104" s="37">
        <v>1898.6000000000004</v>
      </c>
      <c r="J104" s="37">
        <v>1947.2000000000003</v>
      </c>
      <c r="K104" s="28">
        <v>1850</v>
      </c>
      <c r="L104" s="28">
        <v>1760</v>
      </c>
      <c r="M104" s="28">
        <v>24.772739999999999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96.45</v>
      </c>
      <c r="D105" s="37">
        <v>97.416666666666671</v>
      </c>
      <c r="E105" s="37">
        <v>94.833333333333343</v>
      </c>
      <c r="F105" s="37">
        <v>93.216666666666669</v>
      </c>
      <c r="G105" s="37">
        <v>90.63333333333334</v>
      </c>
      <c r="H105" s="37">
        <v>99.033333333333346</v>
      </c>
      <c r="I105" s="37">
        <v>101.61666666666669</v>
      </c>
      <c r="J105" s="37">
        <v>103.23333333333335</v>
      </c>
      <c r="K105" s="28">
        <v>100</v>
      </c>
      <c r="L105" s="28">
        <v>95.8</v>
      </c>
      <c r="M105" s="28">
        <v>64.530330000000006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237.5</v>
      </c>
      <c r="D106" s="37">
        <v>239.76666666666665</v>
      </c>
      <c r="E106" s="37">
        <v>233.18333333333331</v>
      </c>
      <c r="F106" s="37">
        <v>228.86666666666665</v>
      </c>
      <c r="G106" s="37">
        <v>222.2833333333333</v>
      </c>
      <c r="H106" s="37">
        <v>244.08333333333331</v>
      </c>
      <c r="I106" s="37">
        <v>250.66666666666669</v>
      </c>
      <c r="J106" s="37">
        <v>254.98333333333332</v>
      </c>
      <c r="K106" s="28">
        <v>246.35</v>
      </c>
      <c r="L106" s="28">
        <v>235.45</v>
      </c>
      <c r="M106" s="28">
        <v>51.085079999999998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2379.8000000000002</v>
      </c>
      <c r="D107" s="37">
        <v>2358.0499999999997</v>
      </c>
      <c r="E107" s="37">
        <v>2328.0999999999995</v>
      </c>
      <c r="F107" s="37">
        <v>2276.3999999999996</v>
      </c>
      <c r="G107" s="37">
        <v>2246.4499999999994</v>
      </c>
      <c r="H107" s="37">
        <v>2409.7499999999995</v>
      </c>
      <c r="I107" s="37">
        <v>2439.6999999999994</v>
      </c>
      <c r="J107" s="37">
        <v>2491.3999999999996</v>
      </c>
      <c r="K107" s="28">
        <v>2388</v>
      </c>
      <c r="L107" s="28">
        <v>2306.35</v>
      </c>
      <c r="M107" s="28">
        <v>23.63306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299.25</v>
      </c>
      <c r="D108" s="37">
        <v>295.15000000000003</v>
      </c>
      <c r="E108" s="37">
        <v>290.30000000000007</v>
      </c>
      <c r="F108" s="37">
        <v>281.35000000000002</v>
      </c>
      <c r="G108" s="37">
        <v>276.50000000000006</v>
      </c>
      <c r="H108" s="37">
        <v>304.10000000000008</v>
      </c>
      <c r="I108" s="37">
        <v>308.9500000000001</v>
      </c>
      <c r="J108" s="37">
        <v>317.90000000000009</v>
      </c>
      <c r="K108" s="28">
        <v>300</v>
      </c>
      <c r="L108" s="28">
        <v>286.2</v>
      </c>
      <c r="M108" s="28">
        <v>7.4113899999999999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2175.9499999999998</v>
      </c>
      <c r="D109" s="37">
        <v>2187.3833333333332</v>
      </c>
      <c r="E109" s="37">
        <v>2153.7666666666664</v>
      </c>
      <c r="F109" s="37">
        <v>2131.583333333333</v>
      </c>
      <c r="G109" s="37">
        <v>2097.9666666666662</v>
      </c>
      <c r="H109" s="37">
        <v>2209.5666666666666</v>
      </c>
      <c r="I109" s="37">
        <v>2243.1833333333334</v>
      </c>
      <c r="J109" s="37">
        <v>2265.3666666666668</v>
      </c>
      <c r="K109" s="28">
        <v>2221</v>
      </c>
      <c r="L109" s="28">
        <v>2165.1999999999998</v>
      </c>
      <c r="M109" s="28">
        <v>36.308160000000001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711.05</v>
      </c>
      <c r="D110" s="37">
        <v>714.81666666666661</v>
      </c>
      <c r="E110" s="37">
        <v>703.68333333333317</v>
      </c>
      <c r="F110" s="37">
        <v>696.31666666666661</v>
      </c>
      <c r="G110" s="37">
        <v>685.18333333333317</v>
      </c>
      <c r="H110" s="37">
        <v>722.18333333333317</v>
      </c>
      <c r="I110" s="37">
        <v>733.31666666666661</v>
      </c>
      <c r="J110" s="37">
        <v>740.68333333333317</v>
      </c>
      <c r="K110" s="28">
        <v>725.95</v>
      </c>
      <c r="L110" s="28">
        <v>707.45</v>
      </c>
      <c r="M110" s="28">
        <v>174.38451000000001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1220.8499999999999</v>
      </c>
      <c r="D111" s="37">
        <v>1228.7833333333333</v>
      </c>
      <c r="E111" s="37">
        <v>1208.5666666666666</v>
      </c>
      <c r="F111" s="37">
        <v>1196.2833333333333</v>
      </c>
      <c r="G111" s="37">
        <v>1176.0666666666666</v>
      </c>
      <c r="H111" s="37">
        <v>1241.0666666666666</v>
      </c>
      <c r="I111" s="37">
        <v>1261.2833333333333</v>
      </c>
      <c r="J111" s="37">
        <v>1273.5666666666666</v>
      </c>
      <c r="K111" s="28">
        <v>1249</v>
      </c>
      <c r="L111" s="28">
        <v>1216.5</v>
      </c>
      <c r="M111" s="28">
        <v>5.2585899999999999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507.9</v>
      </c>
      <c r="D112" s="37">
        <v>512.01666666666665</v>
      </c>
      <c r="E112" s="37">
        <v>502.18333333333328</v>
      </c>
      <c r="F112" s="37">
        <v>496.46666666666664</v>
      </c>
      <c r="G112" s="37">
        <v>486.63333333333327</v>
      </c>
      <c r="H112" s="37">
        <v>517.73333333333335</v>
      </c>
      <c r="I112" s="37">
        <v>527.56666666666683</v>
      </c>
      <c r="J112" s="37">
        <v>533.2833333333333</v>
      </c>
      <c r="K112" s="28">
        <v>521.85</v>
      </c>
      <c r="L112" s="28">
        <v>506.3</v>
      </c>
      <c r="M112" s="28">
        <v>16.613379999999999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464.25</v>
      </c>
      <c r="D113" s="37">
        <v>468.86666666666662</v>
      </c>
      <c r="E113" s="37">
        <v>458.48333333333323</v>
      </c>
      <c r="F113" s="37">
        <v>452.71666666666664</v>
      </c>
      <c r="G113" s="37">
        <v>442.33333333333326</v>
      </c>
      <c r="H113" s="37">
        <v>474.63333333333321</v>
      </c>
      <c r="I113" s="37">
        <v>485.01666666666654</v>
      </c>
      <c r="J113" s="37">
        <v>490.78333333333319</v>
      </c>
      <c r="K113" s="28">
        <v>479.25</v>
      </c>
      <c r="L113" s="28">
        <v>463.1</v>
      </c>
      <c r="M113" s="28">
        <v>2.2386699999999999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35.65</v>
      </c>
      <c r="D114" s="37">
        <v>35.9</v>
      </c>
      <c r="E114" s="37">
        <v>35.199999999999996</v>
      </c>
      <c r="F114" s="37">
        <v>34.75</v>
      </c>
      <c r="G114" s="37">
        <v>34.049999999999997</v>
      </c>
      <c r="H114" s="37">
        <v>36.349999999999994</v>
      </c>
      <c r="I114" s="37">
        <v>37.049999999999997</v>
      </c>
      <c r="J114" s="37">
        <v>37.499999999999993</v>
      </c>
      <c r="K114" s="28">
        <v>36.6</v>
      </c>
      <c r="L114" s="28">
        <v>35.450000000000003</v>
      </c>
      <c r="M114" s="28">
        <v>261.28933999999998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274.5</v>
      </c>
      <c r="D115" s="37">
        <v>276</v>
      </c>
      <c r="E115" s="37">
        <v>271.55</v>
      </c>
      <c r="F115" s="37">
        <v>268.60000000000002</v>
      </c>
      <c r="G115" s="37">
        <v>264.15000000000003</v>
      </c>
      <c r="H115" s="37">
        <v>278.95</v>
      </c>
      <c r="I115" s="37">
        <v>283.40000000000003</v>
      </c>
      <c r="J115" s="37">
        <v>286.34999999999997</v>
      </c>
      <c r="K115" s="28">
        <v>280.45</v>
      </c>
      <c r="L115" s="28">
        <v>273.05</v>
      </c>
      <c r="M115" s="28">
        <v>217.00165000000001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4279.1499999999996</v>
      </c>
      <c r="D116" s="37">
        <v>4318.7166666666662</v>
      </c>
      <c r="E116" s="37">
        <v>4207.4333333333325</v>
      </c>
      <c r="F116" s="37">
        <v>4135.7166666666662</v>
      </c>
      <c r="G116" s="37">
        <v>4024.4333333333325</v>
      </c>
      <c r="H116" s="37">
        <v>4390.4333333333325</v>
      </c>
      <c r="I116" s="37">
        <v>4501.7166666666672</v>
      </c>
      <c r="J116" s="37">
        <v>4573.4333333333325</v>
      </c>
      <c r="K116" s="28">
        <v>4430</v>
      </c>
      <c r="L116" s="28">
        <v>4247</v>
      </c>
      <c r="M116" s="28">
        <v>1.0891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156.69999999999999</v>
      </c>
      <c r="D117" s="37">
        <v>157.56666666666666</v>
      </c>
      <c r="E117" s="37">
        <v>154.43333333333334</v>
      </c>
      <c r="F117" s="37">
        <v>152.16666666666669</v>
      </c>
      <c r="G117" s="37">
        <v>149.03333333333336</v>
      </c>
      <c r="H117" s="37">
        <v>159.83333333333331</v>
      </c>
      <c r="I117" s="37">
        <v>162.96666666666664</v>
      </c>
      <c r="J117" s="37">
        <v>165.23333333333329</v>
      </c>
      <c r="K117" s="28">
        <v>160.69999999999999</v>
      </c>
      <c r="L117" s="28">
        <v>155.30000000000001</v>
      </c>
      <c r="M117" s="28">
        <v>11.504350000000001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231.3</v>
      </c>
      <c r="D118" s="37">
        <v>228.75</v>
      </c>
      <c r="E118" s="37">
        <v>224.6</v>
      </c>
      <c r="F118" s="37">
        <v>217.9</v>
      </c>
      <c r="G118" s="37">
        <v>213.75</v>
      </c>
      <c r="H118" s="37">
        <v>235.45</v>
      </c>
      <c r="I118" s="37">
        <v>239.59999999999997</v>
      </c>
      <c r="J118" s="37">
        <v>246.29999999999998</v>
      </c>
      <c r="K118" s="28">
        <v>232.9</v>
      </c>
      <c r="L118" s="28">
        <v>222.05</v>
      </c>
      <c r="M118" s="28">
        <v>62.536110000000001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117.7</v>
      </c>
      <c r="D119" s="37">
        <v>117.66666666666667</v>
      </c>
      <c r="E119" s="37">
        <v>116.73333333333335</v>
      </c>
      <c r="F119" s="37">
        <v>115.76666666666668</v>
      </c>
      <c r="G119" s="37">
        <v>114.83333333333336</v>
      </c>
      <c r="H119" s="37">
        <v>118.63333333333334</v>
      </c>
      <c r="I119" s="37">
        <v>119.56666666666665</v>
      </c>
      <c r="J119" s="37">
        <v>120.53333333333333</v>
      </c>
      <c r="K119" s="28">
        <v>118.6</v>
      </c>
      <c r="L119" s="28">
        <v>116.7</v>
      </c>
      <c r="M119" s="28">
        <v>116.58604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653.25</v>
      </c>
      <c r="D120" s="37">
        <v>660.4</v>
      </c>
      <c r="E120" s="37">
        <v>644.4</v>
      </c>
      <c r="F120" s="37">
        <v>635.54999999999995</v>
      </c>
      <c r="G120" s="37">
        <v>619.54999999999995</v>
      </c>
      <c r="H120" s="37">
        <v>669.25</v>
      </c>
      <c r="I120" s="37">
        <v>685.25</v>
      </c>
      <c r="J120" s="37">
        <v>694.1</v>
      </c>
      <c r="K120" s="28">
        <v>676.4</v>
      </c>
      <c r="L120" s="28">
        <v>651.54999999999995</v>
      </c>
      <c r="M120" s="28">
        <v>24.59723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21.4</v>
      </c>
      <c r="D121" s="37">
        <v>21.5</v>
      </c>
      <c r="E121" s="37">
        <v>21.25</v>
      </c>
      <c r="F121" s="37">
        <v>21.1</v>
      </c>
      <c r="G121" s="37">
        <v>20.85</v>
      </c>
      <c r="H121" s="37">
        <v>21.65</v>
      </c>
      <c r="I121" s="37">
        <v>21.9</v>
      </c>
      <c r="J121" s="37">
        <v>22.049999999999997</v>
      </c>
      <c r="K121" s="28">
        <v>21.75</v>
      </c>
      <c r="L121" s="28">
        <v>21.35</v>
      </c>
      <c r="M121" s="28">
        <v>47.154919999999997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372.1</v>
      </c>
      <c r="D122" s="37">
        <v>375.13333333333338</v>
      </c>
      <c r="E122" s="37">
        <v>364.46666666666675</v>
      </c>
      <c r="F122" s="37">
        <v>356.83333333333337</v>
      </c>
      <c r="G122" s="37">
        <v>346.16666666666674</v>
      </c>
      <c r="H122" s="37">
        <v>382.76666666666677</v>
      </c>
      <c r="I122" s="37">
        <v>393.43333333333339</v>
      </c>
      <c r="J122" s="37">
        <v>401.06666666666678</v>
      </c>
      <c r="K122" s="28">
        <v>385.8</v>
      </c>
      <c r="L122" s="28">
        <v>367.5</v>
      </c>
      <c r="M122" s="28">
        <v>28.03912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199.2</v>
      </c>
      <c r="D123" s="37">
        <v>200.6</v>
      </c>
      <c r="E123" s="37">
        <v>197.5</v>
      </c>
      <c r="F123" s="37">
        <v>195.8</v>
      </c>
      <c r="G123" s="37">
        <v>192.70000000000002</v>
      </c>
      <c r="H123" s="37">
        <v>202.29999999999998</v>
      </c>
      <c r="I123" s="37">
        <v>205.39999999999995</v>
      </c>
      <c r="J123" s="37">
        <v>207.09999999999997</v>
      </c>
      <c r="K123" s="28">
        <v>203.7</v>
      </c>
      <c r="L123" s="28">
        <v>198.9</v>
      </c>
      <c r="M123" s="28">
        <v>22.985399999999998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902.4</v>
      </c>
      <c r="D124" s="37">
        <v>907.78333333333342</v>
      </c>
      <c r="E124" s="37">
        <v>893.56666666666683</v>
      </c>
      <c r="F124" s="37">
        <v>884.73333333333346</v>
      </c>
      <c r="G124" s="37">
        <v>870.51666666666688</v>
      </c>
      <c r="H124" s="37">
        <v>916.61666666666679</v>
      </c>
      <c r="I124" s="37">
        <v>930.83333333333326</v>
      </c>
      <c r="J124" s="37">
        <v>939.66666666666674</v>
      </c>
      <c r="K124" s="28">
        <v>922</v>
      </c>
      <c r="L124" s="28">
        <v>898.95</v>
      </c>
      <c r="M124" s="28">
        <v>25.7789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3520.4</v>
      </c>
      <c r="D125" s="37">
        <v>3513.5</v>
      </c>
      <c r="E125" s="37">
        <v>3469.35</v>
      </c>
      <c r="F125" s="37">
        <v>3418.2999999999997</v>
      </c>
      <c r="G125" s="37">
        <v>3374.1499999999996</v>
      </c>
      <c r="H125" s="37">
        <v>3564.55</v>
      </c>
      <c r="I125" s="37">
        <v>3608.7</v>
      </c>
      <c r="J125" s="37">
        <v>3659.7500000000005</v>
      </c>
      <c r="K125" s="28">
        <v>3557.65</v>
      </c>
      <c r="L125" s="28">
        <v>3462.45</v>
      </c>
      <c r="M125" s="28">
        <v>3.8716900000000001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1468.4</v>
      </c>
      <c r="D126" s="37">
        <v>1468.8166666666666</v>
      </c>
      <c r="E126" s="37">
        <v>1449.6333333333332</v>
      </c>
      <c r="F126" s="37">
        <v>1430.8666666666666</v>
      </c>
      <c r="G126" s="37">
        <v>1411.6833333333332</v>
      </c>
      <c r="H126" s="37">
        <v>1487.5833333333333</v>
      </c>
      <c r="I126" s="37">
        <v>1506.7666666666667</v>
      </c>
      <c r="J126" s="37">
        <v>1525.5333333333333</v>
      </c>
      <c r="K126" s="28">
        <v>1488</v>
      </c>
      <c r="L126" s="28">
        <v>1450.05</v>
      </c>
      <c r="M126" s="28">
        <v>58.875689999999999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1725.2</v>
      </c>
      <c r="D127" s="37">
        <v>1709.5666666666668</v>
      </c>
      <c r="E127" s="37">
        <v>1685.7333333333336</v>
      </c>
      <c r="F127" s="37">
        <v>1646.2666666666667</v>
      </c>
      <c r="G127" s="37">
        <v>1622.4333333333334</v>
      </c>
      <c r="H127" s="37">
        <v>1749.0333333333338</v>
      </c>
      <c r="I127" s="37">
        <v>1772.8666666666672</v>
      </c>
      <c r="J127" s="37">
        <v>1812.3333333333339</v>
      </c>
      <c r="K127" s="28">
        <v>1733.4</v>
      </c>
      <c r="L127" s="28">
        <v>1670.1</v>
      </c>
      <c r="M127" s="28">
        <v>9.2130200000000002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978.05</v>
      </c>
      <c r="D128" s="37">
        <v>986.55000000000007</v>
      </c>
      <c r="E128" s="37">
        <v>966.50000000000011</v>
      </c>
      <c r="F128" s="37">
        <v>954.95</v>
      </c>
      <c r="G128" s="37">
        <v>934.90000000000009</v>
      </c>
      <c r="H128" s="37">
        <v>998.10000000000014</v>
      </c>
      <c r="I128" s="37">
        <v>1018.1500000000001</v>
      </c>
      <c r="J128" s="37">
        <v>1029.7000000000003</v>
      </c>
      <c r="K128" s="28">
        <v>1006.6</v>
      </c>
      <c r="L128" s="28">
        <v>975</v>
      </c>
      <c r="M128" s="28">
        <v>2.4219499999999998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310.39999999999998</v>
      </c>
      <c r="D129" s="37">
        <v>307.16666666666669</v>
      </c>
      <c r="E129" s="37">
        <v>289.33333333333337</v>
      </c>
      <c r="F129" s="37">
        <v>268.26666666666671</v>
      </c>
      <c r="G129" s="37">
        <v>250.43333333333339</v>
      </c>
      <c r="H129" s="37">
        <v>328.23333333333335</v>
      </c>
      <c r="I129" s="37">
        <v>346.06666666666672</v>
      </c>
      <c r="J129" s="37">
        <v>367.13333333333333</v>
      </c>
      <c r="K129" s="28">
        <v>325</v>
      </c>
      <c r="L129" s="28">
        <v>286.10000000000002</v>
      </c>
      <c r="M129" s="28">
        <v>27.776949999999999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547.54999999999995</v>
      </c>
      <c r="D130" s="37">
        <v>559.68333333333328</v>
      </c>
      <c r="E130" s="37">
        <v>525.36666666666656</v>
      </c>
      <c r="F130" s="37">
        <v>503.18333333333328</v>
      </c>
      <c r="G130" s="37">
        <v>468.86666666666656</v>
      </c>
      <c r="H130" s="37">
        <v>581.86666666666656</v>
      </c>
      <c r="I130" s="37">
        <v>616.18333333333339</v>
      </c>
      <c r="J130" s="37">
        <v>638.36666666666656</v>
      </c>
      <c r="K130" s="28">
        <v>594</v>
      </c>
      <c r="L130" s="28">
        <v>537.5</v>
      </c>
      <c r="M130" s="28">
        <v>175.54373000000001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395.55</v>
      </c>
      <c r="D131" s="37">
        <v>409.0333333333333</v>
      </c>
      <c r="E131" s="37">
        <v>370.56666666666661</v>
      </c>
      <c r="F131" s="37">
        <v>345.58333333333331</v>
      </c>
      <c r="G131" s="37">
        <v>307.11666666666662</v>
      </c>
      <c r="H131" s="37">
        <v>434.01666666666659</v>
      </c>
      <c r="I131" s="37">
        <v>472.48333333333329</v>
      </c>
      <c r="J131" s="37">
        <v>497.46666666666658</v>
      </c>
      <c r="K131" s="28">
        <v>447.5</v>
      </c>
      <c r="L131" s="28">
        <v>384.05</v>
      </c>
      <c r="M131" s="28">
        <v>290.84924000000001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485.4</v>
      </c>
      <c r="D132" s="37">
        <v>489.65000000000003</v>
      </c>
      <c r="E132" s="37">
        <v>478.80000000000007</v>
      </c>
      <c r="F132" s="37">
        <v>472.20000000000005</v>
      </c>
      <c r="G132" s="37">
        <v>461.35000000000008</v>
      </c>
      <c r="H132" s="37">
        <v>496.25000000000006</v>
      </c>
      <c r="I132" s="37">
        <v>507.10000000000008</v>
      </c>
      <c r="J132" s="37">
        <v>513.70000000000005</v>
      </c>
      <c r="K132" s="28">
        <v>500.5</v>
      </c>
      <c r="L132" s="28">
        <v>483.05</v>
      </c>
      <c r="M132" s="28">
        <v>18.625990000000002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1854.3</v>
      </c>
      <c r="D133" s="37">
        <v>1855.6833333333334</v>
      </c>
      <c r="E133" s="37">
        <v>1839.8666666666668</v>
      </c>
      <c r="F133" s="37">
        <v>1825.4333333333334</v>
      </c>
      <c r="G133" s="37">
        <v>1809.6166666666668</v>
      </c>
      <c r="H133" s="37">
        <v>1870.1166666666668</v>
      </c>
      <c r="I133" s="37">
        <v>1885.9333333333334</v>
      </c>
      <c r="J133" s="37">
        <v>1900.3666666666668</v>
      </c>
      <c r="K133" s="28">
        <v>1871.5</v>
      </c>
      <c r="L133" s="28">
        <v>1841.25</v>
      </c>
      <c r="M133" s="28">
        <v>28.26078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76.75</v>
      </c>
      <c r="D134" s="37">
        <v>77.11666666666666</v>
      </c>
      <c r="E134" s="37">
        <v>76.033333333333317</v>
      </c>
      <c r="F134" s="37">
        <v>75.316666666666663</v>
      </c>
      <c r="G134" s="37">
        <v>74.23333333333332</v>
      </c>
      <c r="H134" s="37">
        <v>77.833333333333314</v>
      </c>
      <c r="I134" s="37">
        <v>78.916666666666657</v>
      </c>
      <c r="J134" s="37">
        <v>79.633333333333312</v>
      </c>
      <c r="K134" s="28">
        <v>78.2</v>
      </c>
      <c r="L134" s="28">
        <v>76.400000000000006</v>
      </c>
      <c r="M134" s="28">
        <v>50.21942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3555.55</v>
      </c>
      <c r="D135" s="37">
        <v>3560.5166666666664</v>
      </c>
      <c r="E135" s="37">
        <v>3486.0333333333328</v>
      </c>
      <c r="F135" s="37">
        <v>3416.5166666666664</v>
      </c>
      <c r="G135" s="37">
        <v>3342.0333333333328</v>
      </c>
      <c r="H135" s="37">
        <v>3630.0333333333328</v>
      </c>
      <c r="I135" s="37">
        <v>3704.5166666666664</v>
      </c>
      <c r="J135" s="37">
        <v>3774.0333333333328</v>
      </c>
      <c r="K135" s="28">
        <v>3635</v>
      </c>
      <c r="L135" s="28">
        <v>3491</v>
      </c>
      <c r="M135" s="28">
        <v>2.1368900000000002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373.95</v>
      </c>
      <c r="D136" s="37">
        <v>373.10000000000008</v>
      </c>
      <c r="E136" s="37">
        <v>369.95000000000016</v>
      </c>
      <c r="F136" s="37">
        <v>365.9500000000001</v>
      </c>
      <c r="G136" s="37">
        <v>362.80000000000018</v>
      </c>
      <c r="H136" s="37">
        <v>377.10000000000014</v>
      </c>
      <c r="I136" s="37">
        <v>380.25000000000011</v>
      </c>
      <c r="J136" s="37">
        <v>384.25000000000011</v>
      </c>
      <c r="K136" s="28">
        <v>376.25</v>
      </c>
      <c r="L136" s="28">
        <v>369.1</v>
      </c>
      <c r="M136" s="28">
        <v>38.164900000000003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4147.1499999999996</v>
      </c>
      <c r="D137" s="37">
        <v>4109.3666666666668</v>
      </c>
      <c r="E137" s="37">
        <v>4048.6333333333332</v>
      </c>
      <c r="F137" s="37">
        <v>3950.1166666666663</v>
      </c>
      <c r="G137" s="37">
        <v>3889.3833333333328</v>
      </c>
      <c r="H137" s="37">
        <v>4207.8833333333332</v>
      </c>
      <c r="I137" s="37">
        <v>4268.6166666666668</v>
      </c>
      <c r="J137" s="37">
        <v>4367.1333333333341</v>
      </c>
      <c r="K137" s="28">
        <v>4170.1000000000004</v>
      </c>
      <c r="L137" s="28">
        <v>4010.85</v>
      </c>
      <c r="M137" s="28">
        <v>4.3704000000000001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1644.15</v>
      </c>
      <c r="D138" s="37">
        <v>1636.5833333333333</v>
      </c>
      <c r="E138" s="37">
        <v>1613.1666666666665</v>
      </c>
      <c r="F138" s="37">
        <v>1582.1833333333332</v>
      </c>
      <c r="G138" s="37">
        <v>1558.7666666666664</v>
      </c>
      <c r="H138" s="37">
        <v>1667.5666666666666</v>
      </c>
      <c r="I138" s="37">
        <v>1690.9833333333331</v>
      </c>
      <c r="J138" s="37">
        <v>1721.9666666666667</v>
      </c>
      <c r="K138" s="28">
        <v>1660</v>
      </c>
      <c r="L138" s="28">
        <v>1605.6</v>
      </c>
      <c r="M138" s="28">
        <v>41.778109999999998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572.54999999999995</v>
      </c>
      <c r="D139" s="37">
        <v>573.93333333333328</v>
      </c>
      <c r="E139" s="37">
        <v>567.86666666666656</v>
      </c>
      <c r="F139" s="37">
        <v>563.18333333333328</v>
      </c>
      <c r="G139" s="37">
        <v>557.11666666666656</v>
      </c>
      <c r="H139" s="37">
        <v>578.61666666666656</v>
      </c>
      <c r="I139" s="37">
        <v>584.68333333333339</v>
      </c>
      <c r="J139" s="37">
        <v>589.36666666666656</v>
      </c>
      <c r="K139" s="28">
        <v>580</v>
      </c>
      <c r="L139" s="28">
        <v>569.25</v>
      </c>
      <c r="M139" s="28">
        <v>8.0775500000000005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618.5</v>
      </c>
      <c r="D140" s="37">
        <v>628.38333333333333</v>
      </c>
      <c r="E140" s="37">
        <v>606.31666666666661</v>
      </c>
      <c r="F140" s="37">
        <v>594.13333333333333</v>
      </c>
      <c r="G140" s="37">
        <v>572.06666666666661</v>
      </c>
      <c r="H140" s="37">
        <v>640.56666666666661</v>
      </c>
      <c r="I140" s="37">
        <v>662.63333333333344</v>
      </c>
      <c r="J140" s="37">
        <v>674.81666666666661</v>
      </c>
      <c r="K140" s="28">
        <v>650.45000000000005</v>
      </c>
      <c r="L140" s="28">
        <v>616.20000000000005</v>
      </c>
      <c r="M140" s="28">
        <v>18.58512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73386.2</v>
      </c>
      <c r="D141" s="37">
        <v>73866.46666666666</v>
      </c>
      <c r="E141" s="37">
        <v>72586.033333333326</v>
      </c>
      <c r="F141" s="37">
        <v>71785.866666666669</v>
      </c>
      <c r="G141" s="37">
        <v>70505.433333333334</v>
      </c>
      <c r="H141" s="37">
        <v>74666.633333333317</v>
      </c>
      <c r="I141" s="37">
        <v>75947.066666666637</v>
      </c>
      <c r="J141" s="37">
        <v>76747.233333333308</v>
      </c>
      <c r="K141" s="28">
        <v>75146.899999999994</v>
      </c>
      <c r="L141" s="28">
        <v>73066.3</v>
      </c>
      <c r="M141" s="28">
        <v>8.0439999999999998E-2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755.75</v>
      </c>
      <c r="D142" s="37">
        <v>758.9666666666667</v>
      </c>
      <c r="E142" s="37">
        <v>749.78333333333342</v>
      </c>
      <c r="F142" s="37">
        <v>743.81666666666672</v>
      </c>
      <c r="G142" s="37">
        <v>734.63333333333344</v>
      </c>
      <c r="H142" s="37">
        <v>764.93333333333339</v>
      </c>
      <c r="I142" s="37">
        <v>774.11666666666679</v>
      </c>
      <c r="J142" s="37">
        <v>780.08333333333337</v>
      </c>
      <c r="K142" s="28">
        <v>768.15</v>
      </c>
      <c r="L142" s="28">
        <v>753</v>
      </c>
      <c r="M142" s="28">
        <v>1.45441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171.85</v>
      </c>
      <c r="D143" s="37">
        <v>172.61666666666667</v>
      </c>
      <c r="E143" s="37">
        <v>170.23333333333335</v>
      </c>
      <c r="F143" s="37">
        <v>168.61666666666667</v>
      </c>
      <c r="G143" s="37">
        <v>166.23333333333335</v>
      </c>
      <c r="H143" s="37">
        <v>174.23333333333335</v>
      </c>
      <c r="I143" s="37">
        <v>176.61666666666667</v>
      </c>
      <c r="J143" s="37">
        <v>178.23333333333335</v>
      </c>
      <c r="K143" s="28">
        <v>175</v>
      </c>
      <c r="L143" s="28">
        <v>171</v>
      </c>
      <c r="M143" s="28">
        <v>20.235340000000001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941.9</v>
      </c>
      <c r="D144" s="37">
        <v>931.86666666666667</v>
      </c>
      <c r="E144" s="37">
        <v>920.2833333333333</v>
      </c>
      <c r="F144" s="37">
        <v>898.66666666666663</v>
      </c>
      <c r="G144" s="37">
        <v>887.08333333333326</v>
      </c>
      <c r="H144" s="37">
        <v>953.48333333333335</v>
      </c>
      <c r="I144" s="37">
        <v>965.06666666666661</v>
      </c>
      <c r="J144" s="37">
        <v>986.68333333333339</v>
      </c>
      <c r="K144" s="28">
        <v>943.45</v>
      </c>
      <c r="L144" s="28">
        <v>910.25</v>
      </c>
      <c r="M144" s="28">
        <v>66.139719999999997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93.3</v>
      </c>
      <c r="D145" s="37">
        <v>93.733333333333334</v>
      </c>
      <c r="E145" s="37">
        <v>92.566666666666663</v>
      </c>
      <c r="F145" s="37">
        <v>91.833333333333329</v>
      </c>
      <c r="G145" s="37">
        <v>90.666666666666657</v>
      </c>
      <c r="H145" s="37">
        <v>94.466666666666669</v>
      </c>
      <c r="I145" s="37">
        <v>95.633333333333326</v>
      </c>
      <c r="J145" s="37">
        <v>96.366666666666674</v>
      </c>
      <c r="K145" s="28">
        <v>94.9</v>
      </c>
      <c r="L145" s="28">
        <v>93</v>
      </c>
      <c r="M145" s="28">
        <v>47.843299999999999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531.65</v>
      </c>
      <c r="D146" s="37">
        <v>533.36666666666667</v>
      </c>
      <c r="E146" s="37">
        <v>526.83333333333337</v>
      </c>
      <c r="F146" s="37">
        <v>522.01666666666665</v>
      </c>
      <c r="G146" s="37">
        <v>515.48333333333335</v>
      </c>
      <c r="H146" s="37">
        <v>538.18333333333339</v>
      </c>
      <c r="I146" s="37">
        <v>544.7166666666667</v>
      </c>
      <c r="J146" s="37">
        <v>549.53333333333342</v>
      </c>
      <c r="K146" s="28">
        <v>539.9</v>
      </c>
      <c r="L146" s="28">
        <v>528.54999999999995</v>
      </c>
      <c r="M146" s="28">
        <v>15.016500000000001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7897.45</v>
      </c>
      <c r="D147" s="37">
        <v>7876.1333333333341</v>
      </c>
      <c r="E147" s="37">
        <v>7797.4166666666679</v>
      </c>
      <c r="F147" s="37">
        <v>7697.3833333333341</v>
      </c>
      <c r="G147" s="37">
        <v>7618.6666666666679</v>
      </c>
      <c r="H147" s="37">
        <v>7976.1666666666679</v>
      </c>
      <c r="I147" s="37">
        <v>8054.8833333333332</v>
      </c>
      <c r="J147" s="37">
        <v>8154.9166666666679</v>
      </c>
      <c r="K147" s="28">
        <v>7954.85</v>
      </c>
      <c r="L147" s="28">
        <v>7776.1</v>
      </c>
      <c r="M147" s="28">
        <v>11.611750000000001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728.85</v>
      </c>
      <c r="D148" s="37">
        <v>728.66666666666663</v>
      </c>
      <c r="E148" s="37">
        <v>716.2833333333333</v>
      </c>
      <c r="F148" s="37">
        <v>703.7166666666667</v>
      </c>
      <c r="G148" s="37">
        <v>691.33333333333337</v>
      </c>
      <c r="H148" s="37">
        <v>741.23333333333323</v>
      </c>
      <c r="I148" s="37">
        <v>753.61666666666667</v>
      </c>
      <c r="J148" s="37">
        <v>766.18333333333317</v>
      </c>
      <c r="K148" s="28">
        <v>741.05</v>
      </c>
      <c r="L148" s="28">
        <v>716.1</v>
      </c>
      <c r="M148" s="28">
        <v>2.3331200000000001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2971.4</v>
      </c>
      <c r="D149" s="37">
        <v>2946.0166666666664</v>
      </c>
      <c r="E149" s="37">
        <v>2905.3833333333328</v>
      </c>
      <c r="F149" s="37">
        <v>2839.3666666666663</v>
      </c>
      <c r="G149" s="37">
        <v>2798.7333333333327</v>
      </c>
      <c r="H149" s="37">
        <v>3012.0333333333328</v>
      </c>
      <c r="I149" s="37">
        <v>3052.6666666666661</v>
      </c>
      <c r="J149" s="37">
        <v>3118.6833333333329</v>
      </c>
      <c r="K149" s="28">
        <v>2986.65</v>
      </c>
      <c r="L149" s="28">
        <v>2880</v>
      </c>
      <c r="M149" s="28">
        <v>5.8759300000000003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2520.1</v>
      </c>
      <c r="D150" s="37">
        <v>2503.1833333333329</v>
      </c>
      <c r="E150" s="37">
        <v>2469.4166666666661</v>
      </c>
      <c r="F150" s="37">
        <v>2418.7333333333331</v>
      </c>
      <c r="G150" s="37">
        <v>2384.9666666666662</v>
      </c>
      <c r="H150" s="37">
        <v>2553.8666666666659</v>
      </c>
      <c r="I150" s="37">
        <v>2587.6333333333332</v>
      </c>
      <c r="J150" s="37">
        <v>2638.3166666666657</v>
      </c>
      <c r="K150" s="28">
        <v>2536.9499999999998</v>
      </c>
      <c r="L150" s="28">
        <v>2452.5</v>
      </c>
      <c r="M150" s="28">
        <v>2.9576500000000001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1161.5</v>
      </c>
      <c r="D151" s="37">
        <v>1162.2666666666667</v>
      </c>
      <c r="E151" s="37">
        <v>1151.0833333333333</v>
      </c>
      <c r="F151" s="37">
        <v>1140.6666666666665</v>
      </c>
      <c r="G151" s="37">
        <v>1129.4833333333331</v>
      </c>
      <c r="H151" s="37">
        <v>1172.6833333333334</v>
      </c>
      <c r="I151" s="37">
        <v>1183.8666666666668</v>
      </c>
      <c r="J151" s="37">
        <v>1194.2833333333335</v>
      </c>
      <c r="K151" s="28">
        <v>1173.45</v>
      </c>
      <c r="L151" s="28">
        <v>1151.8499999999999</v>
      </c>
      <c r="M151" s="28">
        <v>4.2240599999999997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703.85</v>
      </c>
      <c r="D152" s="37">
        <v>704.85</v>
      </c>
      <c r="E152" s="37">
        <v>695.7</v>
      </c>
      <c r="F152" s="37">
        <v>687.55000000000007</v>
      </c>
      <c r="G152" s="37">
        <v>678.40000000000009</v>
      </c>
      <c r="H152" s="37">
        <v>713</v>
      </c>
      <c r="I152" s="37">
        <v>722.14999999999986</v>
      </c>
      <c r="J152" s="37">
        <v>730.3</v>
      </c>
      <c r="K152" s="28">
        <v>714</v>
      </c>
      <c r="L152" s="28">
        <v>696.7</v>
      </c>
      <c r="M152" s="28">
        <v>0.93540000000000001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128.15</v>
      </c>
      <c r="D153" s="37">
        <v>129.81666666666669</v>
      </c>
      <c r="E153" s="37">
        <v>122.83333333333337</v>
      </c>
      <c r="F153" s="37">
        <v>117.51666666666668</v>
      </c>
      <c r="G153" s="37">
        <v>110.53333333333336</v>
      </c>
      <c r="H153" s="37">
        <v>135.13333333333338</v>
      </c>
      <c r="I153" s="37">
        <v>142.11666666666667</v>
      </c>
      <c r="J153" s="37">
        <v>147.43333333333339</v>
      </c>
      <c r="K153" s="28">
        <v>136.80000000000001</v>
      </c>
      <c r="L153" s="28">
        <v>124.5</v>
      </c>
      <c r="M153" s="28">
        <v>279.30966000000001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150.15</v>
      </c>
      <c r="D154" s="37">
        <v>151.29999999999998</v>
      </c>
      <c r="E154" s="37">
        <v>147.24999999999997</v>
      </c>
      <c r="F154" s="37">
        <v>144.35</v>
      </c>
      <c r="G154" s="37">
        <v>140.29999999999998</v>
      </c>
      <c r="H154" s="37">
        <v>154.19999999999996</v>
      </c>
      <c r="I154" s="37">
        <v>158.24999999999997</v>
      </c>
      <c r="J154" s="37">
        <v>161.14999999999995</v>
      </c>
      <c r="K154" s="28">
        <v>155.35</v>
      </c>
      <c r="L154" s="28">
        <v>148.4</v>
      </c>
      <c r="M154" s="28">
        <v>260.55889999999999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95.9</v>
      </c>
      <c r="D155" s="37">
        <v>95.783333333333346</v>
      </c>
      <c r="E155" s="37">
        <v>93.616666666666688</v>
      </c>
      <c r="F155" s="37">
        <v>91.333333333333343</v>
      </c>
      <c r="G155" s="37">
        <v>89.166666666666686</v>
      </c>
      <c r="H155" s="37">
        <v>98.066666666666691</v>
      </c>
      <c r="I155" s="37">
        <v>100.23333333333335</v>
      </c>
      <c r="J155" s="37">
        <v>102.51666666666669</v>
      </c>
      <c r="K155" s="28">
        <v>97.95</v>
      </c>
      <c r="L155" s="28">
        <v>93.5</v>
      </c>
      <c r="M155" s="28">
        <v>195.81833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3674.95</v>
      </c>
      <c r="D156" s="37">
        <v>3716.9499999999994</v>
      </c>
      <c r="E156" s="37">
        <v>3590.4499999999989</v>
      </c>
      <c r="F156" s="37">
        <v>3505.9499999999994</v>
      </c>
      <c r="G156" s="37">
        <v>3379.4499999999989</v>
      </c>
      <c r="H156" s="37">
        <v>3801.4499999999989</v>
      </c>
      <c r="I156" s="37">
        <v>3927.95</v>
      </c>
      <c r="J156" s="37">
        <v>4012.4499999999989</v>
      </c>
      <c r="K156" s="28">
        <v>3843.45</v>
      </c>
      <c r="L156" s="28">
        <v>3632.45</v>
      </c>
      <c r="M156" s="28">
        <v>2.0830199999999999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16994.3</v>
      </c>
      <c r="D157" s="37">
        <v>17091.866666666669</v>
      </c>
      <c r="E157" s="37">
        <v>16813.733333333337</v>
      </c>
      <c r="F157" s="37">
        <v>16633.166666666668</v>
      </c>
      <c r="G157" s="37">
        <v>16355.033333333336</v>
      </c>
      <c r="H157" s="37">
        <v>17272.433333333338</v>
      </c>
      <c r="I157" s="37">
        <v>17550.566666666669</v>
      </c>
      <c r="J157" s="37">
        <v>17731.133333333339</v>
      </c>
      <c r="K157" s="28">
        <v>17370</v>
      </c>
      <c r="L157" s="28">
        <v>16911.3</v>
      </c>
      <c r="M157" s="28">
        <v>1.03173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271</v>
      </c>
      <c r="D158" s="37">
        <v>271.08333333333331</v>
      </c>
      <c r="E158" s="37">
        <v>266.96666666666664</v>
      </c>
      <c r="F158" s="37">
        <v>262.93333333333334</v>
      </c>
      <c r="G158" s="37">
        <v>258.81666666666666</v>
      </c>
      <c r="H158" s="37">
        <v>275.11666666666662</v>
      </c>
      <c r="I158" s="37">
        <v>279.23333333333329</v>
      </c>
      <c r="J158" s="37">
        <v>283.26666666666659</v>
      </c>
      <c r="K158" s="28">
        <v>275.2</v>
      </c>
      <c r="L158" s="28">
        <v>267.05</v>
      </c>
      <c r="M158" s="28">
        <v>6.5732499999999998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787.85</v>
      </c>
      <c r="D159" s="37">
        <v>797.55000000000007</v>
      </c>
      <c r="E159" s="37">
        <v>772.90000000000009</v>
      </c>
      <c r="F159" s="37">
        <v>757.95</v>
      </c>
      <c r="G159" s="37">
        <v>733.30000000000007</v>
      </c>
      <c r="H159" s="37">
        <v>812.50000000000011</v>
      </c>
      <c r="I159" s="37">
        <v>837.15</v>
      </c>
      <c r="J159" s="37">
        <v>852.10000000000014</v>
      </c>
      <c r="K159" s="28">
        <v>822.2</v>
      </c>
      <c r="L159" s="28">
        <v>782.6</v>
      </c>
      <c r="M159" s="28">
        <v>10.900130000000001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155.1</v>
      </c>
      <c r="D160" s="37">
        <v>157.98333333333332</v>
      </c>
      <c r="E160" s="37">
        <v>151.76666666666665</v>
      </c>
      <c r="F160" s="37">
        <v>148.43333333333334</v>
      </c>
      <c r="G160" s="37">
        <v>142.21666666666667</v>
      </c>
      <c r="H160" s="37">
        <v>161.31666666666663</v>
      </c>
      <c r="I160" s="37">
        <v>167.53333333333327</v>
      </c>
      <c r="J160" s="37">
        <v>170.86666666666662</v>
      </c>
      <c r="K160" s="28">
        <v>164.2</v>
      </c>
      <c r="L160" s="28">
        <v>154.65</v>
      </c>
      <c r="M160" s="28">
        <v>180.29557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232.25</v>
      </c>
      <c r="D161" s="37">
        <v>234.75</v>
      </c>
      <c r="E161" s="37">
        <v>228.5</v>
      </c>
      <c r="F161" s="37">
        <v>224.75</v>
      </c>
      <c r="G161" s="37">
        <v>218.5</v>
      </c>
      <c r="H161" s="37">
        <v>238.5</v>
      </c>
      <c r="I161" s="37">
        <v>244.75</v>
      </c>
      <c r="J161" s="37">
        <v>248.5</v>
      </c>
      <c r="K161" s="28">
        <v>241</v>
      </c>
      <c r="L161" s="28">
        <v>231</v>
      </c>
      <c r="M161" s="28">
        <v>9.6562800000000006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2644.3</v>
      </c>
      <c r="D162" s="37">
        <v>2650.6833333333334</v>
      </c>
      <c r="E162" s="37">
        <v>2589.666666666667</v>
      </c>
      <c r="F162" s="37">
        <v>2535.0333333333338</v>
      </c>
      <c r="G162" s="37">
        <v>2474.0166666666673</v>
      </c>
      <c r="H162" s="37">
        <v>2705.3166666666666</v>
      </c>
      <c r="I162" s="37">
        <v>2766.333333333333</v>
      </c>
      <c r="J162" s="37">
        <v>2820.9666666666662</v>
      </c>
      <c r="K162" s="28">
        <v>2711.7</v>
      </c>
      <c r="L162" s="28">
        <v>2596.0500000000002</v>
      </c>
      <c r="M162" s="28">
        <v>2.9210400000000001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42184.9</v>
      </c>
      <c r="D163" s="37">
        <v>42420.283333333333</v>
      </c>
      <c r="E163" s="37">
        <v>41765.616666666669</v>
      </c>
      <c r="F163" s="37">
        <v>41346.333333333336</v>
      </c>
      <c r="G163" s="37">
        <v>40691.666666666672</v>
      </c>
      <c r="H163" s="37">
        <v>42839.566666666666</v>
      </c>
      <c r="I163" s="37">
        <v>43494.233333333337</v>
      </c>
      <c r="J163" s="37">
        <v>43913.516666666663</v>
      </c>
      <c r="K163" s="28">
        <v>43074.95</v>
      </c>
      <c r="L163" s="28">
        <v>42001</v>
      </c>
      <c r="M163" s="28">
        <v>0.11852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225.5</v>
      </c>
      <c r="D164" s="37">
        <v>226.98333333333335</v>
      </c>
      <c r="E164" s="37">
        <v>222.9666666666667</v>
      </c>
      <c r="F164" s="37">
        <v>220.43333333333334</v>
      </c>
      <c r="G164" s="37">
        <v>216.41666666666669</v>
      </c>
      <c r="H164" s="37">
        <v>229.51666666666671</v>
      </c>
      <c r="I164" s="37">
        <v>233.53333333333336</v>
      </c>
      <c r="J164" s="37">
        <v>236.06666666666672</v>
      </c>
      <c r="K164" s="28">
        <v>231</v>
      </c>
      <c r="L164" s="28">
        <v>224.45</v>
      </c>
      <c r="M164" s="28">
        <v>29.791679999999999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4412</v>
      </c>
      <c r="D165" s="37">
        <v>4409.1500000000005</v>
      </c>
      <c r="E165" s="37">
        <v>4323.3000000000011</v>
      </c>
      <c r="F165" s="37">
        <v>4234.6000000000004</v>
      </c>
      <c r="G165" s="37">
        <v>4148.7500000000009</v>
      </c>
      <c r="H165" s="37">
        <v>4497.8500000000013</v>
      </c>
      <c r="I165" s="37">
        <v>4583.7000000000016</v>
      </c>
      <c r="J165" s="37">
        <v>4672.4000000000015</v>
      </c>
      <c r="K165" s="28">
        <v>4495</v>
      </c>
      <c r="L165" s="28">
        <v>4320.45</v>
      </c>
      <c r="M165" s="28">
        <v>0.86560000000000004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2188.75</v>
      </c>
      <c r="D166" s="37">
        <v>2186</v>
      </c>
      <c r="E166" s="37">
        <v>2143</v>
      </c>
      <c r="F166" s="37">
        <v>2097.25</v>
      </c>
      <c r="G166" s="37">
        <v>2054.25</v>
      </c>
      <c r="H166" s="37">
        <v>2231.75</v>
      </c>
      <c r="I166" s="37">
        <v>2274.75</v>
      </c>
      <c r="J166" s="37">
        <v>2320.5</v>
      </c>
      <c r="K166" s="28">
        <v>2229</v>
      </c>
      <c r="L166" s="28">
        <v>2140.25</v>
      </c>
      <c r="M166" s="28">
        <v>8.9389199999999995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1885.8</v>
      </c>
      <c r="D167" s="37">
        <v>1902.4333333333334</v>
      </c>
      <c r="E167" s="37">
        <v>1864.8166666666668</v>
      </c>
      <c r="F167" s="37">
        <v>1843.8333333333335</v>
      </c>
      <c r="G167" s="37">
        <v>1806.2166666666669</v>
      </c>
      <c r="H167" s="37">
        <v>1923.4166666666667</v>
      </c>
      <c r="I167" s="37">
        <v>1961.0333333333335</v>
      </c>
      <c r="J167" s="37">
        <v>1982.0166666666667</v>
      </c>
      <c r="K167" s="28">
        <v>1940.05</v>
      </c>
      <c r="L167" s="28">
        <v>1881.45</v>
      </c>
      <c r="M167" s="28">
        <v>4.1477700000000004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2543.1999999999998</v>
      </c>
      <c r="D168" s="37">
        <v>2555.5499999999997</v>
      </c>
      <c r="E168" s="37">
        <v>2520.8499999999995</v>
      </c>
      <c r="F168" s="37">
        <v>2498.4999999999995</v>
      </c>
      <c r="G168" s="37">
        <v>2463.7999999999993</v>
      </c>
      <c r="H168" s="37">
        <v>2577.8999999999996</v>
      </c>
      <c r="I168" s="37">
        <v>2612.5999999999995</v>
      </c>
      <c r="J168" s="37">
        <v>2634.95</v>
      </c>
      <c r="K168" s="28">
        <v>2590.25</v>
      </c>
      <c r="L168" s="28">
        <v>2533.1999999999998</v>
      </c>
      <c r="M168" s="28">
        <v>1.7015899999999999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108.7</v>
      </c>
      <c r="D169" s="37">
        <v>108.73333333333333</v>
      </c>
      <c r="E169" s="37">
        <v>107.51666666666667</v>
      </c>
      <c r="F169" s="37">
        <v>106.33333333333333</v>
      </c>
      <c r="G169" s="37">
        <v>105.11666666666666</v>
      </c>
      <c r="H169" s="37">
        <v>109.91666666666667</v>
      </c>
      <c r="I169" s="37">
        <v>111.13333333333334</v>
      </c>
      <c r="J169" s="37">
        <v>112.31666666666668</v>
      </c>
      <c r="K169" s="28">
        <v>109.95</v>
      </c>
      <c r="L169" s="28">
        <v>107.55</v>
      </c>
      <c r="M169" s="28">
        <v>23.2181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224.6</v>
      </c>
      <c r="D170" s="37">
        <v>226.93333333333331</v>
      </c>
      <c r="E170" s="37">
        <v>221.86666666666662</v>
      </c>
      <c r="F170" s="37">
        <v>219.1333333333333</v>
      </c>
      <c r="G170" s="37">
        <v>214.06666666666661</v>
      </c>
      <c r="H170" s="37">
        <v>229.66666666666663</v>
      </c>
      <c r="I170" s="37">
        <v>234.73333333333329</v>
      </c>
      <c r="J170" s="37">
        <v>237.46666666666664</v>
      </c>
      <c r="K170" s="28">
        <v>232</v>
      </c>
      <c r="L170" s="28">
        <v>224.2</v>
      </c>
      <c r="M170" s="28">
        <v>86.793760000000006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437.95</v>
      </c>
      <c r="D171" s="37">
        <v>441.5</v>
      </c>
      <c r="E171" s="37">
        <v>424</v>
      </c>
      <c r="F171" s="37">
        <v>410.05</v>
      </c>
      <c r="G171" s="37">
        <v>392.55</v>
      </c>
      <c r="H171" s="37">
        <v>455.45</v>
      </c>
      <c r="I171" s="37">
        <v>472.95</v>
      </c>
      <c r="J171" s="37">
        <v>486.9</v>
      </c>
      <c r="K171" s="28">
        <v>459</v>
      </c>
      <c r="L171" s="28">
        <v>427.55</v>
      </c>
      <c r="M171" s="28">
        <v>4.48224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13385.5</v>
      </c>
      <c r="D172" s="37">
        <v>13299.733333333332</v>
      </c>
      <c r="E172" s="37">
        <v>13119.516666666663</v>
      </c>
      <c r="F172" s="37">
        <v>12853.533333333331</v>
      </c>
      <c r="G172" s="37">
        <v>12673.316666666662</v>
      </c>
      <c r="H172" s="37">
        <v>13565.716666666664</v>
      </c>
      <c r="I172" s="37">
        <v>13745.933333333334</v>
      </c>
      <c r="J172" s="37">
        <v>14011.916666666664</v>
      </c>
      <c r="K172" s="28">
        <v>13479.95</v>
      </c>
      <c r="L172" s="28">
        <v>13033.75</v>
      </c>
      <c r="M172" s="28">
        <v>5.2979999999999999E-2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30.6</v>
      </c>
      <c r="D173" s="37">
        <v>30.45</v>
      </c>
      <c r="E173" s="37">
        <v>30.049999999999997</v>
      </c>
      <c r="F173" s="37">
        <v>29.499999999999996</v>
      </c>
      <c r="G173" s="37">
        <v>29.099999999999994</v>
      </c>
      <c r="H173" s="37">
        <v>31</v>
      </c>
      <c r="I173" s="37">
        <v>31.4</v>
      </c>
      <c r="J173" s="37">
        <v>31.950000000000003</v>
      </c>
      <c r="K173" s="28">
        <v>30.85</v>
      </c>
      <c r="L173" s="28">
        <v>29.9</v>
      </c>
      <c r="M173" s="28">
        <v>420.55819000000002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115.45</v>
      </c>
      <c r="D174" s="37">
        <v>116.38333333333333</v>
      </c>
      <c r="E174" s="37">
        <v>114.26666666666665</v>
      </c>
      <c r="F174" s="37">
        <v>113.08333333333333</v>
      </c>
      <c r="G174" s="37">
        <v>110.96666666666665</v>
      </c>
      <c r="H174" s="37">
        <v>117.56666666666665</v>
      </c>
      <c r="I174" s="37">
        <v>119.68333333333332</v>
      </c>
      <c r="J174" s="37">
        <v>120.86666666666665</v>
      </c>
      <c r="K174" s="28">
        <v>118.5</v>
      </c>
      <c r="L174" s="28">
        <v>115.2</v>
      </c>
      <c r="M174" s="28">
        <v>81.074719999999999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119</v>
      </c>
      <c r="D175" s="37">
        <v>119.03333333333335</v>
      </c>
      <c r="E175" s="37">
        <v>117.86666666666669</v>
      </c>
      <c r="F175" s="37">
        <v>116.73333333333335</v>
      </c>
      <c r="G175" s="37">
        <v>115.56666666666669</v>
      </c>
      <c r="H175" s="37">
        <v>120.16666666666669</v>
      </c>
      <c r="I175" s="37">
        <v>121.33333333333334</v>
      </c>
      <c r="J175" s="37">
        <v>122.46666666666668</v>
      </c>
      <c r="K175" s="28">
        <v>120.2</v>
      </c>
      <c r="L175" s="28">
        <v>117.9</v>
      </c>
      <c r="M175" s="28">
        <v>27.966000000000001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2606.9</v>
      </c>
      <c r="D176" s="37">
        <v>2617.8166666666671</v>
      </c>
      <c r="E176" s="37">
        <v>2582.0833333333339</v>
      </c>
      <c r="F176" s="37">
        <v>2557.2666666666669</v>
      </c>
      <c r="G176" s="37">
        <v>2521.5333333333338</v>
      </c>
      <c r="H176" s="37">
        <v>2642.6333333333341</v>
      </c>
      <c r="I176" s="37">
        <v>2678.3666666666668</v>
      </c>
      <c r="J176" s="37">
        <v>2703.1833333333343</v>
      </c>
      <c r="K176" s="28">
        <v>2653.55</v>
      </c>
      <c r="L176" s="28">
        <v>2593</v>
      </c>
      <c r="M176" s="28">
        <v>70.391440000000003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749.9</v>
      </c>
      <c r="D177" s="37">
        <v>748.4666666666667</v>
      </c>
      <c r="E177" s="37">
        <v>740.43333333333339</v>
      </c>
      <c r="F177" s="37">
        <v>730.9666666666667</v>
      </c>
      <c r="G177" s="37">
        <v>722.93333333333339</v>
      </c>
      <c r="H177" s="37">
        <v>757.93333333333339</v>
      </c>
      <c r="I177" s="37">
        <v>765.9666666666667</v>
      </c>
      <c r="J177" s="37">
        <v>775.43333333333339</v>
      </c>
      <c r="K177" s="28">
        <v>756.5</v>
      </c>
      <c r="L177" s="28">
        <v>739</v>
      </c>
      <c r="M177" s="28">
        <v>10.756159999999999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1076.5</v>
      </c>
      <c r="D178" s="37">
        <v>1076.8</v>
      </c>
      <c r="E178" s="37">
        <v>1061.6999999999998</v>
      </c>
      <c r="F178" s="37">
        <v>1046.8999999999999</v>
      </c>
      <c r="G178" s="37">
        <v>1031.7999999999997</v>
      </c>
      <c r="H178" s="37">
        <v>1091.5999999999999</v>
      </c>
      <c r="I178" s="37">
        <v>1106.6999999999998</v>
      </c>
      <c r="J178" s="37">
        <v>1121.5</v>
      </c>
      <c r="K178" s="28">
        <v>1091.9000000000001</v>
      </c>
      <c r="L178" s="28">
        <v>1062</v>
      </c>
      <c r="M178" s="28">
        <v>6.2015200000000004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2306.0500000000002</v>
      </c>
      <c r="D179" s="37">
        <v>2333.6166666666668</v>
      </c>
      <c r="E179" s="37">
        <v>2269.2333333333336</v>
      </c>
      <c r="F179" s="37">
        <v>2232.416666666667</v>
      </c>
      <c r="G179" s="37">
        <v>2168.0333333333338</v>
      </c>
      <c r="H179" s="37">
        <v>2370.4333333333334</v>
      </c>
      <c r="I179" s="37">
        <v>2434.8166666666666</v>
      </c>
      <c r="J179" s="37">
        <v>2471.6333333333332</v>
      </c>
      <c r="K179" s="28">
        <v>2398</v>
      </c>
      <c r="L179" s="28">
        <v>2296.8000000000002</v>
      </c>
      <c r="M179" s="28">
        <v>6.89093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6630.9</v>
      </c>
      <c r="D180" s="37">
        <v>6658.5666666666666</v>
      </c>
      <c r="E180" s="37">
        <v>6567.333333333333</v>
      </c>
      <c r="F180" s="37">
        <v>6503.7666666666664</v>
      </c>
      <c r="G180" s="37">
        <v>6412.5333333333328</v>
      </c>
      <c r="H180" s="37">
        <v>6722.1333333333332</v>
      </c>
      <c r="I180" s="37">
        <v>6813.3666666666668</v>
      </c>
      <c r="J180" s="37">
        <v>6876.9333333333334</v>
      </c>
      <c r="K180" s="28">
        <v>6749.8</v>
      </c>
      <c r="L180" s="28">
        <v>6595</v>
      </c>
      <c r="M180" s="28">
        <v>0.14071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21941.7</v>
      </c>
      <c r="D181" s="37">
        <v>21955.533333333336</v>
      </c>
      <c r="E181" s="37">
        <v>21736.166666666672</v>
      </c>
      <c r="F181" s="37">
        <v>21530.633333333335</v>
      </c>
      <c r="G181" s="37">
        <v>21311.26666666667</v>
      </c>
      <c r="H181" s="37">
        <v>22161.066666666673</v>
      </c>
      <c r="I181" s="37">
        <v>22380.433333333334</v>
      </c>
      <c r="J181" s="37">
        <v>22585.966666666674</v>
      </c>
      <c r="K181" s="28">
        <v>22174.9</v>
      </c>
      <c r="L181" s="28">
        <v>21750</v>
      </c>
      <c r="M181" s="28">
        <v>0.56200000000000006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1136.6500000000001</v>
      </c>
      <c r="D182" s="37">
        <v>1128.1833333333334</v>
      </c>
      <c r="E182" s="37">
        <v>1108.4666666666667</v>
      </c>
      <c r="F182" s="37">
        <v>1080.2833333333333</v>
      </c>
      <c r="G182" s="37">
        <v>1060.5666666666666</v>
      </c>
      <c r="H182" s="37">
        <v>1156.3666666666668</v>
      </c>
      <c r="I182" s="37">
        <v>1176.0833333333335</v>
      </c>
      <c r="J182" s="37">
        <v>1204.2666666666669</v>
      </c>
      <c r="K182" s="28">
        <v>1147.9000000000001</v>
      </c>
      <c r="L182" s="28">
        <v>1100</v>
      </c>
      <c r="M182" s="28">
        <v>12.140980000000001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2365.6</v>
      </c>
      <c r="D183" s="37">
        <v>2378.9666666666667</v>
      </c>
      <c r="E183" s="37">
        <v>2341.1833333333334</v>
      </c>
      <c r="F183" s="37">
        <v>2316.7666666666669</v>
      </c>
      <c r="G183" s="37">
        <v>2278.9833333333336</v>
      </c>
      <c r="H183" s="37">
        <v>2403.3833333333332</v>
      </c>
      <c r="I183" s="37">
        <v>2441.166666666667</v>
      </c>
      <c r="J183" s="37">
        <v>2465.583333333333</v>
      </c>
      <c r="K183" s="28">
        <v>2416.75</v>
      </c>
      <c r="L183" s="28">
        <v>2354.5500000000002</v>
      </c>
      <c r="M183" s="28">
        <v>2.1568299999999998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460.9</v>
      </c>
      <c r="D184" s="37">
        <v>463.93333333333334</v>
      </c>
      <c r="E184" s="37">
        <v>456.4666666666667</v>
      </c>
      <c r="F184" s="37">
        <v>452.03333333333336</v>
      </c>
      <c r="G184" s="37">
        <v>444.56666666666672</v>
      </c>
      <c r="H184" s="37">
        <v>468.36666666666667</v>
      </c>
      <c r="I184" s="37">
        <v>475.83333333333326</v>
      </c>
      <c r="J184" s="37">
        <v>480.26666666666665</v>
      </c>
      <c r="K184" s="28">
        <v>471.4</v>
      </c>
      <c r="L184" s="28">
        <v>459.5</v>
      </c>
      <c r="M184" s="28">
        <v>134.99414999999999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73.95</v>
      </c>
      <c r="D185" s="37">
        <v>74.116666666666674</v>
      </c>
      <c r="E185" s="37">
        <v>71.533333333333346</v>
      </c>
      <c r="F185" s="37">
        <v>69.116666666666674</v>
      </c>
      <c r="G185" s="37">
        <v>66.533333333333346</v>
      </c>
      <c r="H185" s="37">
        <v>76.533333333333346</v>
      </c>
      <c r="I185" s="37">
        <v>79.11666666666666</v>
      </c>
      <c r="J185" s="37">
        <v>81.533333333333346</v>
      </c>
      <c r="K185" s="28">
        <v>76.7</v>
      </c>
      <c r="L185" s="28">
        <v>71.7</v>
      </c>
      <c r="M185" s="28">
        <v>1135.85736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922.05</v>
      </c>
      <c r="D186" s="37">
        <v>923.31666666666661</v>
      </c>
      <c r="E186" s="37">
        <v>915.33333333333326</v>
      </c>
      <c r="F186" s="37">
        <v>908.61666666666667</v>
      </c>
      <c r="G186" s="37">
        <v>900.63333333333333</v>
      </c>
      <c r="H186" s="37">
        <v>930.03333333333319</v>
      </c>
      <c r="I186" s="37">
        <v>938.01666666666654</v>
      </c>
      <c r="J186" s="37">
        <v>944.73333333333312</v>
      </c>
      <c r="K186" s="28">
        <v>931.3</v>
      </c>
      <c r="L186" s="28">
        <v>916.6</v>
      </c>
      <c r="M186" s="28">
        <v>21.95036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427.5</v>
      </c>
      <c r="D187" s="37">
        <v>431.93333333333334</v>
      </c>
      <c r="E187" s="37">
        <v>421.56666666666666</v>
      </c>
      <c r="F187" s="37">
        <v>415.63333333333333</v>
      </c>
      <c r="G187" s="37">
        <v>405.26666666666665</v>
      </c>
      <c r="H187" s="37">
        <v>437.86666666666667</v>
      </c>
      <c r="I187" s="37">
        <v>448.23333333333335</v>
      </c>
      <c r="J187" s="37">
        <v>454.16666666666669</v>
      </c>
      <c r="K187" s="28">
        <v>442.3</v>
      </c>
      <c r="L187" s="28">
        <v>426</v>
      </c>
      <c r="M187" s="28">
        <v>8.2064199999999996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559.95000000000005</v>
      </c>
      <c r="D188" s="37">
        <v>562.35</v>
      </c>
      <c r="E188" s="37">
        <v>555.25</v>
      </c>
      <c r="F188" s="37">
        <v>550.54999999999995</v>
      </c>
      <c r="G188" s="37">
        <v>543.44999999999993</v>
      </c>
      <c r="H188" s="37">
        <v>567.05000000000007</v>
      </c>
      <c r="I188" s="37">
        <v>574.1500000000002</v>
      </c>
      <c r="J188" s="37">
        <v>578.85000000000014</v>
      </c>
      <c r="K188" s="28">
        <v>569.45000000000005</v>
      </c>
      <c r="L188" s="28">
        <v>557.65</v>
      </c>
      <c r="M188" s="28">
        <v>2.3915299999999999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695.9</v>
      </c>
      <c r="D189" s="37">
        <v>697.08333333333337</v>
      </c>
      <c r="E189" s="37">
        <v>684.16666666666674</v>
      </c>
      <c r="F189" s="37">
        <v>672.43333333333339</v>
      </c>
      <c r="G189" s="37">
        <v>659.51666666666677</v>
      </c>
      <c r="H189" s="37">
        <v>708.81666666666672</v>
      </c>
      <c r="I189" s="37">
        <v>721.73333333333346</v>
      </c>
      <c r="J189" s="37">
        <v>733.4666666666667</v>
      </c>
      <c r="K189" s="28">
        <v>710</v>
      </c>
      <c r="L189" s="28">
        <v>685.35</v>
      </c>
      <c r="M189" s="28">
        <v>26.56671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970.2</v>
      </c>
      <c r="D190" s="37">
        <v>977.73333333333323</v>
      </c>
      <c r="E190" s="37">
        <v>959.56666666666649</v>
      </c>
      <c r="F190" s="37">
        <v>948.93333333333328</v>
      </c>
      <c r="G190" s="37">
        <v>930.76666666666654</v>
      </c>
      <c r="H190" s="37">
        <v>988.36666666666645</v>
      </c>
      <c r="I190" s="37">
        <v>1006.5333333333332</v>
      </c>
      <c r="J190" s="37">
        <v>1017.1666666666664</v>
      </c>
      <c r="K190" s="28">
        <v>995.9</v>
      </c>
      <c r="L190" s="28">
        <v>967.1</v>
      </c>
      <c r="M190" s="28">
        <v>8.1123200000000004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972.5</v>
      </c>
      <c r="D191" s="37">
        <v>976.55000000000007</v>
      </c>
      <c r="E191" s="37">
        <v>964.20000000000016</v>
      </c>
      <c r="F191" s="37">
        <v>955.90000000000009</v>
      </c>
      <c r="G191" s="37">
        <v>943.55000000000018</v>
      </c>
      <c r="H191" s="37">
        <v>984.85000000000014</v>
      </c>
      <c r="I191" s="37">
        <v>997.2</v>
      </c>
      <c r="J191" s="37">
        <v>1005.5000000000001</v>
      </c>
      <c r="K191" s="28">
        <v>988.9</v>
      </c>
      <c r="L191" s="28">
        <v>968.25</v>
      </c>
      <c r="M191" s="28">
        <v>2.9018199999999998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3321.75</v>
      </c>
      <c r="D192" s="37">
        <v>3309.2166666666667</v>
      </c>
      <c r="E192" s="37">
        <v>3279.5333333333333</v>
      </c>
      <c r="F192" s="37">
        <v>3237.3166666666666</v>
      </c>
      <c r="G192" s="37">
        <v>3207.6333333333332</v>
      </c>
      <c r="H192" s="37">
        <v>3351.4333333333334</v>
      </c>
      <c r="I192" s="37">
        <v>3381.1166666666668</v>
      </c>
      <c r="J192" s="37">
        <v>3423.3333333333335</v>
      </c>
      <c r="K192" s="28">
        <v>3338.9</v>
      </c>
      <c r="L192" s="28">
        <v>3267</v>
      </c>
      <c r="M192" s="28">
        <v>22.936900000000001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729.7</v>
      </c>
      <c r="D193" s="37">
        <v>735.5</v>
      </c>
      <c r="E193" s="37">
        <v>722.25</v>
      </c>
      <c r="F193" s="37">
        <v>714.8</v>
      </c>
      <c r="G193" s="37">
        <v>701.55</v>
      </c>
      <c r="H193" s="37">
        <v>742.95</v>
      </c>
      <c r="I193" s="37">
        <v>756.2</v>
      </c>
      <c r="J193" s="37">
        <v>763.65000000000009</v>
      </c>
      <c r="K193" s="28">
        <v>748.75</v>
      </c>
      <c r="L193" s="28">
        <v>728.05</v>
      </c>
      <c r="M193" s="28">
        <v>9.7082700000000006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8541.75</v>
      </c>
      <c r="D194" s="37">
        <v>8508.9833333333336</v>
      </c>
      <c r="E194" s="37">
        <v>8432.9666666666672</v>
      </c>
      <c r="F194" s="37">
        <v>8324.1833333333343</v>
      </c>
      <c r="G194" s="37">
        <v>8248.1666666666679</v>
      </c>
      <c r="H194" s="37">
        <v>8617.7666666666664</v>
      </c>
      <c r="I194" s="37">
        <v>8693.7833333333328</v>
      </c>
      <c r="J194" s="37">
        <v>8802.5666666666657</v>
      </c>
      <c r="K194" s="28">
        <v>8585</v>
      </c>
      <c r="L194" s="28">
        <v>8400.2000000000007</v>
      </c>
      <c r="M194" s="28">
        <v>5.4635100000000003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421.45</v>
      </c>
      <c r="D195" s="37">
        <v>424.04999999999995</v>
      </c>
      <c r="E195" s="37">
        <v>416.94999999999993</v>
      </c>
      <c r="F195" s="37">
        <v>412.45</v>
      </c>
      <c r="G195" s="37">
        <v>405.34999999999997</v>
      </c>
      <c r="H195" s="37">
        <v>428.5499999999999</v>
      </c>
      <c r="I195" s="37">
        <v>435.64999999999992</v>
      </c>
      <c r="J195" s="37">
        <v>440.14999999999986</v>
      </c>
      <c r="K195" s="28">
        <v>431.15</v>
      </c>
      <c r="L195" s="28">
        <v>419.55</v>
      </c>
      <c r="M195" s="28">
        <v>163.45308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229.8</v>
      </c>
      <c r="D196" s="37">
        <v>231.48333333333335</v>
      </c>
      <c r="E196" s="37">
        <v>227.06666666666669</v>
      </c>
      <c r="F196" s="37">
        <v>224.33333333333334</v>
      </c>
      <c r="G196" s="37">
        <v>219.91666666666669</v>
      </c>
      <c r="H196" s="37">
        <v>234.2166666666667</v>
      </c>
      <c r="I196" s="37">
        <v>238.63333333333333</v>
      </c>
      <c r="J196" s="37">
        <v>241.3666666666667</v>
      </c>
      <c r="K196" s="28">
        <v>235.9</v>
      </c>
      <c r="L196" s="28">
        <v>228.75</v>
      </c>
      <c r="M196" s="28">
        <v>166.42801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1022.95</v>
      </c>
      <c r="D197" s="37">
        <v>1040.5</v>
      </c>
      <c r="E197" s="37">
        <v>984</v>
      </c>
      <c r="F197" s="37">
        <v>945.05</v>
      </c>
      <c r="G197" s="37">
        <v>888.55</v>
      </c>
      <c r="H197" s="37">
        <v>1079.45</v>
      </c>
      <c r="I197" s="37">
        <v>1135.95</v>
      </c>
      <c r="J197" s="37">
        <v>1174.9000000000001</v>
      </c>
      <c r="K197" s="28">
        <v>1097</v>
      </c>
      <c r="L197" s="28">
        <v>1001.55</v>
      </c>
      <c r="M197" s="28">
        <v>273.88346000000001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1142.9000000000001</v>
      </c>
      <c r="D198" s="37">
        <v>1135.45</v>
      </c>
      <c r="E198" s="37">
        <v>1123.1000000000001</v>
      </c>
      <c r="F198" s="37">
        <v>1103.3000000000002</v>
      </c>
      <c r="G198" s="37">
        <v>1090.9500000000003</v>
      </c>
      <c r="H198" s="37">
        <v>1155.25</v>
      </c>
      <c r="I198" s="37">
        <v>1167.5999999999999</v>
      </c>
      <c r="J198" s="37">
        <v>1187.3999999999999</v>
      </c>
      <c r="K198" s="28">
        <v>1147.8</v>
      </c>
      <c r="L198" s="28">
        <v>1115.6500000000001</v>
      </c>
      <c r="M198" s="28">
        <v>27.836950000000002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679.5</v>
      </c>
      <c r="D199" s="37">
        <v>683.94999999999993</v>
      </c>
      <c r="E199" s="37">
        <v>667.89999999999986</v>
      </c>
      <c r="F199" s="37">
        <v>656.3</v>
      </c>
      <c r="G199" s="37">
        <v>640.24999999999989</v>
      </c>
      <c r="H199" s="37">
        <v>695.54999999999984</v>
      </c>
      <c r="I199" s="37">
        <v>711.5999999999998</v>
      </c>
      <c r="J199" s="37">
        <v>723.19999999999982</v>
      </c>
      <c r="K199" s="28">
        <v>700</v>
      </c>
      <c r="L199" s="28">
        <v>672.35</v>
      </c>
      <c r="M199" s="28">
        <v>3.6296599999999999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2151.3000000000002</v>
      </c>
      <c r="D200" s="37">
        <v>2163.1</v>
      </c>
      <c r="E200" s="37">
        <v>2126.1999999999998</v>
      </c>
      <c r="F200" s="37">
        <v>2101.1</v>
      </c>
      <c r="G200" s="37">
        <v>2064.1999999999998</v>
      </c>
      <c r="H200" s="37">
        <v>2188.1999999999998</v>
      </c>
      <c r="I200" s="37">
        <v>2225.1000000000004</v>
      </c>
      <c r="J200" s="37">
        <v>2250.1999999999998</v>
      </c>
      <c r="K200" s="28">
        <v>2200</v>
      </c>
      <c r="L200" s="28">
        <v>2138</v>
      </c>
      <c r="M200" s="28">
        <v>13.46294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2616.5500000000002</v>
      </c>
      <c r="D201" s="37">
        <v>2646.2833333333333</v>
      </c>
      <c r="E201" s="37">
        <v>2569.6666666666665</v>
      </c>
      <c r="F201" s="37">
        <v>2522.7833333333333</v>
      </c>
      <c r="G201" s="37">
        <v>2446.1666666666665</v>
      </c>
      <c r="H201" s="37">
        <v>2693.1666666666665</v>
      </c>
      <c r="I201" s="37">
        <v>2769.7833333333333</v>
      </c>
      <c r="J201" s="37">
        <v>2816.6666666666665</v>
      </c>
      <c r="K201" s="28">
        <v>2722.9</v>
      </c>
      <c r="L201" s="28">
        <v>2599.4</v>
      </c>
      <c r="M201" s="28">
        <v>3.4027699999999999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429.65</v>
      </c>
      <c r="D202" s="37">
        <v>430.7833333333333</v>
      </c>
      <c r="E202" s="37">
        <v>425.56666666666661</v>
      </c>
      <c r="F202" s="37">
        <v>421.48333333333329</v>
      </c>
      <c r="G202" s="37">
        <v>416.26666666666659</v>
      </c>
      <c r="H202" s="37">
        <v>434.86666666666662</v>
      </c>
      <c r="I202" s="37">
        <v>440.08333333333331</v>
      </c>
      <c r="J202" s="37">
        <v>444.16666666666663</v>
      </c>
      <c r="K202" s="28">
        <v>436</v>
      </c>
      <c r="L202" s="28">
        <v>426.7</v>
      </c>
      <c r="M202" s="28">
        <v>3.3365200000000002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1065.3</v>
      </c>
      <c r="D203" s="37">
        <v>1074.8833333333334</v>
      </c>
      <c r="E203" s="37">
        <v>1050.7666666666669</v>
      </c>
      <c r="F203" s="37">
        <v>1036.2333333333333</v>
      </c>
      <c r="G203" s="37">
        <v>1012.1166666666668</v>
      </c>
      <c r="H203" s="37">
        <v>1089.416666666667</v>
      </c>
      <c r="I203" s="37">
        <v>1113.5333333333333</v>
      </c>
      <c r="J203" s="37">
        <v>1128.0666666666671</v>
      </c>
      <c r="K203" s="28">
        <v>1099</v>
      </c>
      <c r="L203" s="28">
        <v>1060.3499999999999</v>
      </c>
      <c r="M203" s="28">
        <v>3.0208400000000002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791.25</v>
      </c>
      <c r="D204" s="37">
        <v>798.44999999999993</v>
      </c>
      <c r="E204" s="37">
        <v>781.54999999999984</v>
      </c>
      <c r="F204" s="37">
        <v>771.84999999999991</v>
      </c>
      <c r="G204" s="37">
        <v>754.94999999999982</v>
      </c>
      <c r="H204" s="37">
        <v>808.14999999999986</v>
      </c>
      <c r="I204" s="37">
        <v>825.05</v>
      </c>
      <c r="J204" s="37">
        <v>834.74999999999989</v>
      </c>
      <c r="K204" s="28">
        <v>815.35</v>
      </c>
      <c r="L204" s="28">
        <v>788.75</v>
      </c>
      <c r="M204" s="28">
        <v>33.41478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5916.3</v>
      </c>
      <c r="D205" s="37">
        <v>6013.4333333333334</v>
      </c>
      <c r="E205" s="37">
        <v>5802.8666666666668</v>
      </c>
      <c r="F205" s="37">
        <v>5689.4333333333334</v>
      </c>
      <c r="G205" s="37">
        <v>5478.8666666666668</v>
      </c>
      <c r="H205" s="37">
        <v>6126.8666666666668</v>
      </c>
      <c r="I205" s="37">
        <v>6337.4333333333343</v>
      </c>
      <c r="J205" s="37">
        <v>6450.8666666666668</v>
      </c>
      <c r="K205" s="28">
        <v>6224</v>
      </c>
      <c r="L205" s="28">
        <v>5900</v>
      </c>
      <c r="M205" s="28">
        <v>5.28566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36.5</v>
      </c>
      <c r="D206" s="37">
        <v>36.433333333333337</v>
      </c>
      <c r="E206" s="37">
        <v>35.966666666666676</v>
      </c>
      <c r="F206" s="37">
        <v>35.433333333333337</v>
      </c>
      <c r="G206" s="37">
        <v>34.966666666666676</v>
      </c>
      <c r="H206" s="37">
        <v>36.966666666666676</v>
      </c>
      <c r="I206" s="37">
        <v>37.433333333333344</v>
      </c>
      <c r="J206" s="37">
        <v>37.966666666666676</v>
      </c>
      <c r="K206" s="28">
        <v>36.9</v>
      </c>
      <c r="L206" s="28">
        <v>35.9</v>
      </c>
      <c r="M206" s="28">
        <v>71.35754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1463.7</v>
      </c>
      <c r="D207" s="37">
        <v>1477.8166666666666</v>
      </c>
      <c r="E207" s="37">
        <v>1439.6833333333332</v>
      </c>
      <c r="F207" s="37">
        <v>1415.6666666666665</v>
      </c>
      <c r="G207" s="37">
        <v>1377.5333333333331</v>
      </c>
      <c r="H207" s="37">
        <v>1501.8333333333333</v>
      </c>
      <c r="I207" s="37">
        <v>1539.9666666666665</v>
      </c>
      <c r="J207" s="37">
        <v>1563.9833333333333</v>
      </c>
      <c r="K207" s="28">
        <v>1515.95</v>
      </c>
      <c r="L207" s="28">
        <v>1453.8</v>
      </c>
      <c r="M207" s="28">
        <v>2.5681099999999999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783.8</v>
      </c>
      <c r="D208" s="37">
        <v>789.16666666666663</v>
      </c>
      <c r="E208" s="37">
        <v>775.63333333333321</v>
      </c>
      <c r="F208" s="37">
        <v>767.46666666666658</v>
      </c>
      <c r="G208" s="37">
        <v>753.93333333333317</v>
      </c>
      <c r="H208" s="37">
        <v>797.33333333333326</v>
      </c>
      <c r="I208" s="37">
        <v>810.86666666666679</v>
      </c>
      <c r="J208" s="37">
        <v>819.0333333333333</v>
      </c>
      <c r="K208" s="28">
        <v>802.7</v>
      </c>
      <c r="L208" s="28">
        <v>781</v>
      </c>
      <c r="M208" s="28">
        <v>13.65475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1079.05</v>
      </c>
      <c r="D209" s="37">
        <v>1087.4333333333334</v>
      </c>
      <c r="E209" s="37">
        <v>1061.6166666666668</v>
      </c>
      <c r="F209" s="37">
        <v>1044.1833333333334</v>
      </c>
      <c r="G209" s="37">
        <v>1018.3666666666668</v>
      </c>
      <c r="H209" s="37">
        <v>1104.8666666666668</v>
      </c>
      <c r="I209" s="37">
        <v>1130.6833333333334</v>
      </c>
      <c r="J209" s="37">
        <v>1148.1166666666668</v>
      </c>
      <c r="K209" s="28">
        <v>1113.25</v>
      </c>
      <c r="L209" s="28">
        <v>1070</v>
      </c>
      <c r="M209" s="28">
        <v>8.4298500000000001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305.64999999999998</v>
      </c>
      <c r="D210" s="37">
        <v>303.2833333333333</v>
      </c>
      <c r="E210" s="37">
        <v>295.06666666666661</v>
      </c>
      <c r="F210" s="37">
        <v>284.48333333333329</v>
      </c>
      <c r="G210" s="37">
        <v>276.26666666666659</v>
      </c>
      <c r="H210" s="37">
        <v>313.86666666666662</v>
      </c>
      <c r="I210" s="37">
        <v>322.08333333333331</v>
      </c>
      <c r="J210" s="37">
        <v>332.66666666666663</v>
      </c>
      <c r="K210" s="28">
        <v>311.5</v>
      </c>
      <c r="L210" s="28">
        <v>292.7</v>
      </c>
      <c r="M210" s="28">
        <v>184.49758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9.0500000000000007</v>
      </c>
      <c r="D211" s="37">
        <v>9.1</v>
      </c>
      <c r="E211" s="37">
        <v>8.9499999999999993</v>
      </c>
      <c r="F211" s="37">
        <v>8.85</v>
      </c>
      <c r="G211" s="37">
        <v>8.6999999999999993</v>
      </c>
      <c r="H211" s="37">
        <v>9.1999999999999993</v>
      </c>
      <c r="I211" s="37">
        <v>9.3500000000000014</v>
      </c>
      <c r="J211" s="37">
        <v>9.4499999999999993</v>
      </c>
      <c r="K211" s="28">
        <v>9.25</v>
      </c>
      <c r="L211" s="28">
        <v>9</v>
      </c>
      <c r="M211" s="28">
        <v>1309.48873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995.65</v>
      </c>
      <c r="D212" s="37">
        <v>991.93333333333339</v>
      </c>
      <c r="E212" s="37">
        <v>979.46666666666681</v>
      </c>
      <c r="F212" s="37">
        <v>963.28333333333342</v>
      </c>
      <c r="G212" s="37">
        <v>950.81666666666683</v>
      </c>
      <c r="H212" s="37">
        <v>1008.1166666666668</v>
      </c>
      <c r="I212" s="37">
        <v>1020.5833333333335</v>
      </c>
      <c r="J212" s="37">
        <v>1036.7666666666669</v>
      </c>
      <c r="K212" s="28">
        <v>1004.4</v>
      </c>
      <c r="L212" s="28">
        <v>975.75</v>
      </c>
      <c r="M212" s="28">
        <v>7.1179500000000004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1569.6</v>
      </c>
      <c r="D213" s="37">
        <v>1564.5999999999997</v>
      </c>
      <c r="E213" s="37">
        <v>1541.0999999999995</v>
      </c>
      <c r="F213" s="37">
        <v>1512.5999999999997</v>
      </c>
      <c r="G213" s="37">
        <v>1489.0999999999995</v>
      </c>
      <c r="H213" s="37">
        <v>1593.0999999999995</v>
      </c>
      <c r="I213" s="37">
        <v>1616.6</v>
      </c>
      <c r="J213" s="37">
        <v>1645.0999999999995</v>
      </c>
      <c r="K213" s="28">
        <v>1588.1</v>
      </c>
      <c r="L213" s="28">
        <v>1536.1</v>
      </c>
      <c r="M213" s="28">
        <v>0.76878000000000002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466</v>
      </c>
      <c r="D214" s="37">
        <v>463.76666666666665</v>
      </c>
      <c r="E214" s="37">
        <v>459.73333333333329</v>
      </c>
      <c r="F214" s="37">
        <v>453.46666666666664</v>
      </c>
      <c r="G214" s="37">
        <v>449.43333333333328</v>
      </c>
      <c r="H214" s="37">
        <v>470.0333333333333</v>
      </c>
      <c r="I214" s="37">
        <v>474.06666666666661</v>
      </c>
      <c r="J214" s="37">
        <v>480.33333333333331</v>
      </c>
      <c r="K214" s="37">
        <v>467.8</v>
      </c>
      <c r="L214" s="37">
        <v>457.5</v>
      </c>
      <c r="M214" s="37">
        <v>70.557839999999999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13.75</v>
      </c>
      <c r="D215" s="37">
        <v>13.866666666666665</v>
      </c>
      <c r="E215" s="37">
        <v>13.58333333333333</v>
      </c>
      <c r="F215" s="37">
        <v>13.416666666666664</v>
      </c>
      <c r="G215" s="37">
        <v>13.133333333333329</v>
      </c>
      <c r="H215" s="37">
        <v>14.033333333333331</v>
      </c>
      <c r="I215" s="37">
        <v>14.316666666666666</v>
      </c>
      <c r="J215" s="37">
        <v>14.483333333333333</v>
      </c>
      <c r="K215" s="37">
        <v>14.15</v>
      </c>
      <c r="L215" s="37">
        <v>13.7</v>
      </c>
      <c r="M215" s="37">
        <v>1214.7670700000001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237.9</v>
      </c>
      <c r="D216" s="37">
        <v>238.54999999999998</v>
      </c>
      <c r="E216" s="37">
        <v>233.09999999999997</v>
      </c>
      <c r="F216" s="37">
        <v>228.29999999999998</v>
      </c>
      <c r="G216" s="37">
        <v>222.84999999999997</v>
      </c>
      <c r="H216" s="37">
        <v>243.34999999999997</v>
      </c>
      <c r="I216" s="37">
        <v>248.79999999999995</v>
      </c>
      <c r="J216" s="37">
        <v>253.59999999999997</v>
      </c>
      <c r="K216" s="37">
        <v>244</v>
      </c>
      <c r="L216" s="37">
        <v>233.75</v>
      </c>
      <c r="M216" s="37">
        <v>77.279970000000006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9"/>
  <sheetViews>
    <sheetView zoomScale="85" zoomScaleNormal="85" workbookViewId="0">
      <pane ySplit="10" topLeftCell="A11" activePane="bottomLeft" state="frozen"/>
      <selection pane="bottomLeft" activeCell="H503" sqref="H50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6"/>
      <c r="B1" s="457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9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44705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49" t="s">
        <v>16</v>
      </c>
      <c r="B9" s="451" t="s">
        <v>18</v>
      </c>
      <c r="C9" s="455" t="s">
        <v>20</v>
      </c>
      <c r="D9" s="455" t="s">
        <v>21</v>
      </c>
      <c r="E9" s="446" t="s">
        <v>22</v>
      </c>
      <c r="F9" s="447"/>
      <c r="G9" s="448"/>
      <c r="H9" s="446" t="s">
        <v>23</v>
      </c>
      <c r="I9" s="447"/>
      <c r="J9" s="448"/>
      <c r="K9" s="23"/>
      <c r="L9" s="24"/>
      <c r="M9" s="50"/>
      <c r="N9" s="1"/>
      <c r="O9" s="1"/>
    </row>
    <row r="10" spans="1:15" ht="42.75" customHeight="1">
      <c r="A10" s="453"/>
      <c r="B10" s="454"/>
      <c r="C10" s="454"/>
      <c r="D10" s="45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14" t="s">
        <v>288</v>
      </c>
      <c r="C11" s="305">
        <v>17988.400000000001</v>
      </c>
      <c r="D11" s="306">
        <v>18057.8</v>
      </c>
      <c r="E11" s="306">
        <v>17880.599999999999</v>
      </c>
      <c r="F11" s="306">
        <v>17772.8</v>
      </c>
      <c r="G11" s="306">
        <v>17595.599999999999</v>
      </c>
      <c r="H11" s="306">
        <v>18165.599999999999</v>
      </c>
      <c r="I11" s="306">
        <v>18342.800000000003</v>
      </c>
      <c r="J11" s="306">
        <v>18450.599999999999</v>
      </c>
      <c r="K11" s="305">
        <v>18235</v>
      </c>
      <c r="L11" s="305">
        <v>17950</v>
      </c>
      <c r="M11" s="305">
        <v>1.332E-2</v>
      </c>
      <c r="N11" s="1"/>
      <c r="O11" s="1"/>
    </row>
    <row r="12" spans="1:15" ht="12" customHeight="1">
      <c r="A12" s="30">
        <v>2</v>
      </c>
      <c r="B12" s="315" t="s">
        <v>293</v>
      </c>
      <c r="C12" s="305">
        <v>425.35</v>
      </c>
      <c r="D12" s="306">
        <v>424.06666666666666</v>
      </c>
      <c r="E12" s="306">
        <v>419.83333333333331</v>
      </c>
      <c r="F12" s="306">
        <v>414.31666666666666</v>
      </c>
      <c r="G12" s="306">
        <v>410.08333333333331</v>
      </c>
      <c r="H12" s="306">
        <v>429.58333333333331</v>
      </c>
      <c r="I12" s="306">
        <v>433.81666666666666</v>
      </c>
      <c r="J12" s="306">
        <v>439.33333333333331</v>
      </c>
      <c r="K12" s="305">
        <v>428.3</v>
      </c>
      <c r="L12" s="305">
        <v>418.55</v>
      </c>
      <c r="M12" s="305">
        <v>0.52710999999999997</v>
      </c>
      <c r="N12" s="1"/>
      <c r="O12" s="1"/>
    </row>
    <row r="13" spans="1:15" ht="12" customHeight="1">
      <c r="A13" s="30">
        <v>3</v>
      </c>
      <c r="B13" s="315" t="s">
        <v>39</v>
      </c>
      <c r="C13" s="305">
        <v>763.95</v>
      </c>
      <c r="D13" s="306">
        <v>767.55000000000007</v>
      </c>
      <c r="E13" s="306">
        <v>756.40000000000009</v>
      </c>
      <c r="F13" s="306">
        <v>748.85</v>
      </c>
      <c r="G13" s="306">
        <v>737.7</v>
      </c>
      <c r="H13" s="306">
        <v>775.10000000000014</v>
      </c>
      <c r="I13" s="306">
        <v>786.25</v>
      </c>
      <c r="J13" s="306">
        <v>793.80000000000018</v>
      </c>
      <c r="K13" s="305">
        <v>778.7</v>
      </c>
      <c r="L13" s="305">
        <v>760</v>
      </c>
      <c r="M13" s="305">
        <v>4.3241199999999997</v>
      </c>
      <c r="N13" s="1"/>
      <c r="O13" s="1"/>
    </row>
    <row r="14" spans="1:15" ht="12" customHeight="1">
      <c r="A14" s="30">
        <v>4</v>
      </c>
      <c r="B14" s="315" t="s">
        <v>294</v>
      </c>
      <c r="C14" s="305">
        <v>2171.9</v>
      </c>
      <c r="D14" s="306">
        <v>2181.5</v>
      </c>
      <c r="E14" s="306">
        <v>2150.4</v>
      </c>
      <c r="F14" s="306">
        <v>2128.9</v>
      </c>
      <c r="G14" s="306">
        <v>2097.8000000000002</v>
      </c>
      <c r="H14" s="306">
        <v>2203</v>
      </c>
      <c r="I14" s="306">
        <v>2234.1000000000004</v>
      </c>
      <c r="J14" s="306">
        <v>2255.6</v>
      </c>
      <c r="K14" s="305">
        <v>2212.6</v>
      </c>
      <c r="L14" s="305">
        <v>2160</v>
      </c>
      <c r="M14" s="305">
        <v>0.4304</v>
      </c>
      <c r="N14" s="1"/>
      <c r="O14" s="1"/>
    </row>
    <row r="15" spans="1:15" ht="12" customHeight="1">
      <c r="A15" s="30">
        <v>5</v>
      </c>
      <c r="B15" s="315" t="s">
        <v>289</v>
      </c>
      <c r="C15" s="305">
        <v>2297.0500000000002</v>
      </c>
      <c r="D15" s="306">
        <v>2301.0166666666669</v>
      </c>
      <c r="E15" s="306">
        <v>2264.0333333333338</v>
      </c>
      <c r="F15" s="306">
        <v>2231.0166666666669</v>
      </c>
      <c r="G15" s="306">
        <v>2194.0333333333338</v>
      </c>
      <c r="H15" s="306">
        <v>2334.0333333333338</v>
      </c>
      <c r="I15" s="306">
        <v>2371.0166666666664</v>
      </c>
      <c r="J15" s="306">
        <v>2404.0333333333338</v>
      </c>
      <c r="K15" s="305">
        <v>2338</v>
      </c>
      <c r="L15" s="305">
        <v>2268</v>
      </c>
      <c r="M15" s="305">
        <v>1.31873</v>
      </c>
      <c r="N15" s="1"/>
      <c r="O15" s="1"/>
    </row>
    <row r="16" spans="1:15" ht="12" customHeight="1">
      <c r="A16" s="30">
        <v>6</v>
      </c>
      <c r="B16" s="315" t="s">
        <v>238</v>
      </c>
      <c r="C16" s="305">
        <v>17737.7</v>
      </c>
      <c r="D16" s="306">
        <v>17868.916666666668</v>
      </c>
      <c r="E16" s="306">
        <v>17443.083333333336</v>
      </c>
      <c r="F16" s="306">
        <v>17148.466666666667</v>
      </c>
      <c r="G16" s="306">
        <v>16722.633333333335</v>
      </c>
      <c r="H16" s="306">
        <v>18163.533333333336</v>
      </c>
      <c r="I16" s="306">
        <v>18589.366666666672</v>
      </c>
      <c r="J16" s="306">
        <v>18883.983333333337</v>
      </c>
      <c r="K16" s="305">
        <v>18294.75</v>
      </c>
      <c r="L16" s="305">
        <v>17574.3</v>
      </c>
      <c r="M16" s="305">
        <v>0.15705</v>
      </c>
      <c r="N16" s="1"/>
      <c r="O16" s="1"/>
    </row>
    <row r="17" spans="1:15" ht="12" customHeight="1">
      <c r="A17" s="30">
        <v>7</v>
      </c>
      <c r="B17" s="315" t="s">
        <v>242</v>
      </c>
      <c r="C17" s="305">
        <v>100.05</v>
      </c>
      <c r="D17" s="306">
        <v>100.5</v>
      </c>
      <c r="E17" s="306">
        <v>98.65</v>
      </c>
      <c r="F17" s="306">
        <v>97.25</v>
      </c>
      <c r="G17" s="306">
        <v>95.4</v>
      </c>
      <c r="H17" s="306">
        <v>101.9</v>
      </c>
      <c r="I17" s="306">
        <v>103.75</v>
      </c>
      <c r="J17" s="306">
        <v>105.15</v>
      </c>
      <c r="K17" s="305">
        <v>102.35</v>
      </c>
      <c r="L17" s="305">
        <v>99.1</v>
      </c>
      <c r="M17" s="305">
        <v>30.46397</v>
      </c>
      <c r="N17" s="1"/>
      <c r="O17" s="1"/>
    </row>
    <row r="18" spans="1:15" ht="12" customHeight="1">
      <c r="A18" s="30">
        <v>8</v>
      </c>
      <c r="B18" s="315" t="s">
        <v>41</v>
      </c>
      <c r="C18" s="305">
        <v>273.5</v>
      </c>
      <c r="D18" s="306">
        <v>272.90000000000003</v>
      </c>
      <c r="E18" s="306">
        <v>269.45000000000005</v>
      </c>
      <c r="F18" s="306">
        <v>265.40000000000003</v>
      </c>
      <c r="G18" s="306">
        <v>261.95000000000005</v>
      </c>
      <c r="H18" s="306">
        <v>276.95000000000005</v>
      </c>
      <c r="I18" s="306">
        <v>280.39999999999998</v>
      </c>
      <c r="J18" s="306">
        <v>284.45000000000005</v>
      </c>
      <c r="K18" s="305">
        <v>276.35000000000002</v>
      </c>
      <c r="L18" s="305">
        <v>268.85000000000002</v>
      </c>
      <c r="M18" s="305">
        <v>21.060120000000001</v>
      </c>
      <c r="N18" s="1"/>
      <c r="O18" s="1"/>
    </row>
    <row r="19" spans="1:15" ht="12" customHeight="1">
      <c r="A19" s="30">
        <v>9</v>
      </c>
      <c r="B19" s="315" t="s">
        <v>43</v>
      </c>
      <c r="C19" s="305">
        <v>2213.4</v>
      </c>
      <c r="D19" s="306">
        <v>2229.1</v>
      </c>
      <c r="E19" s="306">
        <v>2192.4499999999998</v>
      </c>
      <c r="F19" s="306">
        <v>2171.5</v>
      </c>
      <c r="G19" s="306">
        <v>2134.85</v>
      </c>
      <c r="H19" s="306">
        <v>2250.0499999999997</v>
      </c>
      <c r="I19" s="306">
        <v>2286.7000000000003</v>
      </c>
      <c r="J19" s="306">
        <v>2307.6499999999996</v>
      </c>
      <c r="K19" s="305">
        <v>2265.75</v>
      </c>
      <c r="L19" s="305">
        <v>2208.15</v>
      </c>
      <c r="M19" s="305">
        <v>3.4569399999999999</v>
      </c>
      <c r="N19" s="1"/>
      <c r="O19" s="1"/>
    </row>
    <row r="20" spans="1:15" ht="12" customHeight="1">
      <c r="A20" s="30">
        <v>10</v>
      </c>
      <c r="B20" s="315" t="s">
        <v>45</v>
      </c>
      <c r="C20" s="305">
        <v>2170.65</v>
      </c>
      <c r="D20" s="306">
        <v>2190.4333333333329</v>
      </c>
      <c r="E20" s="306">
        <v>2135.8666666666659</v>
      </c>
      <c r="F20" s="306">
        <v>2101.083333333333</v>
      </c>
      <c r="G20" s="306">
        <v>2046.516666666666</v>
      </c>
      <c r="H20" s="306">
        <v>2225.2166666666658</v>
      </c>
      <c r="I20" s="306">
        <v>2279.7833333333324</v>
      </c>
      <c r="J20" s="306">
        <v>2314.5666666666657</v>
      </c>
      <c r="K20" s="305">
        <v>2245</v>
      </c>
      <c r="L20" s="305">
        <v>2155.65</v>
      </c>
      <c r="M20" s="305">
        <v>14.554500000000001</v>
      </c>
      <c r="N20" s="1"/>
      <c r="O20" s="1"/>
    </row>
    <row r="21" spans="1:15" ht="12" customHeight="1">
      <c r="A21" s="30">
        <v>11</v>
      </c>
      <c r="B21" s="315" t="s">
        <v>239</v>
      </c>
      <c r="C21" s="305">
        <v>2248.35</v>
      </c>
      <c r="D21" s="306">
        <v>2268.1</v>
      </c>
      <c r="E21" s="306">
        <v>2211.2999999999997</v>
      </c>
      <c r="F21" s="306">
        <v>2174.25</v>
      </c>
      <c r="G21" s="306">
        <v>2117.4499999999998</v>
      </c>
      <c r="H21" s="306">
        <v>2305.1499999999996</v>
      </c>
      <c r="I21" s="306">
        <v>2361.9499999999998</v>
      </c>
      <c r="J21" s="306">
        <v>2398.9999999999995</v>
      </c>
      <c r="K21" s="305">
        <v>2324.9</v>
      </c>
      <c r="L21" s="305">
        <v>2231.0500000000002</v>
      </c>
      <c r="M21" s="305">
        <v>6.3315700000000001</v>
      </c>
      <c r="N21" s="1"/>
      <c r="O21" s="1"/>
    </row>
    <row r="22" spans="1:15" ht="12" customHeight="1">
      <c r="A22" s="30">
        <v>12</v>
      </c>
      <c r="B22" s="315" t="s">
        <v>46</v>
      </c>
      <c r="C22" s="305">
        <v>753.55</v>
      </c>
      <c r="D22" s="306">
        <v>761.56666666666661</v>
      </c>
      <c r="E22" s="306">
        <v>743.23333333333323</v>
      </c>
      <c r="F22" s="306">
        <v>732.91666666666663</v>
      </c>
      <c r="G22" s="306">
        <v>714.58333333333326</v>
      </c>
      <c r="H22" s="306">
        <v>771.88333333333321</v>
      </c>
      <c r="I22" s="306">
        <v>790.2166666666667</v>
      </c>
      <c r="J22" s="306">
        <v>800.53333333333319</v>
      </c>
      <c r="K22" s="305">
        <v>779.9</v>
      </c>
      <c r="L22" s="305">
        <v>751.25</v>
      </c>
      <c r="M22" s="305">
        <v>47.874809999999997</v>
      </c>
      <c r="N22" s="1"/>
      <c r="O22" s="1"/>
    </row>
    <row r="23" spans="1:15" ht="12.75" customHeight="1">
      <c r="A23" s="30">
        <v>13</v>
      </c>
      <c r="B23" s="315" t="s">
        <v>241</v>
      </c>
      <c r="C23" s="305">
        <v>2199.1999999999998</v>
      </c>
      <c r="D23" s="306">
        <v>2238.1833333333334</v>
      </c>
      <c r="E23" s="306">
        <v>2156.4666666666667</v>
      </c>
      <c r="F23" s="306">
        <v>2113.7333333333331</v>
      </c>
      <c r="G23" s="306">
        <v>2032.0166666666664</v>
      </c>
      <c r="H23" s="306">
        <v>2280.916666666667</v>
      </c>
      <c r="I23" s="306">
        <v>2362.6333333333341</v>
      </c>
      <c r="J23" s="306">
        <v>2405.3666666666672</v>
      </c>
      <c r="K23" s="305">
        <v>2319.9</v>
      </c>
      <c r="L23" s="305">
        <v>2195.4499999999998</v>
      </c>
      <c r="M23" s="305">
        <v>2.2560699999999998</v>
      </c>
      <c r="N23" s="1"/>
      <c r="O23" s="1"/>
    </row>
    <row r="24" spans="1:15" ht="12.75" customHeight="1">
      <c r="A24" s="30">
        <v>14</v>
      </c>
      <c r="B24" s="315" t="s">
        <v>295</v>
      </c>
      <c r="C24" s="305">
        <v>271.05</v>
      </c>
      <c r="D24" s="306">
        <v>273.86666666666667</v>
      </c>
      <c r="E24" s="306">
        <v>267.18333333333334</v>
      </c>
      <c r="F24" s="306">
        <v>263.31666666666666</v>
      </c>
      <c r="G24" s="306">
        <v>256.63333333333333</v>
      </c>
      <c r="H24" s="306">
        <v>277.73333333333335</v>
      </c>
      <c r="I24" s="306">
        <v>284.41666666666674</v>
      </c>
      <c r="J24" s="306">
        <v>288.28333333333336</v>
      </c>
      <c r="K24" s="305">
        <v>280.55</v>
      </c>
      <c r="L24" s="305">
        <v>270</v>
      </c>
      <c r="M24" s="305">
        <v>0.87639999999999996</v>
      </c>
      <c r="N24" s="1"/>
      <c r="O24" s="1"/>
    </row>
    <row r="25" spans="1:15" ht="12.75" customHeight="1">
      <c r="A25" s="30">
        <v>15</v>
      </c>
      <c r="B25" s="315" t="s">
        <v>296</v>
      </c>
      <c r="C25" s="305">
        <v>216.8</v>
      </c>
      <c r="D25" s="306">
        <v>218.73333333333335</v>
      </c>
      <c r="E25" s="306">
        <v>212.41666666666669</v>
      </c>
      <c r="F25" s="306">
        <v>208.03333333333333</v>
      </c>
      <c r="G25" s="306">
        <v>201.71666666666667</v>
      </c>
      <c r="H25" s="306">
        <v>223.1166666666667</v>
      </c>
      <c r="I25" s="306">
        <v>229.43333333333337</v>
      </c>
      <c r="J25" s="306">
        <v>233.81666666666672</v>
      </c>
      <c r="K25" s="305">
        <v>225.05</v>
      </c>
      <c r="L25" s="305">
        <v>214.35</v>
      </c>
      <c r="M25" s="305">
        <v>5.9147999999999996</v>
      </c>
      <c r="N25" s="1"/>
      <c r="O25" s="1"/>
    </row>
    <row r="26" spans="1:15" ht="12.75" customHeight="1">
      <c r="A26" s="30">
        <v>16</v>
      </c>
      <c r="B26" s="315" t="s">
        <v>297</v>
      </c>
      <c r="C26" s="305">
        <v>1039.1500000000001</v>
      </c>
      <c r="D26" s="306">
        <v>1044.7833333333335</v>
      </c>
      <c r="E26" s="306">
        <v>1019.5666666666671</v>
      </c>
      <c r="F26" s="306">
        <v>999.98333333333358</v>
      </c>
      <c r="G26" s="306">
        <v>974.76666666666711</v>
      </c>
      <c r="H26" s="306">
        <v>1064.366666666667</v>
      </c>
      <c r="I26" s="306">
        <v>1089.5833333333337</v>
      </c>
      <c r="J26" s="306">
        <v>1109.166666666667</v>
      </c>
      <c r="K26" s="305">
        <v>1070</v>
      </c>
      <c r="L26" s="305">
        <v>1025.2</v>
      </c>
      <c r="M26" s="305">
        <v>2.7279499999999999</v>
      </c>
      <c r="N26" s="1"/>
      <c r="O26" s="1"/>
    </row>
    <row r="27" spans="1:15" ht="12.75" customHeight="1">
      <c r="A27" s="30">
        <v>17</v>
      </c>
      <c r="B27" s="315" t="s">
        <v>291</v>
      </c>
      <c r="C27" s="305">
        <v>1892.95</v>
      </c>
      <c r="D27" s="306">
        <v>1875.9166666666667</v>
      </c>
      <c r="E27" s="306">
        <v>1791.8333333333335</v>
      </c>
      <c r="F27" s="306">
        <v>1690.7166666666667</v>
      </c>
      <c r="G27" s="306">
        <v>1606.6333333333334</v>
      </c>
      <c r="H27" s="306">
        <v>1977.0333333333335</v>
      </c>
      <c r="I27" s="306">
        <v>2061.1166666666668</v>
      </c>
      <c r="J27" s="306">
        <v>2162.2333333333336</v>
      </c>
      <c r="K27" s="305">
        <v>1960</v>
      </c>
      <c r="L27" s="305">
        <v>1774.8</v>
      </c>
      <c r="M27" s="305">
        <v>1.6000700000000001</v>
      </c>
      <c r="N27" s="1"/>
      <c r="O27" s="1"/>
    </row>
    <row r="28" spans="1:15" ht="12.75" customHeight="1">
      <c r="A28" s="30">
        <v>18</v>
      </c>
      <c r="B28" s="315" t="s">
        <v>243</v>
      </c>
      <c r="C28" s="305">
        <v>1725.25</v>
      </c>
      <c r="D28" s="306">
        <v>1724.8</v>
      </c>
      <c r="E28" s="306">
        <v>1706.6</v>
      </c>
      <c r="F28" s="306">
        <v>1687.95</v>
      </c>
      <c r="G28" s="306">
        <v>1669.75</v>
      </c>
      <c r="H28" s="306">
        <v>1743.4499999999998</v>
      </c>
      <c r="I28" s="306">
        <v>1761.65</v>
      </c>
      <c r="J28" s="306">
        <v>1780.2999999999997</v>
      </c>
      <c r="K28" s="305">
        <v>1743</v>
      </c>
      <c r="L28" s="305">
        <v>1706.15</v>
      </c>
      <c r="M28" s="305">
        <v>0.50717999999999996</v>
      </c>
      <c r="N28" s="1"/>
      <c r="O28" s="1"/>
    </row>
    <row r="29" spans="1:15" ht="12.75" customHeight="1">
      <c r="A29" s="30">
        <v>19</v>
      </c>
      <c r="B29" s="315" t="s">
        <v>298</v>
      </c>
      <c r="C29" s="305">
        <v>70.7</v>
      </c>
      <c r="D29" s="306">
        <v>70.5</v>
      </c>
      <c r="E29" s="306">
        <v>69.5</v>
      </c>
      <c r="F29" s="306">
        <v>68.3</v>
      </c>
      <c r="G29" s="306">
        <v>67.3</v>
      </c>
      <c r="H29" s="306">
        <v>71.7</v>
      </c>
      <c r="I29" s="306">
        <v>72.7</v>
      </c>
      <c r="J29" s="306">
        <v>73.900000000000006</v>
      </c>
      <c r="K29" s="305">
        <v>71.5</v>
      </c>
      <c r="L29" s="305">
        <v>69.3</v>
      </c>
      <c r="M29" s="305">
        <v>1.34324</v>
      </c>
      <c r="N29" s="1"/>
      <c r="O29" s="1"/>
    </row>
    <row r="30" spans="1:15" ht="12.75" customHeight="1">
      <c r="A30" s="30">
        <v>20</v>
      </c>
      <c r="B30" s="315" t="s">
        <v>48</v>
      </c>
      <c r="C30" s="305">
        <v>2986.3</v>
      </c>
      <c r="D30" s="306">
        <v>2995.8166666666671</v>
      </c>
      <c r="E30" s="306">
        <v>2955.6333333333341</v>
      </c>
      <c r="F30" s="306">
        <v>2924.9666666666672</v>
      </c>
      <c r="G30" s="306">
        <v>2884.7833333333342</v>
      </c>
      <c r="H30" s="306">
        <v>3026.483333333334</v>
      </c>
      <c r="I30" s="306">
        <v>3066.6666666666674</v>
      </c>
      <c r="J30" s="306">
        <v>3097.3333333333339</v>
      </c>
      <c r="K30" s="305">
        <v>3036</v>
      </c>
      <c r="L30" s="305">
        <v>2965.15</v>
      </c>
      <c r="M30" s="305">
        <v>0.63844999999999996</v>
      </c>
      <c r="N30" s="1"/>
      <c r="O30" s="1"/>
    </row>
    <row r="31" spans="1:15" ht="12.75" customHeight="1">
      <c r="A31" s="30">
        <v>21</v>
      </c>
      <c r="B31" s="315" t="s">
        <v>299</v>
      </c>
      <c r="C31" s="305">
        <v>2781.95</v>
      </c>
      <c r="D31" s="306">
        <v>2798.8833333333332</v>
      </c>
      <c r="E31" s="306">
        <v>2758.0666666666666</v>
      </c>
      <c r="F31" s="306">
        <v>2734.1833333333334</v>
      </c>
      <c r="G31" s="306">
        <v>2693.3666666666668</v>
      </c>
      <c r="H31" s="306">
        <v>2822.7666666666664</v>
      </c>
      <c r="I31" s="306">
        <v>2863.583333333333</v>
      </c>
      <c r="J31" s="306">
        <v>2887.4666666666662</v>
      </c>
      <c r="K31" s="305">
        <v>2839.7</v>
      </c>
      <c r="L31" s="305">
        <v>2775</v>
      </c>
      <c r="M31" s="305">
        <v>0.38257000000000002</v>
      </c>
      <c r="N31" s="1"/>
      <c r="O31" s="1"/>
    </row>
    <row r="32" spans="1:15" ht="12.75" customHeight="1">
      <c r="A32" s="30">
        <v>22</v>
      </c>
      <c r="B32" s="315" t="s">
        <v>300</v>
      </c>
      <c r="C32" s="305">
        <v>22.7</v>
      </c>
      <c r="D32" s="306">
        <v>22.833333333333332</v>
      </c>
      <c r="E32" s="306">
        <v>22.366666666666664</v>
      </c>
      <c r="F32" s="306">
        <v>22.033333333333331</v>
      </c>
      <c r="G32" s="306">
        <v>21.566666666666663</v>
      </c>
      <c r="H32" s="306">
        <v>23.166666666666664</v>
      </c>
      <c r="I32" s="306">
        <v>23.633333333333333</v>
      </c>
      <c r="J32" s="306">
        <v>23.966666666666665</v>
      </c>
      <c r="K32" s="305">
        <v>23.3</v>
      </c>
      <c r="L32" s="305">
        <v>22.5</v>
      </c>
      <c r="M32" s="305">
        <v>77.430999999999997</v>
      </c>
      <c r="N32" s="1"/>
      <c r="O32" s="1"/>
    </row>
    <row r="33" spans="1:15" ht="12.75" customHeight="1">
      <c r="A33" s="30">
        <v>23</v>
      </c>
      <c r="B33" s="315" t="s">
        <v>50</v>
      </c>
      <c r="C33" s="305">
        <v>498.2</v>
      </c>
      <c r="D33" s="306">
        <v>505.7833333333333</v>
      </c>
      <c r="E33" s="306">
        <v>489.21666666666658</v>
      </c>
      <c r="F33" s="306">
        <v>480.23333333333329</v>
      </c>
      <c r="G33" s="306">
        <v>463.66666666666657</v>
      </c>
      <c r="H33" s="306">
        <v>514.76666666666665</v>
      </c>
      <c r="I33" s="306">
        <v>531.33333333333326</v>
      </c>
      <c r="J33" s="306">
        <v>540.31666666666661</v>
      </c>
      <c r="K33" s="305">
        <v>522.35</v>
      </c>
      <c r="L33" s="305">
        <v>496.8</v>
      </c>
      <c r="M33" s="305">
        <v>17.591930000000001</v>
      </c>
      <c r="N33" s="1"/>
      <c r="O33" s="1"/>
    </row>
    <row r="34" spans="1:15" ht="12.75" customHeight="1">
      <c r="A34" s="30">
        <v>24</v>
      </c>
      <c r="B34" s="315" t="s">
        <v>301</v>
      </c>
      <c r="C34" s="305">
        <v>2628.85</v>
      </c>
      <c r="D34" s="306">
        <v>2661.5833333333335</v>
      </c>
      <c r="E34" s="306">
        <v>2585.2666666666669</v>
      </c>
      <c r="F34" s="306">
        <v>2541.6833333333334</v>
      </c>
      <c r="G34" s="306">
        <v>2465.3666666666668</v>
      </c>
      <c r="H34" s="306">
        <v>2705.166666666667</v>
      </c>
      <c r="I34" s="306">
        <v>2781.4833333333336</v>
      </c>
      <c r="J34" s="306">
        <v>2825.0666666666671</v>
      </c>
      <c r="K34" s="305">
        <v>2737.9</v>
      </c>
      <c r="L34" s="305">
        <v>2618</v>
      </c>
      <c r="M34" s="305">
        <v>1.51827</v>
      </c>
      <c r="N34" s="1"/>
      <c r="O34" s="1"/>
    </row>
    <row r="35" spans="1:15" ht="12.75" customHeight="1">
      <c r="A35" s="30">
        <v>25</v>
      </c>
      <c r="B35" s="315" t="s">
        <v>51</v>
      </c>
      <c r="C35" s="305">
        <v>363.45</v>
      </c>
      <c r="D35" s="306">
        <v>364.38333333333338</v>
      </c>
      <c r="E35" s="306">
        <v>361.46666666666675</v>
      </c>
      <c r="F35" s="306">
        <v>359.48333333333335</v>
      </c>
      <c r="G35" s="306">
        <v>356.56666666666672</v>
      </c>
      <c r="H35" s="306">
        <v>366.36666666666679</v>
      </c>
      <c r="I35" s="306">
        <v>369.28333333333342</v>
      </c>
      <c r="J35" s="306">
        <v>371.26666666666682</v>
      </c>
      <c r="K35" s="305">
        <v>367.3</v>
      </c>
      <c r="L35" s="305">
        <v>362.4</v>
      </c>
      <c r="M35" s="305">
        <v>38.896790000000003</v>
      </c>
      <c r="N35" s="1"/>
      <c r="O35" s="1"/>
    </row>
    <row r="36" spans="1:15" ht="12.75" customHeight="1">
      <c r="A36" s="30">
        <v>26</v>
      </c>
      <c r="B36" s="315" t="s">
        <v>848</v>
      </c>
      <c r="C36" s="305">
        <v>1412.25</v>
      </c>
      <c r="D36" s="306">
        <v>1425.3666666666668</v>
      </c>
      <c r="E36" s="306">
        <v>1388.7833333333335</v>
      </c>
      <c r="F36" s="306">
        <v>1365.3166666666668</v>
      </c>
      <c r="G36" s="306">
        <v>1328.7333333333336</v>
      </c>
      <c r="H36" s="306">
        <v>1448.8333333333335</v>
      </c>
      <c r="I36" s="306">
        <v>1485.4166666666665</v>
      </c>
      <c r="J36" s="306">
        <v>1508.8833333333334</v>
      </c>
      <c r="K36" s="305">
        <v>1461.95</v>
      </c>
      <c r="L36" s="305">
        <v>1401.9</v>
      </c>
      <c r="M36" s="305">
        <v>3.9390999999999998</v>
      </c>
      <c r="N36" s="1"/>
      <c r="O36" s="1"/>
    </row>
    <row r="37" spans="1:15" ht="12.75" customHeight="1">
      <c r="A37" s="30">
        <v>27</v>
      </c>
      <c r="B37" s="315" t="s">
        <v>810</v>
      </c>
      <c r="C37" s="305">
        <v>754.9</v>
      </c>
      <c r="D37" s="306">
        <v>753.55000000000007</v>
      </c>
      <c r="E37" s="306">
        <v>746.10000000000014</v>
      </c>
      <c r="F37" s="306">
        <v>737.30000000000007</v>
      </c>
      <c r="G37" s="306">
        <v>729.85000000000014</v>
      </c>
      <c r="H37" s="306">
        <v>762.35000000000014</v>
      </c>
      <c r="I37" s="306">
        <v>769.80000000000018</v>
      </c>
      <c r="J37" s="306">
        <v>778.60000000000014</v>
      </c>
      <c r="K37" s="305">
        <v>761</v>
      </c>
      <c r="L37" s="305">
        <v>744.75</v>
      </c>
      <c r="M37" s="305">
        <v>0.67857000000000001</v>
      </c>
      <c r="N37" s="1"/>
      <c r="O37" s="1"/>
    </row>
    <row r="38" spans="1:15" ht="12.75" customHeight="1">
      <c r="A38" s="30">
        <v>28</v>
      </c>
      <c r="B38" s="315" t="s">
        <v>292</v>
      </c>
      <c r="C38" s="305">
        <v>883.8</v>
      </c>
      <c r="D38" s="306">
        <v>897.6</v>
      </c>
      <c r="E38" s="306">
        <v>857.2</v>
      </c>
      <c r="F38" s="306">
        <v>830.6</v>
      </c>
      <c r="G38" s="306">
        <v>790.2</v>
      </c>
      <c r="H38" s="306">
        <v>924.2</v>
      </c>
      <c r="I38" s="306">
        <v>964.59999999999991</v>
      </c>
      <c r="J38" s="306">
        <v>991.2</v>
      </c>
      <c r="K38" s="305">
        <v>938</v>
      </c>
      <c r="L38" s="305">
        <v>871</v>
      </c>
      <c r="M38" s="305">
        <v>4.3719200000000003</v>
      </c>
      <c r="N38" s="1"/>
      <c r="O38" s="1"/>
    </row>
    <row r="39" spans="1:15" ht="12.75" customHeight="1">
      <c r="A39" s="30">
        <v>29</v>
      </c>
      <c r="B39" s="315" t="s">
        <v>52</v>
      </c>
      <c r="C39" s="305">
        <v>761.5</v>
      </c>
      <c r="D39" s="306">
        <v>761.15</v>
      </c>
      <c r="E39" s="306">
        <v>747.34999999999991</v>
      </c>
      <c r="F39" s="306">
        <v>733.19999999999993</v>
      </c>
      <c r="G39" s="306">
        <v>719.39999999999986</v>
      </c>
      <c r="H39" s="306">
        <v>775.3</v>
      </c>
      <c r="I39" s="306">
        <v>789.09999999999991</v>
      </c>
      <c r="J39" s="306">
        <v>803.25</v>
      </c>
      <c r="K39" s="305">
        <v>774.95</v>
      </c>
      <c r="L39" s="305">
        <v>747</v>
      </c>
      <c r="M39" s="305">
        <v>1.54359</v>
      </c>
      <c r="N39" s="1"/>
      <c r="O39" s="1"/>
    </row>
    <row r="40" spans="1:15" ht="12.75" customHeight="1">
      <c r="A40" s="30">
        <v>30</v>
      </c>
      <c r="B40" s="315" t="s">
        <v>53</v>
      </c>
      <c r="C40" s="305">
        <v>3716.95</v>
      </c>
      <c r="D40" s="306">
        <v>3715.8666666666668</v>
      </c>
      <c r="E40" s="306">
        <v>3667.0833333333335</v>
      </c>
      <c r="F40" s="306">
        <v>3617.2166666666667</v>
      </c>
      <c r="G40" s="306">
        <v>3568.4333333333334</v>
      </c>
      <c r="H40" s="306">
        <v>3765.7333333333336</v>
      </c>
      <c r="I40" s="306">
        <v>3814.5166666666664</v>
      </c>
      <c r="J40" s="306">
        <v>3864.3833333333337</v>
      </c>
      <c r="K40" s="305">
        <v>3764.65</v>
      </c>
      <c r="L40" s="305">
        <v>3666</v>
      </c>
      <c r="M40" s="305">
        <v>4.0191699999999999</v>
      </c>
      <c r="N40" s="1"/>
      <c r="O40" s="1"/>
    </row>
    <row r="41" spans="1:15" ht="12.75" customHeight="1">
      <c r="A41" s="30">
        <v>31</v>
      </c>
      <c r="B41" s="315" t="s">
        <v>54</v>
      </c>
      <c r="C41" s="305">
        <v>218.85</v>
      </c>
      <c r="D41" s="306">
        <v>220.11666666666667</v>
      </c>
      <c r="E41" s="306">
        <v>215.73333333333335</v>
      </c>
      <c r="F41" s="306">
        <v>212.61666666666667</v>
      </c>
      <c r="G41" s="306">
        <v>208.23333333333335</v>
      </c>
      <c r="H41" s="306">
        <v>223.23333333333335</v>
      </c>
      <c r="I41" s="306">
        <v>227.61666666666667</v>
      </c>
      <c r="J41" s="306">
        <v>230.73333333333335</v>
      </c>
      <c r="K41" s="305">
        <v>224.5</v>
      </c>
      <c r="L41" s="305">
        <v>217</v>
      </c>
      <c r="M41" s="305">
        <v>46.564259999999997</v>
      </c>
      <c r="N41" s="1"/>
      <c r="O41" s="1"/>
    </row>
    <row r="42" spans="1:15" ht="12.75" customHeight="1">
      <c r="A42" s="30">
        <v>32</v>
      </c>
      <c r="B42" s="315" t="s">
        <v>302</v>
      </c>
      <c r="C42" s="305">
        <v>445.15</v>
      </c>
      <c r="D42" s="306">
        <v>442.54999999999995</v>
      </c>
      <c r="E42" s="306">
        <v>430.39999999999992</v>
      </c>
      <c r="F42" s="306">
        <v>415.65</v>
      </c>
      <c r="G42" s="306">
        <v>403.49999999999994</v>
      </c>
      <c r="H42" s="306">
        <v>457.2999999999999</v>
      </c>
      <c r="I42" s="306">
        <v>469.45</v>
      </c>
      <c r="J42" s="306">
        <v>484.19999999999987</v>
      </c>
      <c r="K42" s="305">
        <v>454.7</v>
      </c>
      <c r="L42" s="305">
        <v>427.8</v>
      </c>
      <c r="M42" s="305">
        <v>1.50624</v>
      </c>
      <c r="N42" s="1"/>
      <c r="O42" s="1"/>
    </row>
    <row r="43" spans="1:15" ht="12.75" customHeight="1">
      <c r="A43" s="30">
        <v>33</v>
      </c>
      <c r="B43" s="315" t="s">
        <v>303</v>
      </c>
      <c r="C43" s="305">
        <v>72.25</v>
      </c>
      <c r="D43" s="306">
        <v>72.850000000000009</v>
      </c>
      <c r="E43" s="306">
        <v>71.40000000000002</v>
      </c>
      <c r="F43" s="306">
        <v>70.550000000000011</v>
      </c>
      <c r="G43" s="306">
        <v>69.100000000000023</v>
      </c>
      <c r="H43" s="306">
        <v>73.700000000000017</v>
      </c>
      <c r="I43" s="306">
        <v>75.150000000000006</v>
      </c>
      <c r="J43" s="306">
        <v>76.000000000000014</v>
      </c>
      <c r="K43" s="305">
        <v>74.3</v>
      </c>
      <c r="L43" s="305">
        <v>72</v>
      </c>
      <c r="M43" s="305">
        <v>5.3814599999999997</v>
      </c>
      <c r="N43" s="1"/>
      <c r="O43" s="1"/>
    </row>
    <row r="44" spans="1:15" ht="12.75" customHeight="1">
      <c r="A44" s="30">
        <v>34</v>
      </c>
      <c r="B44" s="315" t="s">
        <v>55</v>
      </c>
      <c r="C44" s="305">
        <v>135.80000000000001</v>
      </c>
      <c r="D44" s="306">
        <v>137.20000000000002</v>
      </c>
      <c r="E44" s="306">
        <v>134.00000000000003</v>
      </c>
      <c r="F44" s="306">
        <v>132.20000000000002</v>
      </c>
      <c r="G44" s="306">
        <v>129.00000000000003</v>
      </c>
      <c r="H44" s="306">
        <v>139.00000000000003</v>
      </c>
      <c r="I44" s="306">
        <v>142.20000000000002</v>
      </c>
      <c r="J44" s="306">
        <v>144.00000000000003</v>
      </c>
      <c r="K44" s="305">
        <v>140.4</v>
      </c>
      <c r="L44" s="305">
        <v>135.4</v>
      </c>
      <c r="M44" s="305">
        <v>498.99277000000001</v>
      </c>
      <c r="N44" s="1"/>
      <c r="O44" s="1"/>
    </row>
    <row r="45" spans="1:15" ht="12.75" customHeight="1">
      <c r="A45" s="30">
        <v>35</v>
      </c>
      <c r="B45" s="315" t="s">
        <v>57</v>
      </c>
      <c r="C45" s="305">
        <v>3174.2</v>
      </c>
      <c r="D45" s="306">
        <v>3164.0833333333335</v>
      </c>
      <c r="E45" s="306">
        <v>3140.166666666667</v>
      </c>
      <c r="F45" s="306">
        <v>3106.1333333333337</v>
      </c>
      <c r="G45" s="306">
        <v>3082.2166666666672</v>
      </c>
      <c r="H45" s="306">
        <v>3198.1166666666668</v>
      </c>
      <c r="I45" s="306">
        <v>3222.0333333333338</v>
      </c>
      <c r="J45" s="306">
        <v>3256.0666666666666</v>
      </c>
      <c r="K45" s="305">
        <v>3188</v>
      </c>
      <c r="L45" s="305">
        <v>3130.05</v>
      </c>
      <c r="M45" s="305">
        <v>8.1329399999999996</v>
      </c>
      <c r="N45" s="1"/>
      <c r="O45" s="1"/>
    </row>
    <row r="46" spans="1:15" ht="12.75" customHeight="1">
      <c r="A46" s="30">
        <v>36</v>
      </c>
      <c r="B46" s="315" t="s">
        <v>304</v>
      </c>
      <c r="C46" s="305">
        <v>174.1</v>
      </c>
      <c r="D46" s="306">
        <v>174.5333333333333</v>
      </c>
      <c r="E46" s="306">
        <v>171.61666666666662</v>
      </c>
      <c r="F46" s="306">
        <v>169.13333333333333</v>
      </c>
      <c r="G46" s="306">
        <v>166.21666666666664</v>
      </c>
      <c r="H46" s="306">
        <v>177.01666666666659</v>
      </c>
      <c r="I46" s="306">
        <v>179.93333333333328</v>
      </c>
      <c r="J46" s="306">
        <v>182.41666666666657</v>
      </c>
      <c r="K46" s="305">
        <v>177.45</v>
      </c>
      <c r="L46" s="305">
        <v>172.05</v>
      </c>
      <c r="M46" s="305">
        <v>2.1169099999999998</v>
      </c>
      <c r="N46" s="1"/>
      <c r="O46" s="1"/>
    </row>
    <row r="47" spans="1:15" ht="12.75" customHeight="1">
      <c r="A47" s="30">
        <v>37</v>
      </c>
      <c r="B47" s="315" t="s">
        <v>306</v>
      </c>
      <c r="C47" s="305">
        <v>1700.9</v>
      </c>
      <c r="D47" s="306">
        <v>1703.8166666666666</v>
      </c>
      <c r="E47" s="306">
        <v>1672.6333333333332</v>
      </c>
      <c r="F47" s="306">
        <v>1644.3666666666666</v>
      </c>
      <c r="G47" s="306">
        <v>1613.1833333333332</v>
      </c>
      <c r="H47" s="306">
        <v>1732.0833333333333</v>
      </c>
      <c r="I47" s="306">
        <v>1763.2666666666667</v>
      </c>
      <c r="J47" s="306">
        <v>1791.5333333333333</v>
      </c>
      <c r="K47" s="305">
        <v>1735</v>
      </c>
      <c r="L47" s="305">
        <v>1675.55</v>
      </c>
      <c r="M47" s="305">
        <v>2.0846800000000001</v>
      </c>
      <c r="N47" s="1"/>
      <c r="O47" s="1"/>
    </row>
    <row r="48" spans="1:15" ht="12.75" customHeight="1">
      <c r="A48" s="30">
        <v>38</v>
      </c>
      <c r="B48" s="315" t="s">
        <v>305</v>
      </c>
      <c r="C48" s="305">
        <v>2661.05</v>
      </c>
      <c r="D48" s="306">
        <v>2629.2000000000003</v>
      </c>
      <c r="E48" s="306">
        <v>2587.9000000000005</v>
      </c>
      <c r="F48" s="306">
        <v>2514.7500000000005</v>
      </c>
      <c r="G48" s="306">
        <v>2473.4500000000007</v>
      </c>
      <c r="H48" s="306">
        <v>2702.3500000000004</v>
      </c>
      <c r="I48" s="306">
        <v>2743.6500000000005</v>
      </c>
      <c r="J48" s="306">
        <v>2816.8</v>
      </c>
      <c r="K48" s="305">
        <v>2670.5</v>
      </c>
      <c r="L48" s="305">
        <v>2556.0500000000002</v>
      </c>
      <c r="M48" s="305">
        <v>7.7789999999999998E-2</v>
      </c>
      <c r="N48" s="1"/>
      <c r="O48" s="1"/>
    </row>
    <row r="49" spans="1:15" ht="12.75" customHeight="1">
      <c r="A49" s="30">
        <v>39</v>
      </c>
      <c r="B49" s="315" t="s">
        <v>240</v>
      </c>
      <c r="C49" s="305">
        <v>2331.6</v>
      </c>
      <c r="D49" s="306">
        <v>2359.1666666666665</v>
      </c>
      <c r="E49" s="306">
        <v>2283.6333333333332</v>
      </c>
      <c r="F49" s="306">
        <v>2235.6666666666665</v>
      </c>
      <c r="G49" s="306">
        <v>2160.1333333333332</v>
      </c>
      <c r="H49" s="306">
        <v>2407.1333333333332</v>
      </c>
      <c r="I49" s="306">
        <v>2482.666666666667</v>
      </c>
      <c r="J49" s="306">
        <v>2530.6333333333332</v>
      </c>
      <c r="K49" s="305">
        <v>2434.6999999999998</v>
      </c>
      <c r="L49" s="305">
        <v>2311.1999999999998</v>
      </c>
      <c r="M49" s="305">
        <v>2.92937</v>
      </c>
      <c r="N49" s="1"/>
      <c r="O49" s="1"/>
    </row>
    <row r="50" spans="1:15" ht="12.75" customHeight="1">
      <c r="A50" s="30">
        <v>40</v>
      </c>
      <c r="B50" s="315" t="s">
        <v>307</v>
      </c>
      <c r="C50" s="305">
        <v>8123.6</v>
      </c>
      <c r="D50" s="306">
        <v>8171.4833333333336</v>
      </c>
      <c r="E50" s="306">
        <v>8052.1166666666668</v>
      </c>
      <c r="F50" s="306">
        <v>7980.6333333333332</v>
      </c>
      <c r="G50" s="306">
        <v>7861.2666666666664</v>
      </c>
      <c r="H50" s="306">
        <v>8242.9666666666672</v>
      </c>
      <c r="I50" s="306">
        <v>8362.3333333333358</v>
      </c>
      <c r="J50" s="306">
        <v>8433.8166666666675</v>
      </c>
      <c r="K50" s="305">
        <v>8290.85</v>
      </c>
      <c r="L50" s="305">
        <v>8100</v>
      </c>
      <c r="M50" s="305">
        <v>0.33574999999999999</v>
      </c>
      <c r="N50" s="1"/>
      <c r="O50" s="1"/>
    </row>
    <row r="51" spans="1:15" ht="12.75" customHeight="1">
      <c r="A51" s="30">
        <v>41</v>
      </c>
      <c r="B51" s="315" t="s">
        <v>59</v>
      </c>
      <c r="C51" s="305">
        <v>1339.95</v>
      </c>
      <c r="D51" s="306">
        <v>1336.9833333333333</v>
      </c>
      <c r="E51" s="306">
        <v>1318.9666666666667</v>
      </c>
      <c r="F51" s="306">
        <v>1297.9833333333333</v>
      </c>
      <c r="G51" s="306">
        <v>1279.9666666666667</v>
      </c>
      <c r="H51" s="306">
        <v>1357.9666666666667</v>
      </c>
      <c r="I51" s="306">
        <v>1375.9833333333336</v>
      </c>
      <c r="J51" s="306">
        <v>1396.9666666666667</v>
      </c>
      <c r="K51" s="305">
        <v>1355</v>
      </c>
      <c r="L51" s="305">
        <v>1316</v>
      </c>
      <c r="M51" s="305">
        <v>15.09582</v>
      </c>
      <c r="N51" s="1"/>
      <c r="O51" s="1"/>
    </row>
    <row r="52" spans="1:15" ht="12.75" customHeight="1">
      <c r="A52" s="30">
        <v>42</v>
      </c>
      <c r="B52" s="315" t="s">
        <v>60</v>
      </c>
      <c r="C52" s="305">
        <v>558.79999999999995</v>
      </c>
      <c r="D52" s="306">
        <v>562.19999999999993</v>
      </c>
      <c r="E52" s="306">
        <v>549.39999999999986</v>
      </c>
      <c r="F52" s="306">
        <v>539.99999999999989</v>
      </c>
      <c r="G52" s="306">
        <v>527.19999999999982</v>
      </c>
      <c r="H52" s="306">
        <v>571.59999999999991</v>
      </c>
      <c r="I52" s="306">
        <v>584.39999999999986</v>
      </c>
      <c r="J52" s="306">
        <v>593.79999999999995</v>
      </c>
      <c r="K52" s="305">
        <v>575</v>
      </c>
      <c r="L52" s="305">
        <v>552.79999999999995</v>
      </c>
      <c r="M52" s="305">
        <v>26.976330000000001</v>
      </c>
      <c r="N52" s="1"/>
      <c r="O52" s="1"/>
    </row>
    <row r="53" spans="1:15" ht="12.75" customHeight="1">
      <c r="A53" s="30">
        <v>43</v>
      </c>
      <c r="B53" s="315" t="s">
        <v>308</v>
      </c>
      <c r="C53" s="305">
        <v>447.15</v>
      </c>
      <c r="D53" s="306">
        <v>449.66666666666669</v>
      </c>
      <c r="E53" s="306">
        <v>442.38333333333338</v>
      </c>
      <c r="F53" s="306">
        <v>437.61666666666667</v>
      </c>
      <c r="G53" s="306">
        <v>430.33333333333337</v>
      </c>
      <c r="H53" s="306">
        <v>454.43333333333339</v>
      </c>
      <c r="I53" s="306">
        <v>461.7166666666667</v>
      </c>
      <c r="J53" s="306">
        <v>466.48333333333341</v>
      </c>
      <c r="K53" s="305">
        <v>456.95</v>
      </c>
      <c r="L53" s="305">
        <v>444.9</v>
      </c>
      <c r="M53" s="305">
        <v>1.10629</v>
      </c>
      <c r="N53" s="1"/>
      <c r="O53" s="1"/>
    </row>
    <row r="54" spans="1:15" ht="12.75" customHeight="1">
      <c r="A54" s="30">
        <v>44</v>
      </c>
      <c r="B54" s="315" t="s">
        <v>61</v>
      </c>
      <c r="C54" s="305">
        <v>675.35</v>
      </c>
      <c r="D54" s="306">
        <v>676.23333333333335</v>
      </c>
      <c r="E54" s="306">
        <v>667.66666666666674</v>
      </c>
      <c r="F54" s="306">
        <v>659.98333333333335</v>
      </c>
      <c r="G54" s="306">
        <v>651.41666666666674</v>
      </c>
      <c r="H54" s="306">
        <v>683.91666666666674</v>
      </c>
      <c r="I54" s="306">
        <v>692.48333333333335</v>
      </c>
      <c r="J54" s="306">
        <v>700.16666666666674</v>
      </c>
      <c r="K54" s="305">
        <v>684.8</v>
      </c>
      <c r="L54" s="305">
        <v>668.55</v>
      </c>
      <c r="M54" s="305">
        <v>79.193529999999996</v>
      </c>
      <c r="N54" s="1"/>
      <c r="O54" s="1"/>
    </row>
    <row r="55" spans="1:15" ht="12.75" customHeight="1">
      <c r="A55" s="30">
        <v>45</v>
      </c>
      <c r="B55" s="315" t="s">
        <v>62</v>
      </c>
      <c r="C55" s="305">
        <v>3786.15</v>
      </c>
      <c r="D55" s="306">
        <v>3810.2166666666667</v>
      </c>
      <c r="E55" s="306">
        <v>3745.9333333333334</v>
      </c>
      <c r="F55" s="306">
        <v>3705.7166666666667</v>
      </c>
      <c r="G55" s="306">
        <v>3641.4333333333334</v>
      </c>
      <c r="H55" s="306">
        <v>3850.4333333333334</v>
      </c>
      <c r="I55" s="306">
        <v>3914.7166666666672</v>
      </c>
      <c r="J55" s="306">
        <v>3954.9333333333334</v>
      </c>
      <c r="K55" s="305">
        <v>3874.5</v>
      </c>
      <c r="L55" s="305">
        <v>3770</v>
      </c>
      <c r="M55" s="305">
        <v>3.3948299999999998</v>
      </c>
      <c r="N55" s="1"/>
      <c r="O55" s="1"/>
    </row>
    <row r="56" spans="1:15" ht="12.75" customHeight="1">
      <c r="A56" s="30">
        <v>46</v>
      </c>
      <c r="B56" s="315" t="s">
        <v>312</v>
      </c>
      <c r="C56" s="305">
        <v>145.65</v>
      </c>
      <c r="D56" s="306">
        <v>146.9</v>
      </c>
      <c r="E56" s="306">
        <v>143.70000000000002</v>
      </c>
      <c r="F56" s="306">
        <v>141.75</v>
      </c>
      <c r="G56" s="306">
        <v>138.55000000000001</v>
      </c>
      <c r="H56" s="306">
        <v>148.85000000000002</v>
      </c>
      <c r="I56" s="306">
        <v>152.05000000000001</v>
      </c>
      <c r="J56" s="306">
        <v>154.00000000000003</v>
      </c>
      <c r="K56" s="305">
        <v>150.1</v>
      </c>
      <c r="L56" s="305">
        <v>144.94999999999999</v>
      </c>
      <c r="M56" s="305">
        <v>3.17828</v>
      </c>
      <c r="N56" s="1"/>
      <c r="O56" s="1"/>
    </row>
    <row r="57" spans="1:15" ht="12.75" customHeight="1">
      <c r="A57" s="30">
        <v>47</v>
      </c>
      <c r="B57" s="315" t="s">
        <v>313</v>
      </c>
      <c r="C57" s="305">
        <v>938.55</v>
      </c>
      <c r="D57" s="306">
        <v>942.96666666666658</v>
      </c>
      <c r="E57" s="306">
        <v>922.78333333333319</v>
      </c>
      <c r="F57" s="306">
        <v>907.01666666666665</v>
      </c>
      <c r="G57" s="306">
        <v>886.83333333333326</v>
      </c>
      <c r="H57" s="306">
        <v>958.73333333333312</v>
      </c>
      <c r="I57" s="306">
        <v>978.91666666666652</v>
      </c>
      <c r="J57" s="306">
        <v>994.68333333333305</v>
      </c>
      <c r="K57" s="305">
        <v>963.15</v>
      </c>
      <c r="L57" s="305">
        <v>927.2</v>
      </c>
      <c r="M57" s="305">
        <v>0.35682999999999998</v>
      </c>
      <c r="N57" s="1"/>
      <c r="O57" s="1"/>
    </row>
    <row r="58" spans="1:15" ht="12.75" customHeight="1">
      <c r="A58" s="30">
        <v>48</v>
      </c>
      <c r="B58" s="315" t="s">
        <v>64</v>
      </c>
      <c r="C58" s="305">
        <v>12572.9</v>
      </c>
      <c r="D58" s="306">
        <v>12622.300000000001</v>
      </c>
      <c r="E58" s="306">
        <v>12450.600000000002</v>
      </c>
      <c r="F58" s="306">
        <v>12328.300000000001</v>
      </c>
      <c r="G58" s="306">
        <v>12156.600000000002</v>
      </c>
      <c r="H58" s="306">
        <v>12744.600000000002</v>
      </c>
      <c r="I58" s="306">
        <v>12916.300000000003</v>
      </c>
      <c r="J58" s="306">
        <v>13038.600000000002</v>
      </c>
      <c r="K58" s="305">
        <v>12794</v>
      </c>
      <c r="L58" s="305">
        <v>12500</v>
      </c>
      <c r="M58" s="305">
        <v>2.7888600000000001</v>
      </c>
      <c r="N58" s="1"/>
      <c r="O58" s="1"/>
    </row>
    <row r="59" spans="1:15" ht="12" customHeight="1">
      <c r="A59" s="30">
        <v>49</v>
      </c>
      <c r="B59" s="315" t="s">
        <v>245</v>
      </c>
      <c r="C59" s="305">
        <v>4922.8999999999996</v>
      </c>
      <c r="D59" s="306">
        <v>4917.6333333333332</v>
      </c>
      <c r="E59" s="306">
        <v>4855.2666666666664</v>
      </c>
      <c r="F59" s="306">
        <v>4787.6333333333332</v>
      </c>
      <c r="G59" s="306">
        <v>4725.2666666666664</v>
      </c>
      <c r="H59" s="306">
        <v>4985.2666666666664</v>
      </c>
      <c r="I59" s="306">
        <v>5047.6333333333332</v>
      </c>
      <c r="J59" s="306">
        <v>5115.2666666666664</v>
      </c>
      <c r="K59" s="305">
        <v>4980</v>
      </c>
      <c r="L59" s="305">
        <v>4850</v>
      </c>
      <c r="M59" s="305">
        <v>0.24898000000000001</v>
      </c>
      <c r="N59" s="1"/>
      <c r="O59" s="1"/>
    </row>
    <row r="60" spans="1:15" ht="12.75" customHeight="1">
      <c r="A60" s="30">
        <v>50</v>
      </c>
      <c r="B60" s="315" t="s">
        <v>65</v>
      </c>
      <c r="C60" s="305">
        <v>5794</v>
      </c>
      <c r="D60" s="306">
        <v>5823.8166666666666</v>
      </c>
      <c r="E60" s="306">
        <v>5741.3833333333332</v>
      </c>
      <c r="F60" s="306">
        <v>5688.7666666666664</v>
      </c>
      <c r="G60" s="306">
        <v>5606.333333333333</v>
      </c>
      <c r="H60" s="306">
        <v>5876.4333333333334</v>
      </c>
      <c r="I60" s="306">
        <v>5958.8666666666659</v>
      </c>
      <c r="J60" s="306">
        <v>6011.4833333333336</v>
      </c>
      <c r="K60" s="305">
        <v>5906.25</v>
      </c>
      <c r="L60" s="305">
        <v>5771.2</v>
      </c>
      <c r="M60" s="305">
        <v>9.6802100000000006</v>
      </c>
      <c r="N60" s="1"/>
      <c r="O60" s="1"/>
    </row>
    <row r="61" spans="1:15" ht="12.75" customHeight="1">
      <c r="A61" s="30">
        <v>51</v>
      </c>
      <c r="B61" s="315" t="s">
        <v>314</v>
      </c>
      <c r="C61" s="305">
        <v>2909.7</v>
      </c>
      <c r="D61" s="306">
        <v>2934.1166666666668</v>
      </c>
      <c r="E61" s="306">
        <v>2870.5833333333335</v>
      </c>
      <c r="F61" s="306">
        <v>2831.4666666666667</v>
      </c>
      <c r="G61" s="306">
        <v>2767.9333333333334</v>
      </c>
      <c r="H61" s="306">
        <v>2973.2333333333336</v>
      </c>
      <c r="I61" s="306">
        <v>3036.7666666666664</v>
      </c>
      <c r="J61" s="306">
        <v>3075.8833333333337</v>
      </c>
      <c r="K61" s="305">
        <v>2997.65</v>
      </c>
      <c r="L61" s="305">
        <v>2895</v>
      </c>
      <c r="M61" s="305">
        <v>0.40594999999999998</v>
      </c>
      <c r="N61" s="1"/>
      <c r="O61" s="1"/>
    </row>
    <row r="62" spans="1:15" ht="12.75" customHeight="1">
      <c r="A62" s="30">
        <v>52</v>
      </c>
      <c r="B62" s="315" t="s">
        <v>66</v>
      </c>
      <c r="C62" s="305">
        <v>2081.75</v>
      </c>
      <c r="D62" s="306">
        <v>2104.0166666666669</v>
      </c>
      <c r="E62" s="306">
        <v>2050.7833333333338</v>
      </c>
      <c r="F62" s="306">
        <v>2019.8166666666671</v>
      </c>
      <c r="G62" s="306">
        <v>1966.5833333333339</v>
      </c>
      <c r="H62" s="306">
        <v>2134.9833333333336</v>
      </c>
      <c r="I62" s="306">
        <v>2188.2166666666662</v>
      </c>
      <c r="J62" s="306">
        <v>2219.1833333333334</v>
      </c>
      <c r="K62" s="305">
        <v>2157.25</v>
      </c>
      <c r="L62" s="305">
        <v>2073.0500000000002</v>
      </c>
      <c r="M62" s="305">
        <v>1.4978499999999999</v>
      </c>
      <c r="N62" s="1"/>
      <c r="O62" s="1"/>
    </row>
    <row r="63" spans="1:15" ht="12.75" customHeight="1">
      <c r="A63" s="30">
        <v>53</v>
      </c>
      <c r="B63" s="315" t="s">
        <v>315</v>
      </c>
      <c r="C63" s="305">
        <v>412.9</v>
      </c>
      <c r="D63" s="306">
        <v>416.7</v>
      </c>
      <c r="E63" s="306">
        <v>407.4</v>
      </c>
      <c r="F63" s="306">
        <v>401.9</v>
      </c>
      <c r="G63" s="306">
        <v>392.59999999999997</v>
      </c>
      <c r="H63" s="306">
        <v>422.2</v>
      </c>
      <c r="I63" s="306">
        <v>431.50000000000006</v>
      </c>
      <c r="J63" s="306">
        <v>437</v>
      </c>
      <c r="K63" s="305">
        <v>426</v>
      </c>
      <c r="L63" s="305">
        <v>411.2</v>
      </c>
      <c r="M63" s="305">
        <v>12.04148</v>
      </c>
      <c r="N63" s="1"/>
      <c r="O63" s="1"/>
    </row>
    <row r="64" spans="1:15" ht="12.75" customHeight="1">
      <c r="A64" s="30">
        <v>54</v>
      </c>
      <c r="B64" s="315" t="s">
        <v>67</v>
      </c>
      <c r="C64" s="305">
        <v>313.95</v>
      </c>
      <c r="D64" s="306">
        <v>316.95</v>
      </c>
      <c r="E64" s="306">
        <v>309.14999999999998</v>
      </c>
      <c r="F64" s="306">
        <v>304.34999999999997</v>
      </c>
      <c r="G64" s="306">
        <v>296.54999999999995</v>
      </c>
      <c r="H64" s="306">
        <v>321.75</v>
      </c>
      <c r="I64" s="306">
        <v>329.55000000000007</v>
      </c>
      <c r="J64" s="306">
        <v>334.35</v>
      </c>
      <c r="K64" s="305">
        <v>324.75</v>
      </c>
      <c r="L64" s="305">
        <v>312.14999999999998</v>
      </c>
      <c r="M64" s="305">
        <v>56.372880000000002</v>
      </c>
      <c r="N64" s="1"/>
      <c r="O64" s="1"/>
    </row>
    <row r="65" spans="1:15" ht="12.75" customHeight="1">
      <c r="A65" s="30">
        <v>55</v>
      </c>
      <c r="B65" s="315" t="s">
        <v>68</v>
      </c>
      <c r="C65" s="305">
        <v>97.15</v>
      </c>
      <c r="D65" s="306">
        <v>98.333333333333329</v>
      </c>
      <c r="E65" s="306">
        <v>95.666666666666657</v>
      </c>
      <c r="F65" s="306">
        <v>94.183333333333323</v>
      </c>
      <c r="G65" s="306">
        <v>91.516666666666652</v>
      </c>
      <c r="H65" s="306">
        <v>99.816666666666663</v>
      </c>
      <c r="I65" s="306">
        <v>102.48333333333332</v>
      </c>
      <c r="J65" s="306">
        <v>103.96666666666667</v>
      </c>
      <c r="K65" s="305">
        <v>101</v>
      </c>
      <c r="L65" s="305">
        <v>96.85</v>
      </c>
      <c r="M65" s="305">
        <v>185.86212</v>
      </c>
      <c r="N65" s="1"/>
      <c r="O65" s="1"/>
    </row>
    <row r="66" spans="1:15" ht="12.75" customHeight="1">
      <c r="A66" s="30">
        <v>56</v>
      </c>
      <c r="B66" s="315" t="s">
        <v>246</v>
      </c>
      <c r="C66" s="305">
        <v>46.3</v>
      </c>
      <c r="D66" s="306">
        <v>45.966666666666669</v>
      </c>
      <c r="E66" s="306">
        <v>44.983333333333334</v>
      </c>
      <c r="F66" s="306">
        <v>43.666666666666664</v>
      </c>
      <c r="G66" s="306">
        <v>42.68333333333333</v>
      </c>
      <c r="H66" s="306">
        <v>47.283333333333339</v>
      </c>
      <c r="I66" s="306">
        <v>48.266666666666673</v>
      </c>
      <c r="J66" s="306">
        <v>49.583333333333343</v>
      </c>
      <c r="K66" s="305">
        <v>46.95</v>
      </c>
      <c r="L66" s="305">
        <v>44.65</v>
      </c>
      <c r="M66" s="305">
        <v>27.567979999999999</v>
      </c>
      <c r="N66" s="1"/>
      <c r="O66" s="1"/>
    </row>
    <row r="67" spans="1:15" ht="12.75" customHeight="1">
      <c r="A67" s="30">
        <v>57</v>
      </c>
      <c r="B67" s="315" t="s">
        <v>309</v>
      </c>
      <c r="C67" s="305">
        <v>2436.35</v>
      </c>
      <c r="D67" s="306">
        <v>2452.5</v>
      </c>
      <c r="E67" s="306">
        <v>2405</v>
      </c>
      <c r="F67" s="306">
        <v>2373.65</v>
      </c>
      <c r="G67" s="306">
        <v>2326.15</v>
      </c>
      <c r="H67" s="306">
        <v>2483.85</v>
      </c>
      <c r="I67" s="306">
        <v>2531.35</v>
      </c>
      <c r="J67" s="306">
        <v>2562.6999999999998</v>
      </c>
      <c r="K67" s="305">
        <v>2500</v>
      </c>
      <c r="L67" s="305">
        <v>2421.15</v>
      </c>
      <c r="M67" s="305">
        <v>0.13872999999999999</v>
      </c>
      <c r="N67" s="1"/>
      <c r="O67" s="1"/>
    </row>
    <row r="68" spans="1:15" ht="12.75" customHeight="1">
      <c r="A68" s="30">
        <v>58</v>
      </c>
      <c r="B68" s="315" t="s">
        <v>69</v>
      </c>
      <c r="C68" s="305">
        <v>1765</v>
      </c>
      <c r="D68" s="306">
        <v>1780</v>
      </c>
      <c r="E68" s="306">
        <v>1745</v>
      </c>
      <c r="F68" s="306">
        <v>1725</v>
      </c>
      <c r="G68" s="306">
        <v>1690</v>
      </c>
      <c r="H68" s="306">
        <v>1800</v>
      </c>
      <c r="I68" s="306">
        <v>1835</v>
      </c>
      <c r="J68" s="306">
        <v>1855</v>
      </c>
      <c r="K68" s="305">
        <v>1815</v>
      </c>
      <c r="L68" s="305">
        <v>1760</v>
      </c>
      <c r="M68" s="305">
        <v>2.7602099999999998</v>
      </c>
      <c r="N68" s="1"/>
      <c r="O68" s="1"/>
    </row>
    <row r="69" spans="1:15" ht="12.75" customHeight="1">
      <c r="A69" s="30">
        <v>59</v>
      </c>
      <c r="B69" s="315" t="s">
        <v>317</v>
      </c>
      <c r="C69" s="305">
        <v>4731.1499999999996</v>
      </c>
      <c r="D69" s="306">
        <v>4726.0166666666673</v>
      </c>
      <c r="E69" s="306">
        <v>4685.4833333333345</v>
      </c>
      <c r="F69" s="306">
        <v>4639.8166666666675</v>
      </c>
      <c r="G69" s="306">
        <v>4599.2833333333347</v>
      </c>
      <c r="H69" s="306">
        <v>4771.6833333333343</v>
      </c>
      <c r="I69" s="306">
        <v>4812.2166666666672</v>
      </c>
      <c r="J69" s="306">
        <v>4857.8833333333341</v>
      </c>
      <c r="K69" s="305">
        <v>4766.55</v>
      </c>
      <c r="L69" s="305">
        <v>4680.3500000000004</v>
      </c>
      <c r="M69" s="305">
        <v>3.2329999999999998E-2</v>
      </c>
      <c r="N69" s="1"/>
      <c r="O69" s="1"/>
    </row>
    <row r="70" spans="1:15" ht="12.75" customHeight="1">
      <c r="A70" s="30">
        <v>60</v>
      </c>
      <c r="B70" s="315" t="s">
        <v>247</v>
      </c>
      <c r="C70" s="305">
        <v>971.55</v>
      </c>
      <c r="D70" s="306">
        <v>976.53333333333342</v>
      </c>
      <c r="E70" s="306">
        <v>958.46666666666681</v>
      </c>
      <c r="F70" s="306">
        <v>945.38333333333344</v>
      </c>
      <c r="G70" s="306">
        <v>927.31666666666683</v>
      </c>
      <c r="H70" s="306">
        <v>989.61666666666679</v>
      </c>
      <c r="I70" s="306">
        <v>1007.6833333333334</v>
      </c>
      <c r="J70" s="306">
        <v>1020.7666666666668</v>
      </c>
      <c r="K70" s="305">
        <v>994.6</v>
      </c>
      <c r="L70" s="305">
        <v>963.45</v>
      </c>
      <c r="M70" s="305">
        <v>0.61140000000000005</v>
      </c>
      <c r="N70" s="1"/>
      <c r="O70" s="1"/>
    </row>
    <row r="71" spans="1:15" ht="12.75" customHeight="1">
      <c r="A71" s="30">
        <v>61</v>
      </c>
      <c r="B71" s="315" t="s">
        <v>318</v>
      </c>
      <c r="C71" s="305">
        <v>772.85</v>
      </c>
      <c r="D71" s="306">
        <v>779.4</v>
      </c>
      <c r="E71" s="306">
        <v>746</v>
      </c>
      <c r="F71" s="306">
        <v>719.15</v>
      </c>
      <c r="G71" s="306">
        <v>685.75</v>
      </c>
      <c r="H71" s="306">
        <v>806.25</v>
      </c>
      <c r="I71" s="306">
        <v>839.64999999999986</v>
      </c>
      <c r="J71" s="306">
        <v>866.5</v>
      </c>
      <c r="K71" s="305">
        <v>812.8</v>
      </c>
      <c r="L71" s="305">
        <v>752.55</v>
      </c>
      <c r="M71" s="305">
        <v>31.364180000000001</v>
      </c>
      <c r="N71" s="1"/>
      <c r="O71" s="1"/>
    </row>
    <row r="72" spans="1:15" ht="12.75" customHeight="1">
      <c r="A72" s="30">
        <v>62</v>
      </c>
      <c r="B72" s="315" t="s">
        <v>71</v>
      </c>
      <c r="C72" s="305">
        <v>231.4</v>
      </c>
      <c r="D72" s="306">
        <v>233.9666666666667</v>
      </c>
      <c r="E72" s="306">
        <v>227.73333333333341</v>
      </c>
      <c r="F72" s="306">
        <v>224.06666666666672</v>
      </c>
      <c r="G72" s="306">
        <v>217.83333333333343</v>
      </c>
      <c r="H72" s="306">
        <v>237.63333333333338</v>
      </c>
      <c r="I72" s="306">
        <v>243.86666666666667</v>
      </c>
      <c r="J72" s="306">
        <v>247.53333333333336</v>
      </c>
      <c r="K72" s="305">
        <v>240.2</v>
      </c>
      <c r="L72" s="305">
        <v>230.3</v>
      </c>
      <c r="M72" s="305">
        <v>51.378970000000002</v>
      </c>
      <c r="N72" s="1"/>
      <c r="O72" s="1"/>
    </row>
    <row r="73" spans="1:15" ht="12.75" customHeight="1">
      <c r="A73" s="30">
        <v>63</v>
      </c>
      <c r="B73" s="315" t="s">
        <v>310</v>
      </c>
      <c r="C73" s="305">
        <v>1393.55</v>
      </c>
      <c r="D73" s="306">
        <v>1396.2833333333335</v>
      </c>
      <c r="E73" s="306">
        <v>1382.5666666666671</v>
      </c>
      <c r="F73" s="306">
        <v>1371.5833333333335</v>
      </c>
      <c r="G73" s="306">
        <v>1357.866666666667</v>
      </c>
      <c r="H73" s="306">
        <v>1407.2666666666671</v>
      </c>
      <c r="I73" s="306">
        <v>1420.9833333333338</v>
      </c>
      <c r="J73" s="306">
        <v>1431.9666666666672</v>
      </c>
      <c r="K73" s="305">
        <v>1410</v>
      </c>
      <c r="L73" s="305">
        <v>1385.3</v>
      </c>
      <c r="M73" s="305">
        <v>0.48903000000000002</v>
      </c>
      <c r="N73" s="1"/>
      <c r="O73" s="1"/>
    </row>
    <row r="74" spans="1:15" ht="12.75" customHeight="1">
      <c r="A74" s="30">
        <v>64</v>
      </c>
      <c r="B74" s="315" t="s">
        <v>72</v>
      </c>
      <c r="C74" s="305">
        <v>626.1</v>
      </c>
      <c r="D74" s="306">
        <v>629.58333333333337</v>
      </c>
      <c r="E74" s="306">
        <v>619.51666666666677</v>
      </c>
      <c r="F74" s="306">
        <v>612.93333333333339</v>
      </c>
      <c r="G74" s="306">
        <v>602.86666666666679</v>
      </c>
      <c r="H74" s="306">
        <v>636.16666666666674</v>
      </c>
      <c r="I74" s="306">
        <v>646.23333333333335</v>
      </c>
      <c r="J74" s="306">
        <v>652.81666666666672</v>
      </c>
      <c r="K74" s="305">
        <v>639.65</v>
      </c>
      <c r="L74" s="305">
        <v>623</v>
      </c>
      <c r="M74" s="305">
        <v>4.2755400000000003</v>
      </c>
      <c r="N74" s="1"/>
      <c r="O74" s="1"/>
    </row>
    <row r="75" spans="1:15" ht="12.75" customHeight="1">
      <c r="A75" s="30">
        <v>65</v>
      </c>
      <c r="B75" s="315" t="s">
        <v>73</v>
      </c>
      <c r="C75" s="305">
        <v>690.6</v>
      </c>
      <c r="D75" s="306">
        <v>689.03333333333342</v>
      </c>
      <c r="E75" s="306">
        <v>679.61666666666679</v>
      </c>
      <c r="F75" s="306">
        <v>668.63333333333333</v>
      </c>
      <c r="G75" s="306">
        <v>659.2166666666667</v>
      </c>
      <c r="H75" s="306">
        <v>700.01666666666688</v>
      </c>
      <c r="I75" s="306">
        <v>709.43333333333362</v>
      </c>
      <c r="J75" s="306">
        <v>720.41666666666697</v>
      </c>
      <c r="K75" s="305">
        <v>698.45</v>
      </c>
      <c r="L75" s="305">
        <v>678.05</v>
      </c>
      <c r="M75" s="305">
        <v>15.896140000000001</v>
      </c>
      <c r="N75" s="1"/>
      <c r="O75" s="1"/>
    </row>
    <row r="76" spans="1:15" ht="12.75" customHeight="1">
      <c r="A76" s="30">
        <v>66</v>
      </c>
      <c r="B76" s="315" t="s">
        <v>319</v>
      </c>
      <c r="C76" s="305">
        <v>11176.5</v>
      </c>
      <c r="D76" s="306">
        <v>11281.166666666666</v>
      </c>
      <c r="E76" s="306">
        <v>11007.333333333332</v>
      </c>
      <c r="F76" s="306">
        <v>10838.166666666666</v>
      </c>
      <c r="G76" s="306">
        <v>10564.333333333332</v>
      </c>
      <c r="H76" s="306">
        <v>11450.333333333332</v>
      </c>
      <c r="I76" s="306">
        <v>11724.166666666664</v>
      </c>
      <c r="J76" s="306">
        <v>11893.333333333332</v>
      </c>
      <c r="K76" s="305">
        <v>11555</v>
      </c>
      <c r="L76" s="305">
        <v>11112</v>
      </c>
      <c r="M76" s="305">
        <v>2.2870000000000001E-2</v>
      </c>
      <c r="N76" s="1"/>
      <c r="O76" s="1"/>
    </row>
    <row r="77" spans="1:15" ht="12.75" customHeight="1">
      <c r="A77" s="30">
        <v>67</v>
      </c>
      <c r="B77" s="315" t="s">
        <v>75</v>
      </c>
      <c r="C77" s="305">
        <v>685.85</v>
      </c>
      <c r="D77" s="306">
        <v>686.44999999999993</v>
      </c>
      <c r="E77" s="306">
        <v>678.99999999999989</v>
      </c>
      <c r="F77" s="306">
        <v>672.15</v>
      </c>
      <c r="G77" s="306">
        <v>664.69999999999993</v>
      </c>
      <c r="H77" s="306">
        <v>693.29999999999984</v>
      </c>
      <c r="I77" s="306">
        <v>700.74999999999989</v>
      </c>
      <c r="J77" s="306">
        <v>707.5999999999998</v>
      </c>
      <c r="K77" s="305">
        <v>693.9</v>
      </c>
      <c r="L77" s="305">
        <v>679.6</v>
      </c>
      <c r="M77" s="305">
        <v>37.886009999999999</v>
      </c>
      <c r="N77" s="1"/>
      <c r="O77" s="1"/>
    </row>
    <row r="78" spans="1:15" ht="12.75" customHeight="1">
      <c r="A78" s="30">
        <v>68</v>
      </c>
      <c r="B78" s="315" t="s">
        <v>76</v>
      </c>
      <c r="C78" s="305">
        <v>51.1</v>
      </c>
      <c r="D78" s="306">
        <v>52.583333333333336</v>
      </c>
      <c r="E78" s="306">
        <v>49.366666666666674</v>
      </c>
      <c r="F78" s="306">
        <v>47.63333333333334</v>
      </c>
      <c r="G78" s="306">
        <v>44.416666666666679</v>
      </c>
      <c r="H78" s="306">
        <v>54.31666666666667</v>
      </c>
      <c r="I78" s="306">
        <v>57.533333333333324</v>
      </c>
      <c r="J78" s="306">
        <v>59.266666666666666</v>
      </c>
      <c r="K78" s="305">
        <v>55.8</v>
      </c>
      <c r="L78" s="305">
        <v>50.85</v>
      </c>
      <c r="M78" s="305">
        <v>620.79729999999995</v>
      </c>
      <c r="N78" s="1"/>
      <c r="O78" s="1"/>
    </row>
    <row r="79" spans="1:15" ht="12.75" customHeight="1">
      <c r="A79" s="30">
        <v>69</v>
      </c>
      <c r="B79" s="315" t="s">
        <v>77</v>
      </c>
      <c r="C79" s="305">
        <v>338.05</v>
      </c>
      <c r="D79" s="306">
        <v>339.40000000000003</v>
      </c>
      <c r="E79" s="306">
        <v>335.00000000000006</v>
      </c>
      <c r="F79" s="306">
        <v>331.95000000000005</v>
      </c>
      <c r="G79" s="306">
        <v>327.55000000000007</v>
      </c>
      <c r="H79" s="306">
        <v>342.45000000000005</v>
      </c>
      <c r="I79" s="306">
        <v>346.85</v>
      </c>
      <c r="J79" s="306">
        <v>349.90000000000003</v>
      </c>
      <c r="K79" s="305">
        <v>343.8</v>
      </c>
      <c r="L79" s="305">
        <v>336.35</v>
      </c>
      <c r="M79" s="305">
        <v>12.420859999999999</v>
      </c>
      <c r="N79" s="1"/>
      <c r="O79" s="1"/>
    </row>
    <row r="80" spans="1:15" ht="12.75" customHeight="1">
      <c r="A80" s="30">
        <v>70</v>
      </c>
      <c r="B80" s="315" t="s">
        <v>320</v>
      </c>
      <c r="C80" s="305">
        <v>1003.85</v>
      </c>
      <c r="D80" s="306">
        <v>1013.7833333333333</v>
      </c>
      <c r="E80" s="306">
        <v>982.91666666666652</v>
      </c>
      <c r="F80" s="306">
        <v>961.98333333333323</v>
      </c>
      <c r="G80" s="306">
        <v>931.11666666666645</v>
      </c>
      <c r="H80" s="306">
        <v>1034.7166666666667</v>
      </c>
      <c r="I80" s="306">
        <v>1065.5833333333335</v>
      </c>
      <c r="J80" s="306">
        <v>1086.5166666666667</v>
      </c>
      <c r="K80" s="305">
        <v>1044.6500000000001</v>
      </c>
      <c r="L80" s="305">
        <v>992.85</v>
      </c>
      <c r="M80" s="305">
        <v>0.29691000000000001</v>
      </c>
      <c r="N80" s="1"/>
      <c r="O80" s="1"/>
    </row>
    <row r="81" spans="1:15" ht="12.75" customHeight="1">
      <c r="A81" s="30">
        <v>71</v>
      </c>
      <c r="B81" s="315" t="s">
        <v>322</v>
      </c>
      <c r="C81" s="305">
        <v>6957.9</v>
      </c>
      <c r="D81" s="306">
        <v>7105.9666666666672</v>
      </c>
      <c r="E81" s="306">
        <v>6736.9333333333343</v>
      </c>
      <c r="F81" s="306">
        <v>6515.9666666666672</v>
      </c>
      <c r="G81" s="306">
        <v>6146.9333333333343</v>
      </c>
      <c r="H81" s="306">
        <v>7326.9333333333343</v>
      </c>
      <c r="I81" s="306">
        <v>7695.9666666666672</v>
      </c>
      <c r="J81" s="306">
        <v>7916.9333333333343</v>
      </c>
      <c r="K81" s="305">
        <v>7475</v>
      </c>
      <c r="L81" s="305">
        <v>6885</v>
      </c>
      <c r="M81" s="305">
        <v>0.35844999999999999</v>
      </c>
      <c r="N81" s="1"/>
      <c r="O81" s="1"/>
    </row>
    <row r="82" spans="1:15" ht="12.75" customHeight="1">
      <c r="A82" s="30">
        <v>72</v>
      </c>
      <c r="B82" s="315" t="s">
        <v>323</v>
      </c>
      <c r="C82" s="305">
        <v>1032.75</v>
      </c>
      <c r="D82" s="306">
        <v>1025.95</v>
      </c>
      <c r="E82" s="306">
        <v>1016.9000000000001</v>
      </c>
      <c r="F82" s="306">
        <v>1001.0500000000001</v>
      </c>
      <c r="G82" s="306">
        <v>992.00000000000011</v>
      </c>
      <c r="H82" s="306">
        <v>1041.8000000000002</v>
      </c>
      <c r="I82" s="306">
        <v>1050.8499999999999</v>
      </c>
      <c r="J82" s="306">
        <v>1066.7</v>
      </c>
      <c r="K82" s="305">
        <v>1035</v>
      </c>
      <c r="L82" s="305">
        <v>1010.1</v>
      </c>
      <c r="M82" s="305">
        <v>0.46733999999999998</v>
      </c>
      <c r="N82" s="1"/>
      <c r="O82" s="1"/>
    </row>
    <row r="83" spans="1:15" ht="12.75" customHeight="1">
      <c r="A83" s="30">
        <v>73</v>
      </c>
      <c r="B83" s="315" t="s">
        <v>78</v>
      </c>
      <c r="C83" s="305">
        <v>14162.35</v>
      </c>
      <c r="D83" s="306">
        <v>14180.366666666667</v>
      </c>
      <c r="E83" s="306">
        <v>13985.583333333334</v>
      </c>
      <c r="F83" s="306">
        <v>13808.816666666668</v>
      </c>
      <c r="G83" s="306">
        <v>13614.033333333335</v>
      </c>
      <c r="H83" s="306">
        <v>14357.133333333333</v>
      </c>
      <c r="I83" s="306">
        <v>14551.916666666666</v>
      </c>
      <c r="J83" s="306">
        <v>14728.683333333332</v>
      </c>
      <c r="K83" s="305">
        <v>14375.15</v>
      </c>
      <c r="L83" s="305">
        <v>14003.6</v>
      </c>
      <c r="M83" s="305">
        <v>0.32396999999999998</v>
      </c>
      <c r="N83" s="1"/>
      <c r="O83" s="1"/>
    </row>
    <row r="84" spans="1:15" ht="12.75" customHeight="1">
      <c r="A84" s="30">
        <v>74</v>
      </c>
      <c r="B84" s="315" t="s">
        <v>80</v>
      </c>
      <c r="C84" s="305">
        <v>332.1</v>
      </c>
      <c r="D84" s="306">
        <v>331.75</v>
      </c>
      <c r="E84" s="306">
        <v>327.35000000000002</v>
      </c>
      <c r="F84" s="306">
        <v>322.60000000000002</v>
      </c>
      <c r="G84" s="306">
        <v>318.20000000000005</v>
      </c>
      <c r="H84" s="306">
        <v>336.5</v>
      </c>
      <c r="I84" s="306">
        <v>340.9</v>
      </c>
      <c r="J84" s="306">
        <v>345.65</v>
      </c>
      <c r="K84" s="305">
        <v>336.15</v>
      </c>
      <c r="L84" s="305">
        <v>327</v>
      </c>
      <c r="M84" s="305">
        <v>43.964309999999998</v>
      </c>
      <c r="N84" s="1"/>
      <c r="O84" s="1"/>
    </row>
    <row r="85" spans="1:15" ht="12.75" customHeight="1">
      <c r="A85" s="30">
        <v>75</v>
      </c>
      <c r="B85" s="315" t="s">
        <v>324</v>
      </c>
      <c r="C85" s="305">
        <v>457</v>
      </c>
      <c r="D85" s="306">
        <v>455.73333333333335</v>
      </c>
      <c r="E85" s="306">
        <v>446.51666666666671</v>
      </c>
      <c r="F85" s="306">
        <v>436.03333333333336</v>
      </c>
      <c r="G85" s="306">
        <v>426.81666666666672</v>
      </c>
      <c r="H85" s="306">
        <v>466.2166666666667</v>
      </c>
      <c r="I85" s="306">
        <v>475.43333333333339</v>
      </c>
      <c r="J85" s="306">
        <v>485.91666666666669</v>
      </c>
      <c r="K85" s="305">
        <v>464.95</v>
      </c>
      <c r="L85" s="305">
        <v>445.25</v>
      </c>
      <c r="M85" s="305">
        <v>4.8445200000000002</v>
      </c>
      <c r="N85" s="1"/>
      <c r="O85" s="1"/>
    </row>
    <row r="86" spans="1:15" ht="12.75" customHeight="1">
      <c r="A86" s="30">
        <v>76</v>
      </c>
      <c r="B86" s="315" t="s">
        <v>81</v>
      </c>
      <c r="C86" s="305">
        <v>3487.05</v>
      </c>
      <c r="D86" s="306">
        <v>3492.1</v>
      </c>
      <c r="E86" s="306">
        <v>3446.2</v>
      </c>
      <c r="F86" s="306">
        <v>3405.35</v>
      </c>
      <c r="G86" s="306">
        <v>3359.45</v>
      </c>
      <c r="H86" s="306">
        <v>3532.95</v>
      </c>
      <c r="I86" s="306">
        <v>3578.8500000000004</v>
      </c>
      <c r="J86" s="306">
        <v>3619.7</v>
      </c>
      <c r="K86" s="305">
        <v>3538</v>
      </c>
      <c r="L86" s="305">
        <v>3451.25</v>
      </c>
      <c r="M86" s="305">
        <v>5.2497800000000003</v>
      </c>
      <c r="N86" s="1"/>
      <c r="O86" s="1"/>
    </row>
    <row r="87" spans="1:15" ht="12.75" customHeight="1">
      <c r="A87" s="30">
        <v>77</v>
      </c>
      <c r="B87" s="315" t="s">
        <v>311</v>
      </c>
      <c r="C87" s="305">
        <v>725.75</v>
      </c>
      <c r="D87" s="306">
        <v>730.01666666666677</v>
      </c>
      <c r="E87" s="306">
        <v>717.38333333333355</v>
      </c>
      <c r="F87" s="306">
        <v>709.01666666666677</v>
      </c>
      <c r="G87" s="306">
        <v>696.38333333333355</v>
      </c>
      <c r="H87" s="306">
        <v>738.38333333333355</v>
      </c>
      <c r="I87" s="306">
        <v>751.01666666666677</v>
      </c>
      <c r="J87" s="306">
        <v>759.38333333333355</v>
      </c>
      <c r="K87" s="305">
        <v>742.65</v>
      </c>
      <c r="L87" s="305">
        <v>721.65</v>
      </c>
      <c r="M87" s="305">
        <v>4.5299800000000001</v>
      </c>
      <c r="N87" s="1"/>
      <c r="O87" s="1"/>
    </row>
    <row r="88" spans="1:15" ht="12.75" customHeight="1">
      <c r="A88" s="30">
        <v>78</v>
      </c>
      <c r="B88" s="315" t="s">
        <v>321</v>
      </c>
      <c r="C88" s="305">
        <v>378.1</v>
      </c>
      <c r="D88" s="306">
        <v>380.38333333333338</v>
      </c>
      <c r="E88" s="306">
        <v>373.11666666666679</v>
      </c>
      <c r="F88" s="306">
        <v>368.13333333333338</v>
      </c>
      <c r="G88" s="306">
        <v>360.86666666666679</v>
      </c>
      <c r="H88" s="306">
        <v>385.36666666666679</v>
      </c>
      <c r="I88" s="306">
        <v>392.63333333333333</v>
      </c>
      <c r="J88" s="306">
        <v>397.61666666666679</v>
      </c>
      <c r="K88" s="305">
        <v>387.65</v>
      </c>
      <c r="L88" s="305">
        <v>375.4</v>
      </c>
      <c r="M88" s="305">
        <v>12.46814</v>
      </c>
      <c r="N88" s="1"/>
      <c r="O88" s="1"/>
    </row>
    <row r="89" spans="1:15" ht="12.75" customHeight="1">
      <c r="A89" s="30">
        <v>79</v>
      </c>
      <c r="B89" s="315" t="s">
        <v>412</v>
      </c>
      <c r="C89" s="305">
        <v>627.29999999999995</v>
      </c>
      <c r="D89" s="306">
        <v>635.36666666666667</v>
      </c>
      <c r="E89" s="306">
        <v>612.73333333333335</v>
      </c>
      <c r="F89" s="306">
        <v>598.16666666666663</v>
      </c>
      <c r="G89" s="306">
        <v>575.5333333333333</v>
      </c>
      <c r="H89" s="306">
        <v>649.93333333333339</v>
      </c>
      <c r="I89" s="306">
        <v>672.56666666666683</v>
      </c>
      <c r="J89" s="306">
        <v>687.13333333333344</v>
      </c>
      <c r="K89" s="305">
        <v>658</v>
      </c>
      <c r="L89" s="305">
        <v>620.79999999999995</v>
      </c>
      <c r="M89" s="305">
        <v>5.5955000000000004</v>
      </c>
      <c r="N89" s="1"/>
      <c r="O89" s="1"/>
    </row>
    <row r="90" spans="1:15" ht="12.75" customHeight="1">
      <c r="A90" s="30">
        <v>80</v>
      </c>
      <c r="B90" s="315" t="s">
        <v>342</v>
      </c>
      <c r="C90" s="305">
        <v>2193.1999999999998</v>
      </c>
      <c r="D90" s="306">
        <v>2218.6333333333337</v>
      </c>
      <c r="E90" s="306">
        <v>2159.6166666666672</v>
      </c>
      <c r="F90" s="306">
        <v>2126.0333333333338</v>
      </c>
      <c r="G90" s="306">
        <v>2067.0166666666673</v>
      </c>
      <c r="H90" s="306">
        <v>2252.2166666666672</v>
      </c>
      <c r="I90" s="306">
        <v>2311.2333333333336</v>
      </c>
      <c r="J90" s="306">
        <v>2344.8166666666671</v>
      </c>
      <c r="K90" s="305">
        <v>2277.65</v>
      </c>
      <c r="L90" s="305">
        <v>2185.0500000000002</v>
      </c>
      <c r="M90" s="305">
        <v>1.92889</v>
      </c>
      <c r="N90" s="1"/>
      <c r="O90" s="1"/>
    </row>
    <row r="91" spans="1:15" ht="12.75" customHeight="1">
      <c r="A91" s="30">
        <v>81</v>
      </c>
      <c r="B91" s="315" t="s">
        <v>82</v>
      </c>
      <c r="C91" s="305">
        <v>190.65</v>
      </c>
      <c r="D91" s="306">
        <v>192.75</v>
      </c>
      <c r="E91" s="306">
        <v>188</v>
      </c>
      <c r="F91" s="306">
        <v>185.35</v>
      </c>
      <c r="G91" s="306">
        <v>180.6</v>
      </c>
      <c r="H91" s="306">
        <v>195.4</v>
      </c>
      <c r="I91" s="306">
        <v>200.15</v>
      </c>
      <c r="J91" s="306">
        <v>202.8</v>
      </c>
      <c r="K91" s="305">
        <v>197.5</v>
      </c>
      <c r="L91" s="305">
        <v>190.1</v>
      </c>
      <c r="M91" s="305">
        <v>114.94345</v>
      </c>
      <c r="N91" s="1"/>
      <c r="O91" s="1"/>
    </row>
    <row r="92" spans="1:15" ht="12.75" customHeight="1">
      <c r="A92" s="30">
        <v>82</v>
      </c>
      <c r="B92" s="315" t="s">
        <v>328</v>
      </c>
      <c r="C92" s="305">
        <v>474.4</v>
      </c>
      <c r="D92" s="306">
        <v>476.06666666666661</v>
      </c>
      <c r="E92" s="306">
        <v>464.73333333333323</v>
      </c>
      <c r="F92" s="306">
        <v>455.06666666666661</v>
      </c>
      <c r="G92" s="306">
        <v>443.73333333333323</v>
      </c>
      <c r="H92" s="306">
        <v>485.73333333333323</v>
      </c>
      <c r="I92" s="306">
        <v>497.06666666666661</v>
      </c>
      <c r="J92" s="306">
        <v>506.73333333333323</v>
      </c>
      <c r="K92" s="305">
        <v>487.4</v>
      </c>
      <c r="L92" s="305">
        <v>466.4</v>
      </c>
      <c r="M92" s="305">
        <v>6.1502100000000004</v>
      </c>
      <c r="N92" s="1"/>
      <c r="O92" s="1"/>
    </row>
    <row r="93" spans="1:15" ht="12.75" customHeight="1">
      <c r="A93" s="30">
        <v>83</v>
      </c>
      <c r="B93" s="315" t="s">
        <v>329</v>
      </c>
      <c r="C93" s="305">
        <v>745.95</v>
      </c>
      <c r="D93" s="306">
        <v>758.1</v>
      </c>
      <c r="E93" s="306">
        <v>730.15000000000009</v>
      </c>
      <c r="F93" s="306">
        <v>714.35</v>
      </c>
      <c r="G93" s="306">
        <v>686.40000000000009</v>
      </c>
      <c r="H93" s="306">
        <v>773.90000000000009</v>
      </c>
      <c r="I93" s="306">
        <v>801.85000000000014</v>
      </c>
      <c r="J93" s="306">
        <v>817.65000000000009</v>
      </c>
      <c r="K93" s="305">
        <v>786.05</v>
      </c>
      <c r="L93" s="305">
        <v>742.3</v>
      </c>
      <c r="M93" s="305">
        <v>0.76141999999999999</v>
      </c>
      <c r="N93" s="1"/>
      <c r="O93" s="1"/>
    </row>
    <row r="94" spans="1:15" ht="12.75" customHeight="1">
      <c r="A94" s="30">
        <v>84</v>
      </c>
      <c r="B94" s="315" t="s">
        <v>331</v>
      </c>
      <c r="C94" s="305">
        <v>739.1</v>
      </c>
      <c r="D94" s="306">
        <v>731.73333333333323</v>
      </c>
      <c r="E94" s="306">
        <v>718.46666666666647</v>
      </c>
      <c r="F94" s="306">
        <v>697.83333333333326</v>
      </c>
      <c r="G94" s="306">
        <v>684.56666666666649</v>
      </c>
      <c r="H94" s="306">
        <v>752.36666666666645</v>
      </c>
      <c r="I94" s="306">
        <v>765.6333333333331</v>
      </c>
      <c r="J94" s="306">
        <v>786.26666666666642</v>
      </c>
      <c r="K94" s="305">
        <v>745</v>
      </c>
      <c r="L94" s="305">
        <v>711.1</v>
      </c>
      <c r="M94" s="305">
        <v>0.80847999999999998</v>
      </c>
      <c r="N94" s="1"/>
      <c r="O94" s="1"/>
    </row>
    <row r="95" spans="1:15" ht="12.75" customHeight="1">
      <c r="A95" s="30">
        <v>85</v>
      </c>
      <c r="B95" s="315" t="s">
        <v>249</v>
      </c>
      <c r="C95" s="305">
        <v>106.8</v>
      </c>
      <c r="D95" s="306">
        <v>106.96666666666665</v>
      </c>
      <c r="E95" s="306">
        <v>106.08333333333331</v>
      </c>
      <c r="F95" s="306">
        <v>105.36666666666666</v>
      </c>
      <c r="G95" s="306">
        <v>104.48333333333332</v>
      </c>
      <c r="H95" s="306">
        <v>107.68333333333331</v>
      </c>
      <c r="I95" s="306">
        <v>108.56666666666666</v>
      </c>
      <c r="J95" s="306">
        <v>109.2833333333333</v>
      </c>
      <c r="K95" s="305">
        <v>107.85</v>
      </c>
      <c r="L95" s="305">
        <v>106.25</v>
      </c>
      <c r="M95" s="305">
        <v>6.1161599999999998</v>
      </c>
      <c r="N95" s="1"/>
      <c r="O95" s="1"/>
    </row>
    <row r="96" spans="1:15" ht="12.75" customHeight="1">
      <c r="A96" s="30">
        <v>86</v>
      </c>
      <c r="B96" s="315" t="s">
        <v>325</v>
      </c>
      <c r="C96" s="305">
        <v>353.25</v>
      </c>
      <c r="D96" s="306">
        <v>357.65000000000003</v>
      </c>
      <c r="E96" s="306">
        <v>347.70000000000005</v>
      </c>
      <c r="F96" s="306">
        <v>342.15000000000003</v>
      </c>
      <c r="G96" s="306">
        <v>332.20000000000005</v>
      </c>
      <c r="H96" s="306">
        <v>363.20000000000005</v>
      </c>
      <c r="I96" s="306">
        <v>373.15</v>
      </c>
      <c r="J96" s="306">
        <v>378.70000000000005</v>
      </c>
      <c r="K96" s="305">
        <v>367.6</v>
      </c>
      <c r="L96" s="305">
        <v>352.1</v>
      </c>
      <c r="M96" s="305">
        <v>1.37253</v>
      </c>
      <c r="N96" s="1"/>
      <c r="O96" s="1"/>
    </row>
    <row r="97" spans="1:15" ht="12.75" customHeight="1">
      <c r="A97" s="30">
        <v>87</v>
      </c>
      <c r="B97" s="315" t="s">
        <v>334</v>
      </c>
      <c r="C97" s="305">
        <v>1134.9000000000001</v>
      </c>
      <c r="D97" s="306">
        <v>1135.55</v>
      </c>
      <c r="E97" s="306">
        <v>1121.0999999999999</v>
      </c>
      <c r="F97" s="306">
        <v>1107.3</v>
      </c>
      <c r="G97" s="306">
        <v>1092.8499999999999</v>
      </c>
      <c r="H97" s="306">
        <v>1149.3499999999999</v>
      </c>
      <c r="I97" s="306">
        <v>1163.8000000000002</v>
      </c>
      <c r="J97" s="306">
        <v>1177.5999999999999</v>
      </c>
      <c r="K97" s="305">
        <v>1150</v>
      </c>
      <c r="L97" s="305">
        <v>1121.75</v>
      </c>
      <c r="M97" s="305">
        <v>4.2206200000000003</v>
      </c>
      <c r="N97" s="1"/>
      <c r="O97" s="1"/>
    </row>
    <row r="98" spans="1:15" ht="12.75" customHeight="1">
      <c r="A98" s="30">
        <v>88</v>
      </c>
      <c r="B98" s="315" t="s">
        <v>332</v>
      </c>
      <c r="C98" s="305">
        <v>1052.95</v>
      </c>
      <c r="D98" s="306">
        <v>1055.5333333333333</v>
      </c>
      <c r="E98" s="306">
        <v>1036.5666666666666</v>
      </c>
      <c r="F98" s="306">
        <v>1020.1833333333334</v>
      </c>
      <c r="G98" s="306">
        <v>1001.2166666666667</v>
      </c>
      <c r="H98" s="306">
        <v>1071.9166666666665</v>
      </c>
      <c r="I98" s="306">
        <v>1090.8833333333332</v>
      </c>
      <c r="J98" s="306">
        <v>1107.2666666666664</v>
      </c>
      <c r="K98" s="305">
        <v>1074.5</v>
      </c>
      <c r="L98" s="305">
        <v>1039.1500000000001</v>
      </c>
      <c r="M98" s="305">
        <v>0.51903999999999995</v>
      </c>
      <c r="N98" s="1"/>
      <c r="O98" s="1"/>
    </row>
    <row r="99" spans="1:15" ht="12.75" customHeight="1">
      <c r="A99" s="30">
        <v>89</v>
      </c>
      <c r="B99" s="315" t="s">
        <v>333</v>
      </c>
      <c r="C99" s="305">
        <v>17.399999999999999</v>
      </c>
      <c r="D99" s="306">
        <v>17.516666666666666</v>
      </c>
      <c r="E99" s="306">
        <v>17.083333333333332</v>
      </c>
      <c r="F99" s="306">
        <v>16.766666666666666</v>
      </c>
      <c r="G99" s="306">
        <v>16.333333333333332</v>
      </c>
      <c r="H99" s="306">
        <v>17.833333333333332</v>
      </c>
      <c r="I99" s="306">
        <v>18.266666666666669</v>
      </c>
      <c r="J99" s="306">
        <v>18.583333333333332</v>
      </c>
      <c r="K99" s="305">
        <v>17.95</v>
      </c>
      <c r="L99" s="305">
        <v>17.2</v>
      </c>
      <c r="M99" s="305">
        <v>14.244199999999999</v>
      </c>
      <c r="N99" s="1"/>
      <c r="O99" s="1"/>
    </row>
    <row r="100" spans="1:15" ht="12.75" customHeight="1">
      <c r="A100" s="30">
        <v>90</v>
      </c>
      <c r="B100" s="315" t="s">
        <v>335</v>
      </c>
      <c r="C100" s="305">
        <v>532.54999999999995</v>
      </c>
      <c r="D100" s="306">
        <v>533.44999999999993</v>
      </c>
      <c r="E100" s="306">
        <v>526.84999999999991</v>
      </c>
      <c r="F100" s="306">
        <v>521.15</v>
      </c>
      <c r="G100" s="306">
        <v>514.54999999999995</v>
      </c>
      <c r="H100" s="306">
        <v>539.14999999999986</v>
      </c>
      <c r="I100" s="306">
        <v>545.75</v>
      </c>
      <c r="J100" s="306">
        <v>551.44999999999982</v>
      </c>
      <c r="K100" s="305">
        <v>540.04999999999995</v>
      </c>
      <c r="L100" s="305">
        <v>527.75</v>
      </c>
      <c r="M100" s="305">
        <v>0.45841999999999999</v>
      </c>
      <c r="N100" s="1"/>
      <c r="O100" s="1"/>
    </row>
    <row r="101" spans="1:15" ht="12.75" customHeight="1">
      <c r="A101" s="30">
        <v>91</v>
      </c>
      <c r="B101" s="315" t="s">
        <v>336</v>
      </c>
      <c r="C101" s="305">
        <v>717.15</v>
      </c>
      <c r="D101" s="306">
        <v>722.5</v>
      </c>
      <c r="E101" s="306">
        <v>705.3</v>
      </c>
      <c r="F101" s="306">
        <v>693.44999999999993</v>
      </c>
      <c r="G101" s="306">
        <v>676.24999999999989</v>
      </c>
      <c r="H101" s="306">
        <v>734.35</v>
      </c>
      <c r="I101" s="306">
        <v>751.55000000000007</v>
      </c>
      <c r="J101" s="306">
        <v>763.40000000000009</v>
      </c>
      <c r="K101" s="305">
        <v>739.7</v>
      </c>
      <c r="L101" s="305">
        <v>710.65</v>
      </c>
      <c r="M101" s="305">
        <v>2.1088</v>
      </c>
      <c r="N101" s="1"/>
      <c r="O101" s="1"/>
    </row>
    <row r="102" spans="1:15" ht="12.75" customHeight="1">
      <c r="A102" s="30">
        <v>92</v>
      </c>
      <c r="B102" s="315" t="s">
        <v>337</v>
      </c>
      <c r="C102" s="305">
        <v>4067.8</v>
      </c>
      <c r="D102" s="306">
        <v>4085.2166666666667</v>
      </c>
      <c r="E102" s="306">
        <v>3930.4333333333334</v>
      </c>
      <c r="F102" s="306">
        <v>3793.0666666666666</v>
      </c>
      <c r="G102" s="306">
        <v>3638.2833333333333</v>
      </c>
      <c r="H102" s="306">
        <v>4222.5833333333339</v>
      </c>
      <c r="I102" s="306">
        <v>4377.3666666666668</v>
      </c>
      <c r="J102" s="306">
        <v>4514.7333333333336</v>
      </c>
      <c r="K102" s="305">
        <v>4240</v>
      </c>
      <c r="L102" s="305">
        <v>3947.85</v>
      </c>
      <c r="M102" s="305">
        <v>0.43212</v>
      </c>
      <c r="N102" s="1"/>
      <c r="O102" s="1"/>
    </row>
    <row r="103" spans="1:15" ht="12.75" customHeight="1">
      <c r="A103" s="30">
        <v>93</v>
      </c>
      <c r="B103" s="315" t="s">
        <v>248</v>
      </c>
      <c r="C103" s="305">
        <v>78.25</v>
      </c>
      <c r="D103" s="306">
        <v>78.733333333333334</v>
      </c>
      <c r="E103" s="306">
        <v>77.166666666666671</v>
      </c>
      <c r="F103" s="306">
        <v>76.083333333333343</v>
      </c>
      <c r="G103" s="306">
        <v>74.51666666666668</v>
      </c>
      <c r="H103" s="306">
        <v>79.816666666666663</v>
      </c>
      <c r="I103" s="306">
        <v>81.383333333333326</v>
      </c>
      <c r="J103" s="306">
        <v>82.466666666666654</v>
      </c>
      <c r="K103" s="305">
        <v>80.3</v>
      </c>
      <c r="L103" s="305">
        <v>77.650000000000006</v>
      </c>
      <c r="M103" s="305">
        <v>24.461079999999999</v>
      </c>
      <c r="N103" s="1"/>
      <c r="O103" s="1"/>
    </row>
    <row r="104" spans="1:15" ht="12.75" customHeight="1">
      <c r="A104" s="30">
        <v>94</v>
      </c>
      <c r="B104" s="315" t="s">
        <v>330</v>
      </c>
      <c r="C104" s="305">
        <v>655</v>
      </c>
      <c r="D104" s="306">
        <v>648.44999999999993</v>
      </c>
      <c r="E104" s="306">
        <v>617.89999999999986</v>
      </c>
      <c r="F104" s="306">
        <v>580.79999999999995</v>
      </c>
      <c r="G104" s="306">
        <v>550.24999999999989</v>
      </c>
      <c r="H104" s="306">
        <v>685.54999999999984</v>
      </c>
      <c r="I104" s="306">
        <v>716.0999999999998</v>
      </c>
      <c r="J104" s="306">
        <v>753.19999999999982</v>
      </c>
      <c r="K104" s="305">
        <v>679</v>
      </c>
      <c r="L104" s="305">
        <v>611.35</v>
      </c>
      <c r="M104" s="305">
        <v>1.8557600000000001</v>
      </c>
      <c r="N104" s="1"/>
      <c r="O104" s="1"/>
    </row>
    <row r="105" spans="1:15" ht="12.75" customHeight="1">
      <c r="A105" s="30">
        <v>95</v>
      </c>
      <c r="B105" s="315" t="s">
        <v>827</v>
      </c>
      <c r="C105" s="305">
        <v>176.2</v>
      </c>
      <c r="D105" s="306">
        <v>175.4666666666667</v>
      </c>
      <c r="E105" s="306">
        <v>172.78333333333339</v>
      </c>
      <c r="F105" s="306">
        <v>169.3666666666667</v>
      </c>
      <c r="G105" s="306">
        <v>166.68333333333339</v>
      </c>
      <c r="H105" s="306">
        <v>178.88333333333338</v>
      </c>
      <c r="I105" s="306">
        <v>181.56666666666666</v>
      </c>
      <c r="J105" s="306">
        <v>184.98333333333338</v>
      </c>
      <c r="K105" s="305">
        <v>178.15</v>
      </c>
      <c r="L105" s="305">
        <v>172.05</v>
      </c>
      <c r="M105" s="305">
        <v>12.972490000000001</v>
      </c>
      <c r="N105" s="1"/>
      <c r="O105" s="1"/>
    </row>
    <row r="106" spans="1:15" ht="12.75" customHeight="1">
      <c r="A106" s="30">
        <v>96</v>
      </c>
      <c r="B106" s="315" t="s">
        <v>338</v>
      </c>
      <c r="C106" s="305">
        <v>291.3</v>
      </c>
      <c r="D106" s="306">
        <v>297.25000000000006</v>
      </c>
      <c r="E106" s="306">
        <v>283.15000000000009</v>
      </c>
      <c r="F106" s="306">
        <v>275.00000000000006</v>
      </c>
      <c r="G106" s="306">
        <v>260.90000000000009</v>
      </c>
      <c r="H106" s="306">
        <v>305.40000000000009</v>
      </c>
      <c r="I106" s="306">
        <v>319.50000000000011</v>
      </c>
      <c r="J106" s="306">
        <v>327.65000000000009</v>
      </c>
      <c r="K106" s="305">
        <v>311.35000000000002</v>
      </c>
      <c r="L106" s="305">
        <v>289.10000000000002</v>
      </c>
      <c r="M106" s="305">
        <v>1.96929</v>
      </c>
      <c r="N106" s="1"/>
      <c r="O106" s="1"/>
    </row>
    <row r="107" spans="1:15" ht="12.75" customHeight="1">
      <c r="A107" s="30">
        <v>97</v>
      </c>
      <c r="B107" s="315" t="s">
        <v>339</v>
      </c>
      <c r="C107" s="305">
        <v>404.35</v>
      </c>
      <c r="D107" s="306">
        <v>403.91666666666669</v>
      </c>
      <c r="E107" s="306">
        <v>395.48333333333335</v>
      </c>
      <c r="F107" s="306">
        <v>386.61666666666667</v>
      </c>
      <c r="G107" s="306">
        <v>378.18333333333334</v>
      </c>
      <c r="H107" s="306">
        <v>412.78333333333336</v>
      </c>
      <c r="I107" s="306">
        <v>421.21666666666664</v>
      </c>
      <c r="J107" s="306">
        <v>430.08333333333337</v>
      </c>
      <c r="K107" s="305">
        <v>412.35</v>
      </c>
      <c r="L107" s="305">
        <v>395.05</v>
      </c>
      <c r="M107" s="305">
        <v>20.753689999999999</v>
      </c>
      <c r="N107" s="1"/>
      <c r="O107" s="1"/>
    </row>
    <row r="108" spans="1:15" ht="12.75" customHeight="1">
      <c r="A108" s="30">
        <v>98</v>
      </c>
      <c r="B108" s="315" t="s">
        <v>83</v>
      </c>
      <c r="C108" s="305">
        <v>651.4</v>
      </c>
      <c r="D108" s="306">
        <v>656.44999999999993</v>
      </c>
      <c r="E108" s="306">
        <v>641.09999999999991</v>
      </c>
      <c r="F108" s="306">
        <v>630.79999999999995</v>
      </c>
      <c r="G108" s="306">
        <v>615.44999999999993</v>
      </c>
      <c r="H108" s="306">
        <v>666.74999999999989</v>
      </c>
      <c r="I108" s="306">
        <v>682.1</v>
      </c>
      <c r="J108" s="306">
        <v>692.39999999999986</v>
      </c>
      <c r="K108" s="305">
        <v>671.8</v>
      </c>
      <c r="L108" s="305">
        <v>646.15</v>
      </c>
      <c r="M108" s="305">
        <v>16.52937</v>
      </c>
      <c r="N108" s="1"/>
      <c r="O108" s="1"/>
    </row>
    <row r="109" spans="1:15" ht="12.75" customHeight="1">
      <c r="A109" s="30">
        <v>99</v>
      </c>
      <c r="B109" s="315" t="s">
        <v>340</v>
      </c>
      <c r="C109" s="305">
        <v>630</v>
      </c>
      <c r="D109" s="306">
        <v>628.35</v>
      </c>
      <c r="E109" s="306">
        <v>617.70000000000005</v>
      </c>
      <c r="F109" s="306">
        <v>605.4</v>
      </c>
      <c r="G109" s="306">
        <v>594.75</v>
      </c>
      <c r="H109" s="306">
        <v>640.65000000000009</v>
      </c>
      <c r="I109" s="306">
        <v>651.29999999999995</v>
      </c>
      <c r="J109" s="306">
        <v>663.60000000000014</v>
      </c>
      <c r="K109" s="305">
        <v>639</v>
      </c>
      <c r="L109" s="305">
        <v>616.04999999999995</v>
      </c>
      <c r="M109" s="305">
        <v>1.00989</v>
      </c>
      <c r="N109" s="1"/>
      <c r="O109" s="1"/>
    </row>
    <row r="110" spans="1:15" ht="12.75" customHeight="1">
      <c r="A110" s="30">
        <v>100</v>
      </c>
      <c r="B110" s="315" t="s">
        <v>84</v>
      </c>
      <c r="C110" s="305">
        <v>970.05</v>
      </c>
      <c r="D110" s="306">
        <v>974.73333333333323</v>
      </c>
      <c r="E110" s="306">
        <v>961.76666666666642</v>
      </c>
      <c r="F110" s="306">
        <v>953.48333333333323</v>
      </c>
      <c r="G110" s="306">
        <v>940.51666666666642</v>
      </c>
      <c r="H110" s="306">
        <v>983.01666666666642</v>
      </c>
      <c r="I110" s="306">
        <v>995.98333333333335</v>
      </c>
      <c r="J110" s="306">
        <v>1004.2666666666664</v>
      </c>
      <c r="K110" s="305">
        <v>987.7</v>
      </c>
      <c r="L110" s="305">
        <v>966.45</v>
      </c>
      <c r="M110" s="305">
        <v>12.202310000000001</v>
      </c>
      <c r="N110" s="1"/>
      <c r="O110" s="1"/>
    </row>
    <row r="111" spans="1:15" ht="12.75" customHeight="1">
      <c r="A111" s="30">
        <v>101</v>
      </c>
      <c r="B111" s="315" t="s">
        <v>85</v>
      </c>
      <c r="C111" s="305">
        <v>184.3</v>
      </c>
      <c r="D111" s="306">
        <v>184.48333333333335</v>
      </c>
      <c r="E111" s="306">
        <v>182.2166666666667</v>
      </c>
      <c r="F111" s="306">
        <v>180.13333333333335</v>
      </c>
      <c r="G111" s="306">
        <v>177.8666666666667</v>
      </c>
      <c r="H111" s="306">
        <v>186.56666666666669</v>
      </c>
      <c r="I111" s="306">
        <v>188.83333333333334</v>
      </c>
      <c r="J111" s="306">
        <v>190.91666666666669</v>
      </c>
      <c r="K111" s="305">
        <v>186.75</v>
      </c>
      <c r="L111" s="305">
        <v>182.4</v>
      </c>
      <c r="M111" s="305">
        <v>77.940709999999996</v>
      </c>
      <c r="N111" s="1"/>
      <c r="O111" s="1"/>
    </row>
    <row r="112" spans="1:15" ht="12.75" customHeight="1">
      <c r="A112" s="30">
        <v>102</v>
      </c>
      <c r="B112" s="315" t="s">
        <v>341</v>
      </c>
      <c r="C112" s="305">
        <v>343.1</v>
      </c>
      <c r="D112" s="306">
        <v>341</v>
      </c>
      <c r="E112" s="306">
        <v>332.1</v>
      </c>
      <c r="F112" s="306">
        <v>321.10000000000002</v>
      </c>
      <c r="G112" s="306">
        <v>312.20000000000005</v>
      </c>
      <c r="H112" s="306">
        <v>352</v>
      </c>
      <c r="I112" s="306">
        <v>360.9</v>
      </c>
      <c r="J112" s="306">
        <v>371.9</v>
      </c>
      <c r="K112" s="305">
        <v>349.9</v>
      </c>
      <c r="L112" s="305">
        <v>330</v>
      </c>
      <c r="M112" s="305">
        <v>10.75024</v>
      </c>
      <c r="N112" s="1"/>
      <c r="O112" s="1"/>
    </row>
    <row r="113" spans="1:15" ht="12.75" customHeight="1">
      <c r="A113" s="30">
        <v>103</v>
      </c>
      <c r="B113" s="315" t="s">
        <v>87</v>
      </c>
      <c r="C113" s="305">
        <v>3853.2</v>
      </c>
      <c r="D113" s="306">
        <v>3837.5499999999997</v>
      </c>
      <c r="E113" s="306">
        <v>3784.0999999999995</v>
      </c>
      <c r="F113" s="306">
        <v>3714.9999999999995</v>
      </c>
      <c r="G113" s="306">
        <v>3661.5499999999993</v>
      </c>
      <c r="H113" s="306">
        <v>3906.6499999999996</v>
      </c>
      <c r="I113" s="306">
        <v>3960.0999999999995</v>
      </c>
      <c r="J113" s="306">
        <v>4029.2</v>
      </c>
      <c r="K113" s="305">
        <v>3891</v>
      </c>
      <c r="L113" s="305">
        <v>3768.45</v>
      </c>
      <c r="M113" s="305">
        <v>1.97987</v>
      </c>
      <c r="N113" s="1"/>
      <c r="O113" s="1"/>
    </row>
    <row r="114" spans="1:15" ht="12.75" customHeight="1">
      <c r="A114" s="30">
        <v>104</v>
      </c>
      <c r="B114" s="315" t="s">
        <v>88</v>
      </c>
      <c r="C114" s="305">
        <v>1585.05</v>
      </c>
      <c r="D114" s="306">
        <v>1596.1499999999999</v>
      </c>
      <c r="E114" s="306">
        <v>1569.9499999999998</v>
      </c>
      <c r="F114" s="306">
        <v>1554.85</v>
      </c>
      <c r="G114" s="306">
        <v>1528.6499999999999</v>
      </c>
      <c r="H114" s="306">
        <v>1611.2499999999998</v>
      </c>
      <c r="I114" s="306">
        <v>1637.45</v>
      </c>
      <c r="J114" s="306">
        <v>1652.5499999999997</v>
      </c>
      <c r="K114" s="305">
        <v>1622.35</v>
      </c>
      <c r="L114" s="305">
        <v>1581.05</v>
      </c>
      <c r="M114" s="305">
        <v>3.4445100000000002</v>
      </c>
      <c r="N114" s="1"/>
      <c r="O114" s="1"/>
    </row>
    <row r="115" spans="1:15" ht="12.75" customHeight="1">
      <c r="A115" s="30">
        <v>105</v>
      </c>
      <c r="B115" s="315" t="s">
        <v>89</v>
      </c>
      <c r="C115" s="305">
        <v>600.15</v>
      </c>
      <c r="D115" s="306">
        <v>597.98333333333323</v>
      </c>
      <c r="E115" s="306">
        <v>582.16666666666652</v>
      </c>
      <c r="F115" s="306">
        <v>564.18333333333328</v>
      </c>
      <c r="G115" s="306">
        <v>548.36666666666656</v>
      </c>
      <c r="H115" s="306">
        <v>615.96666666666647</v>
      </c>
      <c r="I115" s="306">
        <v>631.7833333333333</v>
      </c>
      <c r="J115" s="306">
        <v>649.76666666666642</v>
      </c>
      <c r="K115" s="305">
        <v>613.79999999999995</v>
      </c>
      <c r="L115" s="305">
        <v>580</v>
      </c>
      <c r="M115" s="305">
        <v>47.255389999999998</v>
      </c>
      <c r="N115" s="1"/>
      <c r="O115" s="1"/>
    </row>
    <row r="116" spans="1:15" ht="12.75" customHeight="1">
      <c r="A116" s="30">
        <v>106</v>
      </c>
      <c r="B116" s="315" t="s">
        <v>90</v>
      </c>
      <c r="C116" s="305">
        <v>931.5</v>
      </c>
      <c r="D116" s="306">
        <v>933.35</v>
      </c>
      <c r="E116" s="306">
        <v>922.6</v>
      </c>
      <c r="F116" s="306">
        <v>913.7</v>
      </c>
      <c r="G116" s="306">
        <v>902.95</v>
      </c>
      <c r="H116" s="306">
        <v>942.25</v>
      </c>
      <c r="I116" s="306">
        <v>953</v>
      </c>
      <c r="J116" s="306">
        <v>961.9</v>
      </c>
      <c r="K116" s="305">
        <v>944.1</v>
      </c>
      <c r="L116" s="305">
        <v>924.45</v>
      </c>
      <c r="M116" s="305">
        <v>3.2722799999999999</v>
      </c>
      <c r="N116" s="1"/>
      <c r="O116" s="1"/>
    </row>
    <row r="117" spans="1:15" ht="12.75" customHeight="1">
      <c r="A117" s="30">
        <v>107</v>
      </c>
      <c r="B117" s="315" t="s">
        <v>343</v>
      </c>
      <c r="C117" s="305">
        <v>979.65</v>
      </c>
      <c r="D117" s="306">
        <v>987.63333333333321</v>
      </c>
      <c r="E117" s="306">
        <v>958.56666666666638</v>
      </c>
      <c r="F117" s="306">
        <v>937.48333333333312</v>
      </c>
      <c r="G117" s="306">
        <v>908.41666666666629</v>
      </c>
      <c r="H117" s="306">
        <v>1008.7166666666665</v>
      </c>
      <c r="I117" s="306">
        <v>1037.7833333333333</v>
      </c>
      <c r="J117" s="306">
        <v>1058.8666666666666</v>
      </c>
      <c r="K117" s="305">
        <v>1016.7</v>
      </c>
      <c r="L117" s="305">
        <v>966.55</v>
      </c>
      <c r="M117" s="305">
        <v>1.2051700000000001</v>
      </c>
      <c r="N117" s="1"/>
      <c r="O117" s="1"/>
    </row>
    <row r="118" spans="1:15" ht="12.75" customHeight="1">
      <c r="A118" s="30">
        <v>108</v>
      </c>
      <c r="B118" s="315" t="s">
        <v>326</v>
      </c>
      <c r="C118" s="305">
        <v>3645.6</v>
      </c>
      <c r="D118" s="306">
        <v>3684.1</v>
      </c>
      <c r="E118" s="306">
        <v>3571.5</v>
      </c>
      <c r="F118" s="306">
        <v>3497.4</v>
      </c>
      <c r="G118" s="306">
        <v>3384.8</v>
      </c>
      <c r="H118" s="306">
        <v>3758.2</v>
      </c>
      <c r="I118" s="306">
        <v>3870.7999999999993</v>
      </c>
      <c r="J118" s="306">
        <v>3944.8999999999996</v>
      </c>
      <c r="K118" s="305">
        <v>3796.7</v>
      </c>
      <c r="L118" s="305">
        <v>3610</v>
      </c>
      <c r="M118" s="305">
        <v>0.66691</v>
      </c>
      <c r="N118" s="1"/>
      <c r="O118" s="1"/>
    </row>
    <row r="119" spans="1:15" ht="12.75" customHeight="1">
      <c r="A119" s="30">
        <v>109</v>
      </c>
      <c r="B119" s="315" t="s">
        <v>250</v>
      </c>
      <c r="C119" s="305">
        <v>340.55</v>
      </c>
      <c r="D119" s="306">
        <v>341.93333333333339</v>
      </c>
      <c r="E119" s="306">
        <v>337.26666666666677</v>
      </c>
      <c r="F119" s="306">
        <v>333.98333333333335</v>
      </c>
      <c r="G119" s="306">
        <v>329.31666666666672</v>
      </c>
      <c r="H119" s="306">
        <v>345.21666666666681</v>
      </c>
      <c r="I119" s="306">
        <v>349.88333333333344</v>
      </c>
      <c r="J119" s="306">
        <v>353.16666666666686</v>
      </c>
      <c r="K119" s="305">
        <v>346.6</v>
      </c>
      <c r="L119" s="305">
        <v>338.65</v>
      </c>
      <c r="M119" s="305">
        <v>8.5583600000000004</v>
      </c>
      <c r="N119" s="1"/>
      <c r="O119" s="1"/>
    </row>
    <row r="120" spans="1:15" ht="12.75" customHeight="1">
      <c r="A120" s="30">
        <v>110</v>
      </c>
      <c r="B120" s="315" t="s">
        <v>327</v>
      </c>
      <c r="C120" s="305">
        <v>187.9</v>
      </c>
      <c r="D120" s="306">
        <v>187.88333333333333</v>
      </c>
      <c r="E120" s="306">
        <v>184.76666666666665</v>
      </c>
      <c r="F120" s="306">
        <v>181.63333333333333</v>
      </c>
      <c r="G120" s="306">
        <v>178.51666666666665</v>
      </c>
      <c r="H120" s="306">
        <v>191.01666666666665</v>
      </c>
      <c r="I120" s="306">
        <v>194.13333333333333</v>
      </c>
      <c r="J120" s="306">
        <v>197.26666666666665</v>
      </c>
      <c r="K120" s="305">
        <v>191</v>
      </c>
      <c r="L120" s="305">
        <v>184.75</v>
      </c>
      <c r="M120" s="305">
        <v>2.3786800000000001</v>
      </c>
      <c r="N120" s="1"/>
      <c r="O120" s="1"/>
    </row>
    <row r="121" spans="1:15" ht="12.75" customHeight="1">
      <c r="A121" s="30">
        <v>111</v>
      </c>
      <c r="B121" s="315" t="s">
        <v>91</v>
      </c>
      <c r="C121" s="305">
        <v>126.3</v>
      </c>
      <c r="D121" s="306">
        <v>126.46666666666665</v>
      </c>
      <c r="E121" s="306">
        <v>124.73333333333332</v>
      </c>
      <c r="F121" s="306">
        <v>123.16666666666667</v>
      </c>
      <c r="G121" s="306">
        <v>121.43333333333334</v>
      </c>
      <c r="H121" s="306">
        <v>128.0333333333333</v>
      </c>
      <c r="I121" s="306">
        <v>129.76666666666662</v>
      </c>
      <c r="J121" s="306">
        <v>131.33333333333329</v>
      </c>
      <c r="K121" s="305">
        <v>128.19999999999999</v>
      </c>
      <c r="L121" s="305">
        <v>124.9</v>
      </c>
      <c r="M121" s="305">
        <v>6.9844299999999997</v>
      </c>
      <c r="N121" s="1"/>
      <c r="O121" s="1"/>
    </row>
    <row r="122" spans="1:15" ht="12.75" customHeight="1">
      <c r="A122" s="30">
        <v>112</v>
      </c>
      <c r="B122" s="315" t="s">
        <v>92</v>
      </c>
      <c r="C122" s="305">
        <v>1014.7</v>
      </c>
      <c r="D122" s="306">
        <v>1018.8833333333333</v>
      </c>
      <c r="E122" s="306">
        <v>1004.7666666666667</v>
      </c>
      <c r="F122" s="306">
        <v>994.83333333333337</v>
      </c>
      <c r="G122" s="306">
        <v>980.7166666666667</v>
      </c>
      <c r="H122" s="306">
        <v>1028.8166666666666</v>
      </c>
      <c r="I122" s="306">
        <v>1042.9333333333332</v>
      </c>
      <c r="J122" s="306">
        <v>1052.8666666666666</v>
      </c>
      <c r="K122" s="305">
        <v>1033</v>
      </c>
      <c r="L122" s="305">
        <v>1008.95</v>
      </c>
      <c r="M122" s="305">
        <v>7.6368</v>
      </c>
      <c r="N122" s="1"/>
      <c r="O122" s="1"/>
    </row>
    <row r="123" spans="1:15" ht="12.75" customHeight="1">
      <c r="A123" s="30">
        <v>113</v>
      </c>
      <c r="B123" s="315" t="s">
        <v>344</v>
      </c>
      <c r="C123" s="305">
        <v>783.8</v>
      </c>
      <c r="D123" s="306">
        <v>780.41666666666663</v>
      </c>
      <c r="E123" s="306">
        <v>772.08333333333326</v>
      </c>
      <c r="F123" s="306">
        <v>760.36666666666667</v>
      </c>
      <c r="G123" s="306">
        <v>752.0333333333333</v>
      </c>
      <c r="H123" s="306">
        <v>792.13333333333321</v>
      </c>
      <c r="I123" s="306">
        <v>800.46666666666647</v>
      </c>
      <c r="J123" s="306">
        <v>812.18333333333317</v>
      </c>
      <c r="K123" s="305">
        <v>788.75</v>
      </c>
      <c r="L123" s="305">
        <v>768.7</v>
      </c>
      <c r="M123" s="305">
        <v>0.68339000000000005</v>
      </c>
      <c r="N123" s="1"/>
      <c r="O123" s="1"/>
    </row>
    <row r="124" spans="1:15" ht="12.75" customHeight="1">
      <c r="A124" s="30">
        <v>114</v>
      </c>
      <c r="B124" s="315" t="s">
        <v>93</v>
      </c>
      <c r="C124" s="305">
        <v>506.3</v>
      </c>
      <c r="D124" s="306">
        <v>507.81666666666666</v>
      </c>
      <c r="E124" s="306">
        <v>502.48333333333335</v>
      </c>
      <c r="F124" s="306">
        <v>498.66666666666669</v>
      </c>
      <c r="G124" s="306">
        <v>493.33333333333337</v>
      </c>
      <c r="H124" s="306">
        <v>511.63333333333333</v>
      </c>
      <c r="I124" s="306">
        <v>516.9666666666667</v>
      </c>
      <c r="J124" s="306">
        <v>520.7833333333333</v>
      </c>
      <c r="K124" s="305">
        <v>513.15</v>
      </c>
      <c r="L124" s="305">
        <v>504</v>
      </c>
      <c r="M124" s="305">
        <v>15.727819999999999</v>
      </c>
      <c r="N124" s="1"/>
      <c r="O124" s="1"/>
    </row>
    <row r="125" spans="1:15" ht="12.75" customHeight="1">
      <c r="A125" s="30">
        <v>115</v>
      </c>
      <c r="B125" s="315" t="s">
        <v>251</v>
      </c>
      <c r="C125" s="305">
        <v>1367.25</v>
      </c>
      <c r="D125" s="306">
        <v>1382.9666666666665</v>
      </c>
      <c r="E125" s="306">
        <v>1335.4833333333329</v>
      </c>
      <c r="F125" s="306">
        <v>1303.7166666666665</v>
      </c>
      <c r="G125" s="306">
        <v>1256.2333333333329</v>
      </c>
      <c r="H125" s="306">
        <v>1414.7333333333329</v>
      </c>
      <c r="I125" s="306">
        <v>1462.2166666666665</v>
      </c>
      <c r="J125" s="306">
        <v>1493.9833333333329</v>
      </c>
      <c r="K125" s="305">
        <v>1430.45</v>
      </c>
      <c r="L125" s="305">
        <v>1351.2</v>
      </c>
      <c r="M125" s="305">
        <v>2.2965599999999999</v>
      </c>
      <c r="N125" s="1"/>
      <c r="O125" s="1"/>
    </row>
    <row r="126" spans="1:15" ht="12.75" customHeight="1">
      <c r="A126" s="30">
        <v>116</v>
      </c>
      <c r="B126" s="315" t="s">
        <v>349</v>
      </c>
      <c r="C126" s="305">
        <v>229.2</v>
      </c>
      <c r="D126" s="306">
        <v>230.81666666666669</v>
      </c>
      <c r="E126" s="306">
        <v>225.38333333333338</v>
      </c>
      <c r="F126" s="306">
        <v>221.56666666666669</v>
      </c>
      <c r="G126" s="306">
        <v>216.13333333333338</v>
      </c>
      <c r="H126" s="306">
        <v>234.63333333333338</v>
      </c>
      <c r="I126" s="306">
        <v>240.06666666666672</v>
      </c>
      <c r="J126" s="306">
        <v>243.88333333333338</v>
      </c>
      <c r="K126" s="305">
        <v>236.25</v>
      </c>
      <c r="L126" s="305">
        <v>227</v>
      </c>
      <c r="M126" s="305">
        <v>2.84504</v>
      </c>
      <c r="N126" s="1"/>
      <c r="O126" s="1"/>
    </row>
    <row r="127" spans="1:15" ht="12.75" customHeight="1">
      <c r="A127" s="30">
        <v>117</v>
      </c>
      <c r="B127" s="315" t="s">
        <v>345</v>
      </c>
      <c r="C127" s="305">
        <v>84.9</v>
      </c>
      <c r="D127" s="306">
        <v>85.166666666666671</v>
      </c>
      <c r="E127" s="306">
        <v>83.933333333333337</v>
      </c>
      <c r="F127" s="306">
        <v>82.966666666666669</v>
      </c>
      <c r="G127" s="306">
        <v>81.733333333333334</v>
      </c>
      <c r="H127" s="306">
        <v>86.13333333333334</v>
      </c>
      <c r="I127" s="306">
        <v>87.36666666666666</v>
      </c>
      <c r="J127" s="306">
        <v>88.333333333333343</v>
      </c>
      <c r="K127" s="305">
        <v>86.4</v>
      </c>
      <c r="L127" s="305">
        <v>84.2</v>
      </c>
      <c r="M127" s="305">
        <v>21.494800000000001</v>
      </c>
      <c r="N127" s="1"/>
      <c r="O127" s="1"/>
    </row>
    <row r="128" spans="1:15" ht="12.75" customHeight="1">
      <c r="A128" s="30">
        <v>118</v>
      </c>
      <c r="B128" s="315" t="s">
        <v>346</v>
      </c>
      <c r="C128" s="305">
        <v>988.45</v>
      </c>
      <c r="D128" s="306">
        <v>996.1</v>
      </c>
      <c r="E128" s="306">
        <v>977.35</v>
      </c>
      <c r="F128" s="306">
        <v>966.25</v>
      </c>
      <c r="G128" s="306">
        <v>947.5</v>
      </c>
      <c r="H128" s="306">
        <v>1007.2</v>
      </c>
      <c r="I128" s="306">
        <v>1025.95</v>
      </c>
      <c r="J128" s="306">
        <v>1037.0500000000002</v>
      </c>
      <c r="K128" s="305">
        <v>1014.85</v>
      </c>
      <c r="L128" s="305">
        <v>985</v>
      </c>
      <c r="M128" s="305">
        <v>0.56422000000000005</v>
      </c>
      <c r="N128" s="1"/>
      <c r="O128" s="1"/>
    </row>
    <row r="129" spans="1:15" ht="12.75" customHeight="1">
      <c r="A129" s="30">
        <v>119</v>
      </c>
      <c r="B129" s="315" t="s">
        <v>94</v>
      </c>
      <c r="C129" s="305">
        <v>1941.4</v>
      </c>
      <c r="D129" s="306">
        <v>1962.2166666666665</v>
      </c>
      <c r="E129" s="306">
        <v>1914.833333333333</v>
      </c>
      <c r="F129" s="306">
        <v>1888.2666666666667</v>
      </c>
      <c r="G129" s="306">
        <v>1840.8833333333332</v>
      </c>
      <c r="H129" s="306">
        <v>1988.7833333333328</v>
      </c>
      <c r="I129" s="306">
        <v>2036.1666666666665</v>
      </c>
      <c r="J129" s="306">
        <v>2062.7333333333327</v>
      </c>
      <c r="K129" s="305">
        <v>2009.6</v>
      </c>
      <c r="L129" s="305">
        <v>1935.65</v>
      </c>
      <c r="M129" s="305">
        <v>4.4458399999999996</v>
      </c>
      <c r="N129" s="1"/>
      <c r="O129" s="1"/>
    </row>
    <row r="130" spans="1:15" ht="12.75" customHeight="1">
      <c r="A130" s="30">
        <v>120</v>
      </c>
      <c r="B130" s="315" t="s">
        <v>347</v>
      </c>
      <c r="C130" s="305">
        <v>233.05</v>
      </c>
      <c r="D130" s="306">
        <v>235.05000000000004</v>
      </c>
      <c r="E130" s="306">
        <v>228.30000000000007</v>
      </c>
      <c r="F130" s="306">
        <v>223.55000000000004</v>
      </c>
      <c r="G130" s="306">
        <v>216.80000000000007</v>
      </c>
      <c r="H130" s="306">
        <v>239.80000000000007</v>
      </c>
      <c r="I130" s="306">
        <v>246.55</v>
      </c>
      <c r="J130" s="306">
        <v>251.30000000000007</v>
      </c>
      <c r="K130" s="305">
        <v>241.8</v>
      </c>
      <c r="L130" s="305">
        <v>230.3</v>
      </c>
      <c r="M130" s="305">
        <v>24.877199999999998</v>
      </c>
      <c r="N130" s="1"/>
      <c r="O130" s="1"/>
    </row>
    <row r="131" spans="1:15" ht="12.75" customHeight="1">
      <c r="A131" s="30">
        <v>121</v>
      </c>
      <c r="B131" s="315" t="s">
        <v>252</v>
      </c>
      <c r="C131" s="305">
        <v>55.1</v>
      </c>
      <c r="D131" s="306">
        <v>54.366666666666667</v>
      </c>
      <c r="E131" s="306">
        <v>53.633333333333333</v>
      </c>
      <c r="F131" s="306">
        <v>52.166666666666664</v>
      </c>
      <c r="G131" s="306">
        <v>51.43333333333333</v>
      </c>
      <c r="H131" s="306">
        <v>55.833333333333336</v>
      </c>
      <c r="I131" s="306">
        <v>56.56666666666667</v>
      </c>
      <c r="J131" s="306">
        <v>58.033333333333339</v>
      </c>
      <c r="K131" s="305">
        <v>55.1</v>
      </c>
      <c r="L131" s="305">
        <v>52.9</v>
      </c>
      <c r="M131" s="305">
        <v>26.80275</v>
      </c>
      <c r="N131" s="1"/>
      <c r="O131" s="1"/>
    </row>
    <row r="132" spans="1:15" ht="12.75" customHeight="1">
      <c r="A132" s="30">
        <v>122</v>
      </c>
      <c r="B132" s="315" t="s">
        <v>348</v>
      </c>
      <c r="C132" s="305">
        <v>719.65</v>
      </c>
      <c r="D132" s="306">
        <v>729.65</v>
      </c>
      <c r="E132" s="306">
        <v>688.3</v>
      </c>
      <c r="F132" s="306">
        <v>656.94999999999993</v>
      </c>
      <c r="G132" s="306">
        <v>615.59999999999991</v>
      </c>
      <c r="H132" s="306">
        <v>761</v>
      </c>
      <c r="I132" s="306">
        <v>802.35000000000014</v>
      </c>
      <c r="J132" s="306">
        <v>833.7</v>
      </c>
      <c r="K132" s="305">
        <v>771</v>
      </c>
      <c r="L132" s="305">
        <v>698.3</v>
      </c>
      <c r="M132" s="305">
        <v>2.2305100000000002</v>
      </c>
      <c r="N132" s="1"/>
      <c r="O132" s="1"/>
    </row>
    <row r="133" spans="1:15" ht="12.75" customHeight="1">
      <c r="A133" s="30">
        <v>123</v>
      </c>
      <c r="B133" s="315" t="s">
        <v>95</v>
      </c>
      <c r="C133" s="305">
        <v>3897.9</v>
      </c>
      <c r="D133" s="306">
        <v>4070.3500000000004</v>
      </c>
      <c r="E133" s="306">
        <v>3701.9000000000005</v>
      </c>
      <c r="F133" s="306">
        <v>3505.9</v>
      </c>
      <c r="G133" s="306">
        <v>3137.4500000000003</v>
      </c>
      <c r="H133" s="306">
        <v>4266.3500000000004</v>
      </c>
      <c r="I133" s="306">
        <v>4634.8000000000011</v>
      </c>
      <c r="J133" s="306">
        <v>4830.8000000000011</v>
      </c>
      <c r="K133" s="305">
        <v>4438.8</v>
      </c>
      <c r="L133" s="305">
        <v>3874.35</v>
      </c>
      <c r="M133" s="305">
        <v>21.809360000000002</v>
      </c>
      <c r="N133" s="1"/>
      <c r="O133" s="1"/>
    </row>
    <row r="134" spans="1:15" ht="12.75" customHeight="1">
      <c r="A134" s="30">
        <v>124</v>
      </c>
      <c r="B134" s="315" t="s">
        <v>253</v>
      </c>
      <c r="C134" s="305">
        <v>3508.9</v>
      </c>
      <c r="D134" s="306">
        <v>3489.5</v>
      </c>
      <c r="E134" s="306">
        <v>3437</v>
      </c>
      <c r="F134" s="306">
        <v>3365.1</v>
      </c>
      <c r="G134" s="306">
        <v>3312.6</v>
      </c>
      <c r="H134" s="306">
        <v>3561.4</v>
      </c>
      <c r="I134" s="306">
        <v>3613.9</v>
      </c>
      <c r="J134" s="306">
        <v>3685.8</v>
      </c>
      <c r="K134" s="305">
        <v>3542</v>
      </c>
      <c r="L134" s="305">
        <v>3417.6</v>
      </c>
      <c r="M134" s="305">
        <v>2.03098</v>
      </c>
      <c r="N134" s="1"/>
      <c r="O134" s="1"/>
    </row>
    <row r="135" spans="1:15" ht="12.75" customHeight="1">
      <c r="A135" s="30">
        <v>125</v>
      </c>
      <c r="B135" s="315" t="s">
        <v>97</v>
      </c>
      <c r="C135" s="305">
        <v>330.9</v>
      </c>
      <c r="D135" s="306">
        <v>333.2833333333333</v>
      </c>
      <c r="E135" s="306">
        <v>326.61666666666662</v>
      </c>
      <c r="F135" s="306">
        <v>322.33333333333331</v>
      </c>
      <c r="G135" s="306">
        <v>315.66666666666663</v>
      </c>
      <c r="H135" s="306">
        <v>337.56666666666661</v>
      </c>
      <c r="I135" s="306">
        <v>344.23333333333335</v>
      </c>
      <c r="J135" s="306">
        <v>348.51666666666659</v>
      </c>
      <c r="K135" s="305">
        <v>339.95</v>
      </c>
      <c r="L135" s="305">
        <v>329</v>
      </c>
      <c r="M135" s="305">
        <v>64.568790000000007</v>
      </c>
      <c r="N135" s="1"/>
      <c r="O135" s="1"/>
    </row>
    <row r="136" spans="1:15" ht="12.75" customHeight="1">
      <c r="A136" s="30">
        <v>126</v>
      </c>
      <c r="B136" s="315" t="s">
        <v>244</v>
      </c>
      <c r="C136" s="305">
        <v>3574.1</v>
      </c>
      <c r="D136" s="306">
        <v>3606.8833333333337</v>
      </c>
      <c r="E136" s="306">
        <v>3519.2666666666673</v>
      </c>
      <c r="F136" s="306">
        <v>3464.4333333333338</v>
      </c>
      <c r="G136" s="306">
        <v>3376.8166666666675</v>
      </c>
      <c r="H136" s="306">
        <v>3661.7166666666672</v>
      </c>
      <c r="I136" s="306">
        <v>3749.333333333333</v>
      </c>
      <c r="J136" s="306">
        <v>3804.166666666667</v>
      </c>
      <c r="K136" s="305">
        <v>3694.5</v>
      </c>
      <c r="L136" s="305">
        <v>3552.05</v>
      </c>
      <c r="M136" s="305">
        <v>2.5824600000000002</v>
      </c>
      <c r="N136" s="1"/>
      <c r="O136" s="1"/>
    </row>
    <row r="137" spans="1:15" ht="12.75" customHeight="1">
      <c r="A137" s="30">
        <v>127</v>
      </c>
      <c r="B137" s="315" t="s">
        <v>98</v>
      </c>
      <c r="C137" s="305">
        <v>4274.95</v>
      </c>
      <c r="D137" s="306">
        <v>4279.3833333333341</v>
      </c>
      <c r="E137" s="306">
        <v>4231.7666666666682</v>
      </c>
      <c r="F137" s="306">
        <v>4188.5833333333339</v>
      </c>
      <c r="G137" s="306">
        <v>4140.9666666666681</v>
      </c>
      <c r="H137" s="306">
        <v>4322.5666666666684</v>
      </c>
      <c r="I137" s="306">
        <v>4370.1833333333352</v>
      </c>
      <c r="J137" s="306">
        <v>4413.3666666666686</v>
      </c>
      <c r="K137" s="305">
        <v>4327</v>
      </c>
      <c r="L137" s="305">
        <v>4236.2</v>
      </c>
      <c r="M137" s="305">
        <v>6.0707199999999997</v>
      </c>
      <c r="N137" s="1"/>
      <c r="O137" s="1"/>
    </row>
    <row r="138" spans="1:15" ht="12.75" customHeight="1">
      <c r="A138" s="30">
        <v>128</v>
      </c>
      <c r="B138" s="315" t="s">
        <v>561</v>
      </c>
      <c r="C138" s="305">
        <v>2173.75</v>
      </c>
      <c r="D138" s="306">
        <v>2191.6</v>
      </c>
      <c r="E138" s="306">
        <v>2148.1999999999998</v>
      </c>
      <c r="F138" s="306">
        <v>2122.65</v>
      </c>
      <c r="G138" s="306">
        <v>2079.25</v>
      </c>
      <c r="H138" s="306">
        <v>2217.1499999999996</v>
      </c>
      <c r="I138" s="306">
        <v>2260.5500000000002</v>
      </c>
      <c r="J138" s="306">
        <v>2286.0999999999995</v>
      </c>
      <c r="K138" s="305">
        <v>2235</v>
      </c>
      <c r="L138" s="305">
        <v>2166.0500000000002</v>
      </c>
      <c r="M138" s="305">
        <v>0.13833999999999999</v>
      </c>
      <c r="N138" s="1"/>
      <c r="O138" s="1"/>
    </row>
    <row r="139" spans="1:15" ht="12.75" customHeight="1">
      <c r="A139" s="30">
        <v>129</v>
      </c>
      <c r="B139" s="315" t="s">
        <v>353</v>
      </c>
      <c r="C139" s="305">
        <v>56.65</v>
      </c>
      <c r="D139" s="306">
        <v>56.533333333333331</v>
      </c>
      <c r="E139" s="306">
        <v>55.61666666666666</v>
      </c>
      <c r="F139" s="306">
        <v>54.583333333333329</v>
      </c>
      <c r="G139" s="306">
        <v>53.666666666666657</v>
      </c>
      <c r="H139" s="306">
        <v>57.566666666666663</v>
      </c>
      <c r="I139" s="306">
        <v>58.483333333333334</v>
      </c>
      <c r="J139" s="306">
        <v>59.516666666666666</v>
      </c>
      <c r="K139" s="305">
        <v>57.45</v>
      </c>
      <c r="L139" s="305">
        <v>55.5</v>
      </c>
      <c r="M139" s="305">
        <v>6.5406199999999997</v>
      </c>
      <c r="N139" s="1"/>
      <c r="O139" s="1"/>
    </row>
    <row r="140" spans="1:15" ht="12.75" customHeight="1">
      <c r="A140" s="30">
        <v>130</v>
      </c>
      <c r="B140" s="315" t="s">
        <v>99</v>
      </c>
      <c r="C140" s="305">
        <v>2741.3</v>
      </c>
      <c r="D140" s="306">
        <v>2741.2833333333333</v>
      </c>
      <c r="E140" s="306">
        <v>2715.0666666666666</v>
      </c>
      <c r="F140" s="306">
        <v>2688.8333333333335</v>
      </c>
      <c r="G140" s="306">
        <v>2662.6166666666668</v>
      </c>
      <c r="H140" s="306">
        <v>2767.5166666666664</v>
      </c>
      <c r="I140" s="306">
        <v>2793.7333333333327</v>
      </c>
      <c r="J140" s="306">
        <v>2819.9666666666662</v>
      </c>
      <c r="K140" s="305">
        <v>2767.5</v>
      </c>
      <c r="L140" s="305">
        <v>2715.05</v>
      </c>
      <c r="M140" s="305">
        <v>8.9253499999999999</v>
      </c>
      <c r="N140" s="1"/>
      <c r="O140" s="1"/>
    </row>
    <row r="141" spans="1:15" ht="12.75" customHeight="1">
      <c r="A141" s="30">
        <v>131</v>
      </c>
      <c r="B141" s="315" t="s">
        <v>350</v>
      </c>
      <c r="C141" s="305">
        <v>491.5</v>
      </c>
      <c r="D141" s="306">
        <v>492.13333333333338</v>
      </c>
      <c r="E141" s="306">
        <v>485.36666666666679</v>
      </c>
      <c r="F141" s="306">
        <v>479.23333333333341</v>
      </c>
      <c r="G141" s="306">
        <v>472.46666666666681</v>
      </c>
      <c r="H141" s="306">
        <v>498.26666666666677</v>
      </c>
      <c r="I141" s="306">
        <v>505.0333333333333</v>
      </c>
      <c r="J141" s="306">
        <v>511.16666666666674</v>
      </c>
      <c r="K141" s="305">
        <v>498.9</v>
      </c>
      <c r="L141" s="305">
        <v>486</v>
      </c>
      <c r="M141" s="305">
        <v>1.82988</v>
      </c>
      <c r="N141" s="1"/>
      <c r="O141" s="1"/>
    </row>
    <row r="142" spans="1:15" ht="12.75" customHeight="1">
      <c r="A142" s="30">
        <v>132</v>
      </c>
      <c r="B142" s="315" t="s">
        <v>351</v>
      </c>
      <c r="C142" s="305">
        <v>139.4</v>
      </c>
      <c r="D142" s="306">
        <v>137.96666666666667</v>
      </c>
      <c r="E142" s="306">
        <v>135.13333333333333</v>
      </c>
      <c r="F142" s="306">
        <v>130.86666666666665</v>
      </c>
      <c r="G142" s="306">
        <v>128.0333333333333</v>
      </c>
      <c r="H142" s="306">
        <v>142.23333333333335</v>
      </c>
      <c r="I142" s="306">
        <v>145.06666666666666</v>
      </c>
      <c r="J142" s="306">
        <v>149.33333333333337</v>
      </c>
      <c r="K142" s="305">
        <v>140.80000000000001</v>
      </c>
      <c r="L142" s="305">
        <v>133.69999999999999</v>
      </c>
      <c r="M142" s="305">
        <v>2.5096599999999998</v>
      </c>
      <c r="N142" s="1"/>
      <c r="O142" s="1"/>
    </row>
    <row r="143" spans="1:15" ht="12.75" customHeight="1">
      <c r="A143" s="30">
        <v>133</v>
      </c>
      <c r="B143" s="315" t="s">
        <v>354</v>
      </c>
      <c r="C143" s="305">
        <v>329.85</v>
      </c>
      <c r="D143" s="306">
        <v>331.61666666666667</v>
      </c>
      <c r="E143" s="306">
        <v>325.23333333333335</v>
      </c>
      <c r="F143" s="306">
        <v>320.61666666666667</v>
      </c>
      <c r="G143" s="306">
        <v>314.23333333333335</v>
      </c>
      <c r="H143" s="306">
        <v>336.23333333333335</v>
      </c>
      <c r="I143" s="306">
        <v>342.61666666666667</v>
      </c>
      <c r="J143" s="306">
        <v>347.23333333333335</v>
      </c>
      <c r="K143" s="305">
        <v>338</v>
      </c>
      <c r="L143" s="305">
        <v>327</v>
      </c>
      <c r="M143" s="305">
        <v>1.6968300000000001</v>
      </c>
      <c r="N143" s="1"/>
      <c r="O143" s="1"/>
    </row>
    <row r="144" spans="1:15" ht="12.75" customHeight="1">
      <c r="A144" s="30">
        <v>134</v>
      </c>
      <c r="B144" s="315" t="s">
        <v>254</v>
      </c>
      <c r="C144" s="305">
        <v>413.75</v>
      </c>
      <c r="D144" s="306">
        <v>415.68333333333334</v>
      </c>
      <c r="E144" s="306">
        <v>408.36666666666667</v>
      </c>
      <c r="F144" s="306">
        <v>402.98333333333335</v>
      </c>
      <c r="G144" s="306">
        <v>395.66666666666669</v>
      </c>
      <c r="H144" s="306">
        <v>421.06666666666666</v>
      </c>
      <c r="I144" s="306">
        <v>428.38333333333338</v>
      </c>
      <c r="J144" s="306">
        <v>433.76666666666665</v>
      </c>
      <c r="K144" s="305">
        <v>423</v>
      </c>
      <c r="L144" s="305">
        <v>410.3</v>
      </c>
      <c r="M144" s="305">
        <v>2.15917</v>
      </c>
      <c r="N144" s="1"/>
      <c r="O144" s="1"/>
    </row>
    <row r="145" spans="1:15" ht="12.75" customHeight="1">
      <c r="A145" s="30">
        <v>135</v>
      </c>
      <c r="B145" s="315" t="s">
        <v>255</v>
      </c>
      <c r="C145" s="305">
        <v>1302.8499999999999</v>
      </c>
      <c r="D145" s="306">
        <v>1284</v>
      </c>
      <c r="E145" s="306">
        <v>1254.0999999999999</v>
      </c>
      <c r="F145" s="306">
        <v>1205.3499999999999</v>
      </c>
      <c r="G145" s="306">
        <v>1175.4499999999998</v>
      </c>
      <c r="H145" s="306">
        <v>1332.75</v>
      </c>
      <c r="I145" s="306">
        <v>1362.65</v>
      </c>
      <c r="J145" s="306">
        <v>1411.4</v>
      </c>
      <c r="K145" s="305">
        <v>1313.9</v>
      </c>
      <c r="L145" s="305">
        <v>1235.25</v>
      </c>
      <c r="M145" s="305">
        <v>3.0877500000000002</v>
      </c>
      <c r="N145" s="1"/>
      <c r="O145" s="1"/>
    </row>
    <row r="146" spans="1:15" ht="12.75" customHeight="1">
      <c r="A146" s="30">
        <v>136</v>
      </c>
      <c r="B146" s="315" t="s">
        <v>355</v>
      </c>
      <c r="C146" s="305">
        <v>59.65</v>
      </c>
      <c r="D146" s="306">
        <v>59.733333333333327</v>
      </c>
      <c r="E146" s="306">
        <v>59.366666666666653</v>
      </c>
      <c r="F146" s="306">
        <v>59.083333333333329</v>
      </c>
      <c r="G146" s="306">
        <v>58.716666666666654</v>
      </c>
      <c r="H146" s="306">
        <v>60.016666666666652</v>
      </c>
      <c r="I146" s="306">
        <v>60.383333333333326</v>
      </c>
      <c r="J146" s="306">
        <v>60.66666666666665</v>
      </c>
      <c r="K146" s="305">
        <v>60.1</v>
      </c>
      <c r="L146" s="305">
        <v>59.45</v>
      </c>
      <c r="M146" s="305">
        <v>5.1616600000000004</v>
      </c>
      <c r="N146" s="1"/>
      <c r="O146" s="1"/>
    </row>
    <row r="147" spans="1:15" ht="12.75" customHeight="1">
      <c r="A147" s="30">
        <v>137</v>
      </c>
      <c r="B147" s="315" t="s">
        <v>352</v>
      </c>
      <c r="C147" s="305">
        <v>164.6</v>
      </c>
      <c r="D147" s="306">
        <v>163.4</v>
      </c>
      <c r="E147" s="306">
        <v>160.9</v>
      </c>
      <c r="F147" s="306">
        <v>157.19999999999999</v>
      </c>
      <c r="G147" s="306">
        <v>154.69999999999999</v>
      </c>
      <c r="H147" s="306">
        <v>167.10000000000002</v>
      </c>
      <c r="I147" s="306">
        <v>169.60000000000002</v>
      </c>
      <c r="J147" s="306">
        <v>173.30000000000004</v>
      </c>
      <c r="K147" s="305">
        <v>165.9</v>
      </c>
      <c r="L147" s="305">
        <v>159.69999999999999</v>
      </c>
      <c r="M147" s="305">
        <v>1.50204</v>
      </c>
      <c r="N147" s="1"/>
      <c r="O147" s="1"/>
    </row>
    <row r="148" spans="1:15" ht="12.75" customHeight="1">
      <c r="A148" s="30">
        <v>138</v>
      </c>
      <c r="B148" s="315" t="s">
        <v>356</v>
      </c>
      <c r="C148" s="305">
        <v>103</v>
      </c>
      <c r="D148" s="306">
        <v>104.93333333333334</v>
      </c>
      <c r="E148" s="306">
        <v>100.36666666666667</v>
      </c>
      <c r="F148" s="306">
        <v>97.733333333333334</v>
      </c>
      <c r="G148" s="306">
        <v>93.166666666666671</v>
      </c>
      <c r="H148" s="306">
        <v>107.56666666666668</v>
      </c>
      <c r="I148" s="306">
        <v>112.13333333333334</v>
      </c>
      <c r="J148" s="306">
        <v>114.76666666666668</v>
      </c>
      <c r="K148" s="305">
        <v>109.5</v>
      </c>
      <c r="L148" s="305">
        <v>102.3</v>
      </c>
      <c r="M148" s="305">
        <v>9.3269500000000001</v>
      </c>
      <c r="N148" s="1"/>
      <c r="O148" s="1"/>
    </row>
    <row r="149" spans="1:15" ht="12.75" customHeight="1">
      <c r="A149" s="30">
        <v>139</v>
      </c>
      <c r="B149" s="315" t="s">
        <v>828</v>
      </c>
      <c r="C149" s="305">
        <v>47.9</v>
      </c>
      <c r="D149" s="306">
        <v>49.533333333333339</v>
      </c>
      <c r="E149" s="306">
        <v>46.066666666666677</v>
      </c>
      <c r="F149" s="306">
        <v>44.233333333333341</v>
      </c>
      <c r="G149" s="306">
        <v>40.76666666666668</v>
      </c>
      <c r="H149" s="306">
        <v>51.366666666666674</v>
      </c>
      <c r="I149" s="306">
        <v>54.833333333333329</v>
      </c>
      <c r="J149" s="306">
        <v>56.666666666666671</v>
      </c>
      <c r="K149" s="305">
        <v>53</v>
      </c>
      <c r="L149" s="305">
        <v>47.7</v>
      </c>
      <c r="M149" s="305">
        <v>68.863630000000001</v>
      </c>
      <c r="N149" s="1"/>
      <c r="O149" s="1"/>
    </row>
    <row r="150" spans="1:15" ht="12.75" customHeight="1">
      <c r="A150" s="30">
        <v>140</v>
      </c>
      <c r="B150" s="315" t="s">
        <v>357</v>
      </c>
      <c r="C150" s="305">
        <v>710.55</v>
      </c>
      <c r="D150" s="306">
        <v>710.56666666666661</v>
      </c>
      <c r="E150" s="306">
        <v>702.18333333333317</v>
      </c>
      <c r="F150" s="306">
        <v>693.81666666666661</v>
      </c>
      <c r="G150" s="306">
        <v>685.43333333333317</v>
      </c>
      <c r="H150" s="306">
        <v>718.93333333333317</v>
      </c>
      <c r="I150" s="306">
        <v>727.31666666666661</v>
      </c>
      <c r="J150" s="306">
        <v>735.68333333333317</v>
      </c>
      <c r="K150" s="305">
        <v>718.95</v>
      </c>
      <c r="L150" s="305">
        <v>702.2</v>
      </c>
      <c r="M150" s="305">
        <v>0.43606</v>
      </c>
      <c r="N150" s="1"/>
      <c r="O150" s="1"/>
    </row>
    <row r="151" spans="1:15" ht="12.75" customHeight="1">
      <c r="A151" s="30">
        <v>141</v>
      </c>
      <c r="B151" s="315" t="s">
        <v>100</v>
      </c>
      <c r="C151" s="305">
        <v>1635.15</v>
      </c>
      <c r="D151" s="306">
        <v>1648.4000000000003</v>
      </c>
      <c r="E151" s="306">
        <v>1613.1500000000005</v>
      </c>
      <c r="F151" s="306">
        <v>1591.1500000000003</v>
      </c>
      <c r="G151" s="306">
        <v>1555.9000000000005</v>
      </c>
      <c r="H151" s="306">
        <v>1670.4000000000005</v>
      </c>
      <c r="I151" s="306">
        <v>1705.65</v>
      </c>
      <c r="J151" s="306">
        <v>1727.6500000000005</v>
      </c>
      <c r="K151" s="305">
        <v>1683.65</v>
      </c>
      <c r="L151" s="305">
        <v>1626.4</v>
      </c>
      <c r="M151" s="305">
        <v>3.9734600000000002</v>
      </c>
      <c r="N151" s="1"/>
      <c r="O151" s="1"/>
    </row>
    <row r="152" spans="1:15" ht="12.75" customHeight="1">
      <c r="A152" s="30">
        <v>142</v>
      </c>
      <c r="B152" s="315" t="s">
        <v>101</v>
      </c>
      <c r="C152" s="305">
        <v>143.30000000000001</v>
      </c>
      <c r="D152" s="306">
        <v>143.83333333333334</v>
      </c>
      <c r="E152" s="306">
        <v>142.26666666666668</v>
      </c>
      <c r="F152" s="306">
        <v>141.23333333333335</v>
      </c>
      <c r="G152" s="306">
        <v>139.66666666666669</v>
      </c>
      <c r="H152" s="306">
        <v>144.86666666666667</v>
      </c>
      <c r="I152" s="306">
        <v>146.43333333333334</v>
      </c>
      <c r="J152" s="306">
        <v>147.46666666666667</v>
      </c>
      <c r="K152" s="305">
        <v>145.4</v>
      </c>
      <c r="L152" s="305">
        <v>142.80000000000001</v>
      </c>
      <c r="M152" s="305">
        <v>15.83855</v>
      </c>
      <c r="N152" s="1"/>
      <c r="O152" s="1"/>
    </row>
    <row r="153" spans="1:15" ht="12.75" customHeight="1">
      <c r="A153" s="30">
        <v>143</v>
      </c>
      <c r="B153" s="315" t="s">
        <v>829</v>
      </c>
      <c r="C153" s="305">
        <v>128.5</v>
      </c>
      <c r="D153" s="306">
        <v>128.54999999999998</v>
      </c>
      <c r="E153" s="306">
        <v>122.94999999999996</v>
      </c>
      <c r="F153" s="306">
        <v>117.39999999999998</v>
      </c>
      <c r="G153" s="306">
        <v>111.79999999999995</v>
      </c>
      <c r="H153" s="306">
        <v>134.09999999999997</v>
      </c>
      <c r="I153" s="306">
        <v>139.69999999999999</v>
      </c>
      <c r="J153" s="306">
        <v>145.24999999999997</v>
      </c>
      <c r="K153" s="305">
        <v>134.15</v>
      </c>
      <c r="L153" s="305">
        <v>123</v>
      </c>
      <c r="M153" s="305">
        <v>6.4882999999999997</v>
      </c>
      <c r="N153" s="1"/>
      <c r="O153" s="1"/>
    </row>
    <row r="154" spans="1:15" ht="12.75" customHeight="1">
      <c r="A154" s="30">
        <v>144</v>
      </c>
      <c r="B154" s="315" t="s">
        <v>358</v>
      </c>
      <c r="C154" s="305">
        <v>247.15</v>
      </c>
      <c r="D154" s="306">
        <v>248.38333333333333</v>
      </c>
      <c r="E154" s="306">
        <v>244.76666666666665</v>
      </c>
      <c r="F154" s="306">
        <v>242.38333333333333</v>
      </c>
      <c r="G154" s="306">
        <v>238.76666666666665</v>
      </c>
      <c r="H154" s="306">
        <v>250.76666666666665</v>
      </c>
      <c r="I154" s="306">
        <v>254.38333333333333</v>
      </c>
      <c r="J154" s="306">
        <v>256.76666666666665</v>
      </c>
      <c r="K154" s="305">
        <v>252</v>
      </c>
      <c r="L154" s="305">
        <v>246</v>
      </c>
      <c r="M154" s="305">
        <v>0.45518999999999998</v>
      </c>
      <c r="N154" s="1"/>
      <c r="O154" s="1"/>
    </row>
    <row r="155" spans="1:15" ht="12.75" customHeight="1">
      <c r="A155" s="30">
        <v>145</v>
      </c>
      <c r="B155" s="315" t="s">
        <v>102</v>
      </c>
      <c r="C155" s="305">
        <v>85.1</v>
      </c>
      <c r="D155" s="306">
        <v>85.483333333333334</v>
      </c>
      <c r="E155" s="306">
        <v>84.416666666666671</v>
      </c>
      <c r="F155" s="306">
        <v>83.733333333333334</v>
      </c>
      <c r="G155" s="306">
        <v>82.666666666666671</v>
      </c>
      <c r="H155" s="306">
        <v>86.166666666666671</v>
      </c>
      <c r="I155" s="306">
        <v>87.233333333333334</v>
      </c>
      <c r="J155" s="306">
        <v>87.916666666666671</v>
      </c>
      <c r="K155" s="305">
        <v>86.55</v>
      </c>
      <c r="L155" s="305">
        <v>84.8</v>
      </c>
      <c r="M155" s="305">
        <v>80.566770000000005</v>
      </c>
      <c r="N155" s="1"/>
      <c r="O155" s="1"/>
    </row>
    <row r="156" spans="1:15" ht="12.75" customHeight="1">
      <c r="A156" s="30">
        <v>146</v>
      </c>
      <c r="B156" s="315" t="s">
        <v>360</v>
      </c>
      <c r="C156" s="305">
        <v>361.4</v>
      </c>
      <c r="D156" s="306">
        <v>363.91666666666669</v>
      </c>
      <c r="E156" s="306">
        <v>355.83333333333337</v>
      </c>
      <c r="F156" s="306">
        <v>350.26666666666671</v>
      </c>
      <c r="G156" s="306">
        <v>342.18333333333339</v>
      </c>
      <c r="H156" s="306">
        <v>369.48333333333335</v>
      </c>
      <c r="I156" s="306">
        <v>377.56666666666672</v>
      </c>
      <c r="J156" s="306">
        <v>383.13333333333333</v>
      </c>
      <c r="K156" s="305">
        <v>372</v>
      </c>
      <c r="L156" s="305">
        <v>358.35</v>
      </c>
      <c r="M156" s="305">
        <v>2.7633999999999999</v>
      </c>
      <c r="N156" s="1"/>
      <c r="O156" s="1"/>
    </row>
    <row r="157" spans="1:15" ht="12.75" customHeight="1">
      <c r="A157" s="30">
        <v>147</v>
      </c>
      <c r="B157" s="315" t="s">
        <v>359</v>
      </c>
      <c r="C157" s="305">
        <v>4445.2</v>
      </c>
      <c r="D157" s="306">
        <v>4460.45</v>
      </c>
      <c r="E157" s="306">
        <v>4365.2</v>
      </c>
      <c r="F157" s="306">
        <v>4285.2</v>
      </c>
      <c r="G157" s="306">
        <v>4189.95</v>
      </c>
      <c r="H157" s="306">
        <v>4540.45</v>
      </c>
      <c r="I157" s="306">
        <v>4635.7</v>
      </c>
      <c r="J157" s="306">
        <v>4715.7</v>
      </c>
      <c r="K157" s="305">
        <v>4555.7</v>
      </c>
      <c r="L157" s="305">
        <v>4380.45</v>
      </c>
      <c r="M157" s="305">
        <v>0.16664000000000001</v>
      </c>
      <c r="N157" s="1"/>
      <c r="O157" s="1"/>
    </row>
    <row r="158" spans="1:15" ht="12.75" customHeight="1">
      <c r="A158" s="30">
        <v>148</v>
      </c>
      <c r="B158" s="315" t="s">
        <v>361</v>
      </c>
      <c r="C158" s="305">
        <v>149.4</v>
      </c>
      <c r="D158" s="306">
        <v>150.01666666666668</v>
      </c>
      <c r="E158" s="306">
        <v>147.83333333333337</v>
      </c>
      <c r="F158" s="306">
        <v>146.26666666666668</v>
      </c>
      <c r="G158" s="306">
        <v>144.08333333333337</v>
      </c>
      <c r="H158" s="306">
        <v>151.58333333333337</v>
      </c>
      <c r="I158" s="306">
        <v>153.76666666666671</v>
      </c>
      <c r="J158" s="306">
        <v>155.33333333333337</v>
      </c>
      <c r="K158" s="305">
        <v>152.19999999999999</v>
      </c>
      <c r="L158" s="305">
        <v>148.44999999999999</v>
      </c>
      <c r="M158" s="305">
        <v>2.7777500000000002</v>
      </c>
      <c r="N158" s="1"/>
      <c r="O158" s="1"/>
    </row>
    <row r="159" spans="1:15" ht="12.75" customHeight="1">
      <c r="A159" s="30">
        <v>149</v>
      </c>
      <c r="B159" s="315" t="s">
        <v>378</v>
      </c>
      <c r="C159" s="305">
        <v>2669.1</v>
      </c>
      <c r="D159" s="306">
        <v>2653.9833333333336</v>
      </c>
      <c r="E159" s="306">
        <v>2599.9666666666672</v>
      </c>
      <c r="F159" s="306">
        <v>2530.8333333333335</v>
      </c>
      <c r="G159" s="306">
        <v>2476.8166666666671</v>
      </c>
      <c r="H159" s="306">
        <v>2723.1166666666672</v>
      </c>
      <c r="I159" s="306">
        <v>2777.1333333333337</v>
      </c>
      <c r="J159" s="306">
        <v>2846.2666666666673</v>
      </c>
      <c r="K159" s="305">
        <v>2708</v>
      </c>
      <c r="L159" s="305">
        <v>2584.85</v>
      </c>
      <c r="M159" s="305">
        <v>0.51700999999999997</v>
      </c>
      <c r="N159" s="1"/>
      <c r="O159" s="1"/>
    </row>
    <row r="160" spans="1:15" ht="12.75" customHeight="1">
      <c r="A160" s="30">
        <v>150</v>
      </c>
      <c r="B160" s="315" t="s">
        <v>256</v>
      </c>
      <c r="C160" s="305">
        <v>242.2</v>
      </c>
      <c r="D160" s="306">
        <v>243.28333333333333</v>
      </c>
      <c r="E160" s="306">
        <v>238.91666666666666</v>
      </c>
      <c r="F160" s="306">
        <v>235.63333333333333</v>
      </c>
      <c r="G160" s="306">
        <v>231.26666666666665</v>
      </c>
      <c r="H160" s="306">
        <v>246.56666666666666</v>
      </c>
      <c r="I160" s="306">
        <v>250.93333333333334</v>
      </c>
      <c r="J160" s="306">
        <v>254.21666666666667</v>
      </c>
      <c r="K160" s="305">
        <v>247.65</v>
      </c>
      <c r="L160" s="305">
        <v>240</v>
      </c>
      <c r="M160" s="305">
        <v>10.411020000000001</v>
      </c>
      <c r="N160" s="1"/>
      <c r="O160" s="1"/>
    </row>
    <row r="161" spans="1:15" ht="12.75" customHeight="1">
      <c r="A161" s="30">
        <v>151</v>
      </c>
      <c r="B161" s="315" t="s">
        <v>364</v>
      </c>
      <c r="C161" s="305">
        <v>10.85</v>
      </c>
      <c r="D161" s="306">
        <v>10.85</v>
      </c>
      <c r="E161" s="306">
        <v>10.85</v>
      </c>
      <c r="F161" s="306">
        <v>10.85</v>
      </c>
      <c r="G161" s="306">
        <v>10.85</v>
      </c>
      <c r="H161" s="306">
        <v>10.85</v>
      </c>
      <c r="I161" s="306">
        <v>10.85</v>
      </c>
      <c r="J161" s="306">
        <v>10.85</v>
      </c>
      <c r="K161" s="305">
        <v>10.85</v>
      </c>
      <c r="L161" s="305">
        <v>10.85</v>
      </c>
      <c r="M161" s="305">
        <v>4.4746600000000001</v>
      </c>
      <c r="N161" s="1"/>
      <c r="O161" s="1"/>
    </row>
    <row r="162" spans="1:15" ht="12.75" customHeight="1">
      <c r="A162" s="30">
        <v>152</v>
      </c>
      <c r="B162" s="315" t="s">
        <v>362</v>
      </c>
      <c r="C162" s="305">
        <v>107.55</v>
      </c>
      <c r="D162" s="306">
        <v>108.45</v>
      </c>
      <c r="E162" s="306">
        <v>106.35000000000001</v>
      </c>
      <c r="F162" s="306">
        <v>105.15</v>
      </c>
      <c r="G162" s="306">
        <v>103.05000000000001</v>
      </c>
      <c r="H162" s="306">
        <v>109.65</v>
      </c>
      <c r="I162" s="306">
        <v>111.75</v>
      </c>
      <c r="J162" s="306">
        <v>112.95</v>
      </c>
      <c r="K162" s="305">
        <v>110.55</v>
      </c>
      <c r="L162" s="305">
        <v>107.25</v>
      </c>
      <c r="M162" s="305">
        <v>16.4039</v>
      </c>
      <c r="N162" s="1"/>
      <c r="O162" s="1"/>
    </row>
    <row r="163" spans="1:15" ht="12.75" customHeight="1">
      <c r="A163" s="30">
        <v>153</v>
      </c>
      <c r="B163" s="315" t="s">
        <v>377</v>
      </c>
      <c r="C163" s="305">
        <v>328.9</v>
      </c>
      <c r="D163" s="306">
        <v>332.5</v>
      </c>
      <c r="E163" s="306">
        <v>322.39999999999998</v>
      </c>
      <c r="F163" s="306">
        <v>315.89999999999998</v>
      </c>
      <c r="G163" s="306">
        <v>305.79999999999995</v>
      </c>
      <c r="H163" s="306">
        <v>339</v>
      </c>
      <c r="I163" s="306">
        <v>349.1</v>
      </c>
      <c r="J163" s="306">
        <v>355.6</v>
      </c>
      <c r="K163" s="305">
        <v>342.6</v>
      </c>
      <c r="L163" s="305">
        <v>326</v>
      </c>
      <c r="M163" s="305">
        <v>4.2688699999999997</v>
      </c>
      <c r="N163" s="1"/>
      <c r="O163" s="1"/>
    </row>
    <row r="164" spans="1:15" ht="12.75" customHeight="1">
      <c r="A164" s="30">
        <v>154</v>
      </c>
      <c r="B164" s="315" t="s">
        <v>103</v>
      </c>
      <c r="C164" s="305">
        <v>153.19999999999999</v>
      </c>
      <c r="D164" s="306">
        <v>153.96666666666667</v>
      </c>
      <c r="E164" s="306">
        <v>151.93333333333334</v>
      </c>
      <c r="F164" s="306">
        <v>150.66666666666666</v>
      </c>
      <c r="G164" s="306">
        <v>148.63333333333333</v>
      </c>
      <c r="H164" s="306">
        <v>155.23333333333335</v>
      </c>
      <c r="I164" s="306">
        <v>157.26666666666671</v>
      </c>
      <c r="J164" s="306">
        <v>158.53333333333336</v>
      </c>
      <c r="K164" s="305">
        <v>156</v>
      </c>
      <c r="L164" s="305">
        <v>152.69999999999999</v>
      </c>
      <c r="M164" s="305">
        <v>58.042169999999999</v>
      </c>
      <c r="N164" s="1"/>
      <c r="O164" s="1"/>
    </row>
    <row r="165" spans="1:15" ht="12.75" customHeight="1">
      <c r="A165" s="30">
        <v>155</v>
      </c>
      <c r="B165" s="315" t="s">
        <v>366</v>
      </c>
      <c r="C165" s="305">
        <v>2830.2</v>
      </c>
      <c r="D165" s="306">
        <v>2845.7166666666667</v>
      </c>
      <c r="E165" s="306">
        <v>2786.4833333333336</v>
      </c>
      <c r="F165" s="306">
        <v>2742.7666666666669</v>
      </c>
      <c r="G165" s="306">
        <v>2683.5333333333338</v>
      </c>
      <c r="H165" s="306">
        <v>2889.4333333333334</v>
      </c>
      <c r="I165" s="306">
        <v>2948.6666666666661</v>
      </c>
      <c r="J165" s="306">
        <v>2992.3833333333332</v>
      </c>
      <c r="K165" s="305">
        <v>2904.95</v>
      </c>
      <c r="L165" s="305">
        <v>2802</v>
      </c>
      <c r="M165" s="305">
        <v>0.15074000000000001</v>
      </c>
      <c r="N165" s="1"/>
      <c r="O165" s="1"/>
    </row>
    <row r="166" spans="1:15" ht="12.75" customHeight="1">
      <c r="A166" s="30">
        <v>156</v>
      </c>
      <c r="B166" s="315" t="s">
        <v>367</v>
      </c>
      <c r="C166" s="305">
        <v>2905.05</v>
      </c>
      <c r="D166" s="306">
        <v>2920.0166666666664</v>
      </c>
      <c r="E166" s="306">
        <v>2885.0333333333328</v>
      </c>
      <c r="F166" s="306">
        <v>2865.0166666666664</v>
      </c>
      <c r="G166" s="306">
        <v>2830.0333333333328</v>
      </c>
      <c r="H166" s="306">
        <v>2940.0333333333328</v>
      </c>
      <c r="I166" s="306">
        <v>2975.0166666666664</v>
      </c>
      <c r="J166" s="306">
        <v>2995.0333333333328</v>
      </c>
      <c r="K166" s="305">
        <v>2955</v>
      </c>
      <c r="L166" s="305">
        <v>2900</v>
      </c>
      <c r="M166" s="305">
        <v>4.2759999999999999E-2</v>
      </c>
      <c r="N166" s="1"/>
      <c r="O166" s="1"/>
    </row>
    <row r="167" spans="1:15" ht="12.75" customHeight="1">
      <c r="A167" s="30">
        <v>157</v>
      </c>
      <c r="B167" s="315" t="s">
        <v>373</v>
      </c>
      <c r="C167" s="305">
        <v>417.4</v>
      </c>
      <c r="D167" s="306">
        <v>422.63333333333338</v>
      </c>
      <c r="E167" s="306">
        <v>410.51666666666677</v>
      </c>
      <c r="F167" s="306">
        <v>403.63333333333338</v>
      </c>
      <c r="G167" s="306">
        <v>391.51666666666677</v>
      </c>
      <c r="H167" s="306">
        <v>429.51666666666677</v>
      </c>
      <c r="I167" s="306">
        <v>441.63333333333344</v>
      </c>
      <c r="J167" s="306">
        <v>448.51666666666677</v>
      </c>
      <c r="K167" s="305">
        <v>434.75</v>
      </c>
      <c r="L167" s="305">
        <v>415.75</v>
      </c>
      <c r="M167" s="305">
        <v>2.35982</v>
      </c>
      <c r="N167" s="1"/>
      <c r="O167" s="1"/>
    </row>
    <row r="168" spans="1:15" ht="12.75" customHeight="1">
      <c r="A168" s="30">
        <v>158</v>
      </c>
      <c r="B168" s="315" t="s">
        <v>368</v>
      </c>
      <c r="C168" s="305">
        <v>113.45</v>
      </c>
      <c r="D168" s="306">
        <v>113.73333333333333</v>
      </c>
      <c r="E168" s="306">
        <v>112.71666666666667</v>
      </c>
      <c r="F168" s="306">
        <v>111.98333333333333</v>
      </c>
      <c r="G168" s="306">
        <v>110.96666666666667</v>
      </c>
      <c r="H168" s="306">
        <v>114.46666666666667</v>
      </c>
      <c r="I168" s="306">
        <v>115.48333333333335</v>
      </c>
      <c r="J168" s="306">
        <v>116.21666666666667</v>
      </c>
      <c r="K168" s="305">
        <v>114.75</v>
      </c>
      <c r="L168" s="305">
        <v>113</v>
      </c>
      <c r="M168" s="305">
        <v>1.83779</v>
      </c>
      <c r="N168" s="1"/>
      <c r="O168" s="1"/>
    </row>
    <row r="169" spans="1:15" ht="12.75" customHeight="1">
      <c r="A169" s="30">
        <v>159</v>
      </c>
      <c r="B169" s="315" t="s">
        <v>369</v>
      </c>
      <c r="C169" s="305">
        <v>4908</v>
      </c>
      <c r="D169" s="306">
        <v>4905.3166666666666</v>
      </c>
      <c r="E169" s="306">
        <v>4863.6833333333334</v>
      </c>
      <c r="F169" s="306">
        <v>4819.3666666666668</v>
      </c>
      <c r="G169" s="306">
        <v>4777.7333333333336</v>
      </c>
      <c r="H169" s="306">
        <v>4949.6333333333332</v>
      </c>
      <c r="I169" s="306">
        <v>4991.2666666666664</v>
      </c>
      <c r="J169" s="306">
        <v>5035.583333333333</v>
      </c>
      <c r="K169" s="305">
        <v>4946.95</v>
      </c>
      <c r="L169" s="305">
        <v>4861</v>
      </c>
      <c r="M169" s="305">
        <v>2.3400000000000001E-2</v>
      </c>
      <c r="N169" s="1"/>
      <c r="O169" s="1"/>
    </row>
    <row r="170" spans="1:15" ht="12.75" customHeight="1">
      <c r="A170" s="30">
        <v>160</v>
      </c>
      <c r="B170" s="315" t="s">
        <v>257</v>
      </c>
      <c r="C170" s="305">
        <v>2983.6</v>
      </c>
      <c r="D170" s="306">
        <v>3039.3333333333335</v>
      </c>
      <c r="E170" s="306">
        <v>2899.3166666666671</v>
      </c>
      <c r="F170" s="306">
        <v>2815.0333333333338</v>
      </c>
      <c r="G170" s="306">
        <v>2675.0166666666673</v>
      </c>
      <c r="H170" s="306">
        <v>3123.6166666666668</v>
      </c>
      <c r="I170" s="306">
        <v>3263.6333333333332</v>
      </c>
      <c r="J170" s="306">
        <v>3347.9166666666665</v>
      </c>
      <c r="K170" s="305">
        <v>3179.35</v>
      </c>
      <c r="L170" s="305">
        <v>2955.05</v>
      </c>
      <c r="M170" s="305">
        <v>1.5818399999999999</v>
      </c>
      <c r="N170" s="1"/>
      <c r="O170" s="1"/>
    </row>
    <row r="171" spans="1:15" ht="12.75" customHeight="1">
      <c r="A171" s="30">
        <v>161</v>
      </c>
      <c r="B171" s="315" t="s">
        <v>370</v>
      </c>
      <c r="C171" s="305">
        <v>1554.55</v>
      </c>
      <c r="D171" s="306">
        <v>1552.5</v>
      </c>
      <c r="E171" s="306">
        <v>1540.05</v>
      </c>
      <c r="F171" s="306">
        <v>1525.55</v>
      </c>
      <c r="G171" s="306">
        <v>1513.1</v>
      </c>
      <c r="H171" s="306">
        <v>1567</v>
      </c>
      <c r="I171" s="306">
        <v>1579.4499999999998</v>
      </c>
      <c r="J171" s="306">
        <v>1593.95</v>
      </c>
      <c r="K171" s="305">
        <v>1564.95</v>
      </c>
      <c r="L171" s="305">
        <v>1538</v>
      </c>
      <c r="M171" s="305">
        <v>0.13305</v>
      </c>
      <c r="N171" s="1"/>
      <c r="O171" s="1"/>
    </row>
    <row r="172" spans="1:15" ht="12.75" customHeight="1">
      <c r="A172" s="30">
        <v>162</v>
      </c>
      <c r="B172" s="315" t="s">
        <v>104</v>
      </c>
      <c r="C172" s="305">
        <v>404.15</v>
      </c>
      <c r="D172" s="306">
        <v>400.7</v>
      </c>
      <c r="E172" s="306">
        <v>394.9</v>
      </c>
      <c r="F172" s="306">
        <v>385.65</v>
      </c>
      <c r="G172" s="306">
        <v>379.84999999999997</v>
      </c>
      <c r="H172" s="306">
        <v>409.95</v>
      </c>
      <c r="I172" s="306">
        <v>415.75000000000006</v>
      </c>
      <c r="J172" s="306">
        <v>425</v>
      </c>
      <c r="K172" s="305">
        <v>406.5</v>
      </c>
      <c r="L172" s="305">
        <v>391.45</v>
      </c>
      <c r="M172" s="305">
        <v>9.9774999999999991</v>
      </c>
      <c r="N172" s="1"/>
      <c r="O172" s="1"/>
    </row>
    <row r="173" spans="1:15" ht="12.75" customHeight="1">
      <c r="A173" s="30">
        <v>163</v>
      </c>
      <c r="B173" s="315" t="s">
        <v>365</v>
      </c>
      <c r="C173" s="305">
        <v>4714.8999999999996</v>
      </c>
      <c r="D173" s="306">
        <v>4713.1500000000005</v>
      </c>
      <c r="E173" s="306">
        <v>4661.8000000000011</v>
      </c>
      <c r="F173" s="306">
        <v>4608.7000000000007</v>
      </c>
      <c r="G173" s="306">
        <v>4557.3500000000013</v>
      </c>
      <c r="H173" s="306">
        <v>4766.2500000000009</v>
      </c>
      <c r="I173" s="306">
        <v>4817.6000000000013</v>
      </c>
      <c r="J173" s="306">
        <v>4870.7000000000007</v>
      </c>
      <c r="K173" s="305">
        <v>4764.5</v>
      </c>
      <c r="L173" s="305">
        <v>4660.05</v>
      </c>
      <c r="M173" s="305">
        <v>0.36720000000000003</v>
      </c>
      <c r="N173" s="1"/>
      <c r="O173" s="1"/>
    </row>
    <row r="174" spans="1:15" ht="12.75" customHeight="1">
      <c r="A174" s="30">
        <v>164</v>
      </c>
      <c r="B174" s="315" t="s">
        <v>379</v>
      </c>
      <c r="C174" s="305">
        <v>661.85</v>
      </c>
      <c r="D174" s="306">
        <v>654.75</v>
      </c>
      <c r="E174" s="306">
        <v>632.1</v>
      </c>
      <c r="F174" s="306">
        <v>602.35</v>
      </c>
      <c r="G174" s="306">
        <v>579.70000000000005</v>
      </c>
      <c r="H174" s="306">
        <v>684.5</v>
      </c>
      <c r="I174" s="306">
        <v>707.15000000000009</v>
      </c>
      <c r="J174" s="306">
        <v>736.9</v>
      </c>
      <c r="K174" s="305">
        <v>677.4</v>
      </c>
      <c r="L174" s="305">
        <v>625</v>
      </c>
      <c r="M174" s="305">
        <v>47.112340000000003</v>
      </c>
      <c r="N174" s="1"/>
      <c r="O174" s="1"/>
    </row>
    <row r="175" spans="1:15" ht="12.75" customHeight="1">
      <c r="A175" s="30">
        <v>165</v>
      </c>
      <c r="B175" s="315" t="s">
        <v>371</v>
      </c>
      <c r="C175" s="305">
        <v>1196.55</v>
      </c>
      <c r="D175" s="306">
        <v>1212.3833333333332</v>
      </c>
      <c r="E175" s="306">
        <v>1165.1666666666665</v>
      </c>
      <c r="F175" s="306">
        <v>1133.7833333333333</v>
      </c>
      <c r="G175" s="306">
        <v>1086.5666666666666</v>
      </c>
      <c r="H175" s="306">
        <v>1243.7666666666664</v>
      </c>
      <c r="I175" s="306">
        <v>1290.9833333333331</v>
      </c>
      <c r="J175" s="306">
        <v>1322.3666666666663</v>
      </c>
      <c r="K175" s="305">
        <v>1259.5999999999999</v>
      </c>
      <c r="L175" s="305">
        <v>1181</v>
      </c>
      <c r="M175" s="305">
        <v>1.2799</v>
      </c>
      <c r="N175" s="1"/>
      <c r="O175" s="1"/>
    </row>
    <row r="176" spans="1:15" ht="12.75" customHeight="1">
      <c r="A176" s="30">
        <v>166</v>
      </c>
      <c r="B176" s="315" t="s">
        <v>258</v>
      </c>
      <c r="C176" s="305">
        <v>507.85</v>
      </c>
      <c r="D176" s="306">
        <v>508.18333333333339</v>
      </c>
      <c r="E176" s="306">
        <v>502.66666666666674</v>
      </c>
      <c r="F176" s="306">
        <v>497.48333333333335</v>
      </c>
      <c r="G176" s="306">
        <v>491.9666666666667</v>
      </c>
      <c r="H176" s="306">
        <v>513.36666666666679</v>
      </c>
      <c r="I176" s="306">
        <v>518.88333333333344</v>
      </c>
      <c r="J176" s="306">
        <v>524.06666666666683</v>
      </c>
      <c r="K176" s="305">
        <v>513.70000000000005</v>
      </c>
      <c r="L176" s="305">
        <v>503</v>
      </c>
      <c r="M176" s="305">
        <v>1.7194700000000001</v>
      </c>
      <c r="N176" s="1"/>
      <c r="O176" s="1"/>
    </row>
    <row r="177" spans="1:15" ht="12.75" customHeight="1">
      <c r="A177" s="30">
        <v>167</v>
      </c>
      <c r="B177" s="315" t="s">
        <v>107</v>
      </c>
      <c r="C177" s="305">
        <v>752.55</v>
      </c>
      <c r="D177" s="306">
        <v>756.91666666666663</v>
      </c>
      <c r="E177" s="306">
        <v>746.0333333333333</v>
      </c>
      <c r="F177" s="306">
        <v>739.51666666666665</v>
      </c>
      <c r="G177" s="306">
        <v>728.63333333333333</v>
      </c>
      <c r="H177" s="306">
        <v>763.43333333333328</v>
      </c>
      <c r="I177" s="306">
        <v>774.31666666666672</v>
      </c>
      <c r="J177" s="306">
        <v>780.83333333333326</v>
      </c>
      <c r="K177" s="305">
        <v>767.8</v>
      </c>
      <c r="L177" s="305">
        <v>750.4</v>
      </c>
      <c r="M177" s="305">
        <v>18.17765</v>
      </c>
      <c r="N177" s="1"/>
      <c r="O177" s="1"/>
    </row>
    <row r="178" spans="1:15" ht="12.75" customHeight="1">
      <c r="A178" s="30">
        <v>168</v>
      </c>
      <c r="B178" s="315" t="s">
        <v>259</v>
      </c>
      <c r="C178" s="305">
        <v>447.95</v>
      </c>
      <c r="D178" s="306">
        <v>449.79999999999995</v>
      </c>
      <c r="E178" s="306">
        <v>443.69999999999993</v>
      </c>
      <c r="F178" s="306">
        <v>439.45</v>
      </c>
      <c r="G178" s="306">
        <v>433.34999999999997</v>
      </c>
      <c r="H178" s="306">
        <v>454.0499999999999</v>
      </c>
      <c r="I178" s="306">
        <v>460.14999999999992</v>
      </c>
      <c r="J178" s="306">
        <v>464.39999999999986</v>
      </c>
      <c r="K178" s="305">
        <v>455.9</v>
      </c>
      <c r="L178" s="305">
        <v>445.55</v>
      </c>
      <c r="M178" s="305">
        <v>0.41921000000000003</v>
      </c>
      <c r="N178" s="1"/>
      <c r="O178" s="1"/>
    </row>
    <row r="179" spans="1:15" ht="12.75" customHeight="1">
      <c r="A179" s="30">
        <v>169</v>
      </c>
      <c r="B179" s="315" t="s">
        <v>108</v>
      </c>
      <c r="C179" s="305">
        <v>1316.15</v>
      </c>
      <c r="D179" s="306">
        <v>1339.4</v>
      </c>
      <c r="E179" s="306">
        <v>1288.9000000000001</v>
      </c>
      <c r="F179" s="306">
        <v>1261.6500000000001</v>
      </c>
      <c r="G179" s="306">
        <v>1211.1500000000001</v>
      </c>
      <c r="H179" s="306">
        <v>1366.65</v>
      </c>
      <c r="I179" s="306">
        <v>1417.15</v>
      </c>
      <c r="J179" s="306">
        <v>1444.4</v>
      </c>
      <c r="K179" s="305">
        <v>1389.9</v>
      </c>
      <c r="L179" s="305">
        <v>1312.15</v>
      </c>
      <c r="M179" s="305">
        <v>9.6583000000000006</v>
      </c>
      <c r="N179" s="1"/>
      <c r="O179" s="1"/>
    </row>
    <row r="180" spans="1:15" ht="12.75" customHeight="1">
      <c r="A180" s="30">
        <v>170</v>
      </c>
      <c r="B180" s="315" t="s">
        <v>380</v>
      </c>
      <c r="C180" s="305">
        <v>83.8</v>
      </c>
      <c r="D180" s="306">
        <v>83.75</v>
      </c>
      <c r="E180" s="306">
        <v>83.05</v>
      </c>
      <c r="F180" s="306">
        <v>82.3</v>
      </c>
      <c r="G180" s="306">
        <v>81.599999999999994</v>
      </c>
      <c r="H180" s="306">
        <v>84.5</v>
      </c>
      <c r="I180" s="306">
        <v>85.199999999999989</v>
      </c>
      <c r="J180" s="306">
        <v>85.95</v>
      </c>
      <c r="K180" s="305">
        <v>84.45</v>
      </c>
      <c r="L180" s="305">
        <v>83</v>
      </c>
      <c r="M180" s="305">
        <v>4.6910699999999999</v>
      </c>
      <c r="N180" s="1"/>
      <c r="O180" s="1"/>
    </row>
    <row r="181" spans="1:15" ht="12.75" customHeight="1">
      <c r="A181" s="30">
        <v>171</v>
      </c>
      <c r="B181" s="315" t="s">
        <v>109</v>
      </c>
      <c r="C181" s="305">
        <v>280.3</v>
      </c>
      <c r="D181" s="306">
        <v>277.01666666666671</v>
      </c>
      <c r="E181" s="306">
        <v>272.38333333333344</v>
      </c>
      <c r="F181" s="306">
        <v>264.46666666666675</v>
      </c>
      <c r="G181" s="306">
        <v>259.83333333333348</v>
      </c>
      <c r="H181" s="306">
        <v>284.93333333333339</v>
      </c>
      <c r="I181" s="306">
        <v>289.56666666666672</v>
      </c>
      <c r="J181" s="306">
        <v>297.48333333333335</v>
      </c>
      <c r="K181" s="305">
        <v>281.64999999999998</v>
      </c>
      <c r="L181" s="305">
        <v>269.10000000000002</v>
      </c>
      <c r="M181" s="305">
        <v>19.864570000000001</v>
      </c>
      <c r="N181" s="1"/>
      <c r="O181" s="1"/>
    </row>
    <row r="182" spans="1:15" ht="12.75" customHeight="1">
      <c r="A182" s="30">
        <v>172</v>
      </c>
      <c r="B182" s="315" t="s">
        <v>372</v>
      </c>
      <c r="C182" s="305">
        <v>461.95</v>
      </c>
      <c r="D182" s="306">
        <v>466.48333333333335</v>
      </c>
      <c r="E182" s="306">
        <v>453.9666666666667</v>
      </c>
      <c r="F182" s="306">
        <v>445.98333333333335</v>
      </c>
      <c r="G182" s="306">
        <v>433.4666666666667</v>
      </c>
      <c r="H182" s="306">
        <v>474.4666666666667</v>
      </c>
      <c r="I182" s="306">
        <v>486.98333333333335</v>
      </c>
      <c r="J182" s="306">
        <v>494.9666666666667</v>
      </c>
      <c r="K182" s="305">
        <v>479</v>
      </c>
      <c r="L182" s="305">
        <v>458.5</v>
      </c>
      <c r="M182" s="305">
        <v>4.9657400000000003</v>
      </c>
      <c r="N182" s="1"/>
      <c r="O182" s="1"/>
    </row>
    <row r="183" spans="1:15" ht="12.75" customHeight="1">
      <c r="A183" s="30">
        <v>173</v>
      </c>
      <c r="B183" s="315" t="s">
        <v>110</v>
      </c>
      <c r="C183" s="305">
        <v>1457.4</v>
      </c>
      <c r="D183" s="306">
        <v>1473.2833333333335</v>
      </c>
      <c r="E183" s="306">
        <v>1436.116666666667</v>
      </c>
      <c r="F183" s="306">
        <v>1414.8333333333335</v>
      </c>
      <c r="G183" s="306">
        <v>1377.666666666667</v>
      </c>
      <c r="H183" s="306">
        <v>1494.5666666666671</v>
      </c>
      <c r="I183" s="306">
        <v>1531.7333333333336</v>
      </c>
      <c r="J183" s="306">
        <v>1553.0166666666671</v>
      </c>
      <c r="K183" s="305">
        <v>1510.45</v>
      </c>
      <c r="L183" s="305">
        <v>1452</v>
      </c>
      <c r="M183" s="305">
        <v>9.5598899999999993</v>
      </c>
      <c r="N183" s="1"/>
      <c r="O183" s="1"/>
    </row>
    <row r="184" spans="1:15" ht="12.75" customHeight="1">
      <c r="A184" s="30">
        <v>174</v>
      </c>
      <c r="B184" s="315" t="s">
        <v>374</v>
      </c>
      <c r="C184" s="305">
        <v>155.44999999999999</v>
      </c>
      <c r="D184" s="306">
        <v>156.11666666666665</v>
      </c>
      <c r="E184" s="306">
        <v>152.2833333333333</v>
      </c>
      <c r="F184" s="306">
        <v>149.11666666666665</v>
      </c>
      <c r="G184" s="306">
        <v>145.2833333333333</v>
      </c>
      <c r="H184" s="306">
        <v>159.2833333333333</v>
      </c>
      <c r="I184" s="306">
        <v>163.11666666666662</v>
      </c>
      <c r="J184" s="306">
        <v>166.2833333333333</v>
      </c>
      <c r="K184" s="305">
        <v>159.94999999999999</v>
      </c>
      <c r="L184" s="305">
        <v>152.94999999999999</v>
      </c>
      <c r="M184" s="305">
        <v>9.9545600000000007</v>
      </c>
      <c r="N184" s="1"/>
      <c r="O184" s="1"/>
    </row>
    <row r="185" spans="1:15" ht="12.75" customHeight="1">
      <c r="A185" s="30">
        <v>175</v>
      </c>
      <c r="B185" s="315" t="s">
        <v>375</v>
      </c>
      <c r="C185" s="305">
        <v>1774.95</v>
      </c>
      <c r="D185" s="306">
        <v>1781.3166666666666</v>
      </c>
      <c r="E185" s="306">
        <v>1743.6333333333332</v>
      </c>
      <c r="F185" s="306">
        <v>1712.3166666666666</v>
      </c>
      <c r="G185" s="306">
        <v>1674.6333333333332</v>
      </c>
      <c r="H185" s="306">
        <v>1812.6333333333332</v>
      </c>
      <c r="I185" s="306">
        <v>1850.3166666666666</v>
      </c>
      <c r="J185" s="306">
        <v>1881.6333333333332</v>
      </c>
      <c r="K185" s="305">
        <v>1819</v>
      </c>
      <c r="L185" s="305">
        <v>1750</v>
      </c>
      <c r="M185" s="305">
        <v>0.26745999999999998</v>
      </c>
      <c r="N185" s="1"/>
      <c r="O185" s="1"/>
    </row>
    <row r="186" spans="1:15" ht="12.75" customHeight="1">
      <c r="A186" s="30">
        <v>176</v>
      </c>
      <c r="B186" s="315" t="s">
        <v>381</v>
      </c>
      <c r="C186" s="305">
        <v>158.9</v>
      </c>
      <c r="D186" s="306">
        <v>160.03333333333333</v>
      </c>
      <c r="E186" s="306">
        <v>155.61666666666667</v>
      </c>
      <c r="F186" s="306">
        <v>152.33333333333334</v>
      </c>
      <c r="G186" s="306">
        <v>147.91666666666669</v>
      </c>
      <c r="H186" s="306">
        <v>163.31666666666666</v>
      </c>
      <c r="I186" s="306">
        <v>167.73333333333335</v>
      </c>
      <c r="J186" s="306">
        <v>171.01666666666665</v>
      </c>
      <c r="K186" s="305">
        <v>164.45</v>
      </c>
      <c r="L186" s="305">
        <v>156.75</v>
      </c>
      <c r="M186" s="305">
        <v>26.796199999999999</v>
      </c>
      <c r="N186" s="1"/>
      <c r="O186" s="1"/>
    </row>
    <row r="187" spans="1:15" ht="12.75" customHeight="1">
      <c r="A187" s="30">
        <v>177</v>
      </c>
      <c r="B187" s="315" t="s">
        <v>260</v>
      </c>
      <c r="C187" s="305">
        <v>264.8</v>
      </c>
      <c r="D187" s="306">
        <v>267.25</v>
      </c>
      <c r="E187" s="306">
        <v>260.3</v>
      </c>
      <c r="F187" s="306">
        <v>255.8</v>
      </c>
      <c r="G187" s="306">
        <v>248.85000000000002</v>
      </c>
      <c r="H187" s="306">
        <v>271.75</v>
      </c>
      <c r="I187" s="306">
        <v>278.70000000000005</v>
      </c>
      <c r="J187" s="306">
        <v>283.2</v>
      </c>
      <c r="K187" s="305">
        <v>274.2</v>
      </c>
      <c r="L187" s="305">
        <v>262.75</v>
      </c>
      <c r="M187" s="305">
        <v>3.6903899999999998</v>
      </c>
      <c r="N187" s="1"/>
      <c r="O187" s="1"/>
    </row>
    <row r="188" spans="1:15" ht="12.75" customHeight="1">
      <c r="A188" s="30">
        <v>178</v>
      </c>
      <c r="B188" s="315" t="s">
        <v>376</v>
      </c>
      <c r="C188" s="305">
        <v>913.4</v>
      </c>
      <c r="D188" s="306">
        <v>913.25</v>
      </c>
      <c r="E188" s="306">
        <v>897.2</v>
      </c>
      <c r="F188" s="306">
        <v>881</v>
      </c>
      <c r="G188" s="306">
        <v>864.95</v>
      </c>
      <c r="H188" s="306">
        <v>929.45</v>
      </c>
      <c r="I188" s="306">
        <v>945.5</v>
      </c>
      <c r="J188" s="306">
        <v>961.7</v>
      </c>
      <c r="K188" s="305">
        <v>929.3</v>
      </c>
      <c r="L188" s="305">
        <v>897.05</v>
      </c>
      <c r="M188" s="305">
        <v>11.20351</v>
      </c>
      <c r="N188" s="1"/>
      <c r="O188" s="1"/>
    </row>
    <row r="189" spans="1:15" ht="12.75" customHeight="1">
      <c r="A189" s="30">
        <v>179</v>
      </c>
      <c r="B189" s="315" t="s">
        <v>111</v>
      </c>
      <c r="C189" s="305">
        <v>552.45000000000005</v>
      </c>
      <c r="D189" s="306">
        <v>558.88333333333333</v>
      </c>
      <c r="E189" s="306">
        <v>543.9666666666667</v>
      </c>
      <c r="F189" s="306">
        <v>535.48333333333335</v>
      </c>
      <c r="G189" s="306">
        <v>520.56666666666672</v>
      </c>
      <c r="H189" s="306">
        <v>567.36666666666667</v>
      </c>
      <c r="I189" s="306">
        <v>582.28333333333342</v>
      </c>
      <c r="J189" s="306">
        <v>590.76666666666665</v>
      </c>
      <c r="K189" s="305">
        <v>573.79999999999995</v>
      </c>
      <c r="L189" s="305">
        <v>550.4</v>
      </c>
      <c r="M189" s="305">
        <v>9.0844100000000001</v>
      </c>
      <c r="N189" s="1"/>
      <c r="O189" s="1"/>
    </row>
    <row r="190" spans="1:15" ht="12.75" customHeight="1">
      <c r="A190" s="30">
        <v>180</v>
      </c>
      <c r="B190" s="315" t="s">
        <v>261</v>
      </c>
      <c r="C190" s="305">
        <v>1815.8</v>
      </c>
      <c r="D190" s="306">
        <v>1808.6000000000001</v>
      </c>
      <c r="E190" s="306">
        <v>1767.2000000000003</v>
      </c>
      <c r="F190" s="306">
        <v>1718.6000000000001</v>
      </c>
      <c r="G190" s="306">
        <v>1677.2000000000003</v>
      </c>
      <c r="H190" s="306">
        <v>1857.2000000000003</v>
      </c>
      <c r="I190" s="306">
        <v>1898.6000000000004</v>
      </c>
      <c r="J190" s="306">
        <v>1947.2000000000003</v>
      </c>
      <c r="K190" s="305">
        <v>1850</v>
      </c>
      <c r="L190" s="305">
        <v>1760</v>
      </c>
      <c r="M190" s="305">
        <v>24.772739999999999</v>
      </c>
      <c r="N190" s="1"/>
      <c r="O190" s="1"/>
    </row>
    <row r="191" spans="1:15" ht="12.75" customHeight="1">
      <c r="A191" s="30">
        <v>181</v>
      </c>
      <c r="B191" s="315" t="s">
        <v>385</v>
      </c>
      <c r="C191" s="305">
        <v>925.85</v>
      </c>
      <c r="D191" s="306">
        <v>917.4</v>
      </c>
      <c r="E191" s="306">
        <v>904.8</v>
      </c>
      <c r="F191" s="306">
        <v>883.75</v>
      </c>
      <c r="G191" s="306">
        <v>871.15</v>
      </c>
      <c r="H191" s="306">
        <v>938.44999999999993</v>
      </c>
      <c r="I191" s="306">
        <v>951.05000000000007</v>
      </c>
      <c r="J191" s="306">
        <v>972.09999999999991</v>
      </c>
      <c r="K191" s="305">
        <v>930</v>
      </c>
      <c r="L191" s="305">
        <v>896.35</v>
      </c>
      <c r="M191" s="305">
        <v>2.41778</v>
      </c>
      <c r="N191" s="1"/>
      <c r="O191" s="1"/>
    </row>
    <row r="192" spans="1:15" ht="12.75" customHeight="1">
      <c r="A192" s="30">
        <v>182</v>
      </c>
      <c r="B192" s="315" t="s">
        <v>830</v>
      </c>
      <c r="C192" s="305">
        <v>17.95</v>
      </c>
      <c r="D192" s="306">
        <v>18.083333333333332</v>
      </c>
      <c r="E192" s="306">
        <v>17.766666666666666</v>
      </c>
      <c r="F192" s="306">
        <v>17.583333333333332</v>
      </c>
      <c r="G192" s="306">
        <v>17.266666666666666</v>
      </c>
      <c r="H192" s="306">
        <v>18.266666666666666</v>
      </c>
      <c r="I192" s="306">
        <v>18.583333333333336</v>
      </c>
      <c r="J192" s="306">
        <v>18.766666666666666</v>
      </c>
      <c r="K192" s="305">
        <v>18.399999999999999</v>
      </c>
      <c r="L192" s="305">
        <v>17.899999999999999</v>
      </c>
      <c r="M192" s="305">
        <v>11.77605</v>
      </c>
      <c r="N192" s="1"/>
      <c r="O192" s="1"/>
    </row>
    <row r="193" spans="1:15" ht="12.75" customHeight="1">
      <c r="A193" s="30">
        <v>183</v>
      </c>
      <c r="B193" s="315" t="s">
        <v>386</v>
      </c>
      <c r="C193" s="305">
        <v>890</v>
      </c>
      <c r="D193" s="306">
        <v>892.65</v>
      </c>
      <c r="E193" s="306">
        <v>877.4</v>
      </c>
      <c r="F193" s="306">
        <v>864.8</v>
      </c>
      <c r="G193" s="306">
        <v>849.55</v>
      </c>
      <c r="H193" s="306">
        <v>905.25</v>
      </c>
      <c r="I193" s="306">
        <v>920.5</v>
      </c>
      <c r="J193" s="306">
        <v>933.1</v>
      </c>
      <c r="K193" s="305">
        <v>907.9</v>
      </c>
      <c r="L193" s="305">
        <v>880.05</v>
      </c>
      <c r="M193" s="305">
        <v>0.29257</v>
      </c>
      <c r="N193" s="1"/>
      <c r="O193" s="1"/>
    </row>
    <row r="194" spans="1:15" ht="12.75" customHeight="1">
      <c r="A194" s="30">
        <v>184</v>
      </c>
      <c r="B194" s="315" t="s">
        <v>112</v>
      </c>
      <c r="C194" s="305">
        <v>1245.45</v>
      </c>
      <c r="D194" s="306">
        <v>1250.1333333333332</v>
      </c>
      <c r="E194" s="306">
        <v>1226.2666666666664</v>
      </c>
      <c r="F194" s="306">
        <v>1207.0833333333333</v>
      </c>
      <c r="G194" s="306">
        <v>1183.2166666666665</v>
      </c>
      <c r="H194" s="306">
        <v>1269.3166666666664</v>
      </c>
      <c r="I194" s="306">
        <v>1293.1833333333332</v>
      </c>
      <c r="J194" s="306">
        <v>1312.3666666666663</v>
      </c>
      <c r="K194" s="305">
        <v>1274</v>
      </c>
      <c r="L194" s="305">
        <v>1230.95</v>
      </c>
      <c r="M194" s="305">
        <v>5.9789399999999997</v>
      </c>
      <c r="N194" s="1"/>
      <c r="O194" s="1"/>
    </row>
    <row r="195" spans="1:15" ht="12.75" customHeight="1">
      <c r="A195" s="30">
        <v>185</v>
      </c>
      <c r="B195" s="315" t="s">
        <v>113</v>
      </c>
      <c r="C195" s="305">
        <v>1018.3</v>
      </c>
      <c r="D195" s="306">
        <v>1023.35</v>
      </c>
      <c r="E195" s="306">
        <v>1009.7</v>
      </c>
      <c r="F195" s="306">
        <v>1001.1</v>
      </c>
      <c r="G195" s="306">
        <v>987.45</v>
      </c>
      <c r="H195" s="306">
        <v>1031.95</v>
      </c>
      <c r="I195" s="306">
        <v>1045.5999999999999</v>
      </c>
      <c r="J195" s="306">
        <v>1054.2</v>
      </c>
      <c r="K195" s="305">
        <v>1037</v>
      </c>
      <c r="L195" s="305">
        <v>1014.75</v>
      </c>
      <c r="M195" s="305">
        <v>22.854659999999999</v>
      </c>
      <c r="N195" s="1"/>
      <c r="O195" s="1"/>
    </row>
    <row r="196" spans="1:15" ht="12.75" customHeight="1">
      <c r="A196" s="30">
        <v>186</v>
      </c>
      <c r="B196" s="315" t="s">
        <v>114</v>
      </c>
      <c r="C196" s="305">
        <v>2175.9499999999998</v>
      </c>
      <c r="D196" s="306">
        <v>2187.3833333333332</v>
      </c>
      <c r="E196" s="306">
        <v>2153.7666666666664</v>
      </c>
      <c r="F196" s="306">
        <v>2131.583333333333</v>
      </c>
      <c r="G196" s="306">
        <v>2097.9666666666662</v>
      </c>
      <c r="H196" s="306">
        <v>2209.5666666666666</v>
      </c>
      <c r="I196" s="306">
        <v>2243.1833333333334</v>
      </c>
      <c r="J196" s="306">
        <v>2265.3666666666668</v>
      </c>
      <c r="K196" s="305">
        <v>2221</v>
      </c>
      <c r="L196" s="305">
        <v>2165.1999999999998</v>
      </c>
      <c r="M196" s="305">
        <v>36.308160000000001</v>
      </c>
      <c r="N196" s="1"/>
      <c r="O196" s="1"/>
    </row>
    <row r="197" spans="1:15" ht="12.75" customHeight="1">
      <c r="A197" s="30">
        <v>187</v>
      </c>
      <c r="B197" s="315" t="s">
        <v>115</v>
      </c>
      <c r="C197" s="305">
        <v>1735.25</v>
      </c>
      <c r="D197" s="306">
        <v>1732.2166666666665</v>
      </c>
      <c r="E197" s="306">
        <v>1705.5333333333328</v>
      </c>
      <c r="F197" s="306">
        <v>1675.8166666666664</v>
      </c>
      <c r="G197" s="306">
        <v>1649.1333333333328</v>
      </c>
      <c r="H197" s="306">
        <v>1761.9333333333329</v>
      </c>
      <c r="I197" s="306">
        <v>1788.6166666666668</v>
      </c>
      <c r="J197" s="306">
        <v>1818.333333333333</v>
      </c>
      <c r="K197" s="305">
        <v>1758.9</v>
      </c>
      <c r="L197" s="305">
        <v>1702.5</v>
      </c>
      <c r="M197" s="305">
        <v>5.0547500000000003</v>
      </c>
      <c r="N197" s="1"/>
      <c r="O197" s="1"/>
    </row>
    <row r="198" spans="1:15" ht="12.75" customHeight="1">
      <c r="A198" s="30">
        <v>188</v>
      </c>
      <c r="B198" s="315" t="s">
        <v>116</v>
      </c>
      <c r="C198" s="305">
        <v>1304</v>
      </c>
      <c r="D198" s="306">
        <v>1311.0166666666667</v>
      </c>
      <c r="E198" s="306">
        <v>1292.0833333333333</v>
      </c>
      <c r="F198" s="306">
        <v>1280.1666666666665</v>
      </c>
      <c r="G198" s="306">
        <v>1261.2333333333331</v>
      </c>
      <c r="H198" s="306">
        <v>1322.9333333333334</v>
      </c>
      <c r="I198" s="306">
        <v>1341.8666666666668</v>
      </c>
      <c r="J198" s="306">
        <v>1353.7833333333335</v>
      </c>
      <c r="K198" s="305">
        <v>1329.95</v>
      </c>
      <c r="L198" s="305">
        <v>1299.0999999999999</v>
      </c>
      <c r="M198" s="305">
        <v>97.431600000000003</v>
      </c>
      <c r="N198" s="1"/>
      <c r="O198" s="1"/>
    </row>
    <row r="199" spans="1:15" ht="12.75" customHeight="1">
      <c r="A199" s="30">
        <v>189</v>
      </c>
      <c r="B199" s="315" t="s">
        <v>117</v>
      </c>
      <c r="C199" s="305">
        <v>551.15</v>
      </c>
      <c r="D199" s="306">
        <v>550</v>
      </c>
      <c r="E199" s="306">
        <v>543.79999999999995</v>
      </c>
      <c r="F199" s="306">
        <v>536.44999999999993</v>
      </c>
      <c r="G199" s="306">
        <v>530.24999999999989</v>
      </c>
      <c r="H199" s="306">
        <v>557.35</v>
      </c>
      <c r="I199" s="306">
        <v>563.55000000000007</v>
      </c>
      <c r="J199" s="306">
        <v>570.90000000000009</v>
      </c>
      <c r="K199" s="305">
        <v>556.20000000000005</v>
      </c>
      <c r="L199" s="305">
        <v>542.65</v>
      </c>
      <c r="M199" s="305">
        <v>30.947980000000001</v>
      </c>
      <c r="N199" s="1"/>
      <c r="O199" s="1"/>
    </row>
    <row r="200" spans="1:15" ht="12.75" customHeight="1">
      <c r="A200" s="30">
        <v>190</v>
      </c>
      <c r="B200" s="315" t="s">
        <v>383</v>
      </c>
      <c r="C200" s="305">
        <v>1072.9000000000001</v>
      </c>
      <c r="D200" s="306">
        <v>1081.6499999999999</v>
      </c>
      <c r="E200" s="306">
        <v>1060.4999999999998</v>
      </c>
      <c r="F200" s="306">
        <v>1048.0999999999999</v>
      </c>
      <c r="G200" s="306">
        <v>1026.9499999999998</v>
      </c>
      <c r="H200" s="306">
        <v>1094.0499999999997</v>
      </c>
      <c r="I200" s="306">
        <v>1115.1999999999998</v>
      </c>
      <c r="J200" s="306">
        <v>1127.5999999999997</v>
      </c>
      <c r="K200" s="305">
        <v>1102.8</v>
      </c>
      <c r="L200" s="305">
        <v>1069.25</v>
      </c>
      <c r="M200" s="305">
        <v>1.64821</v>
      </c>
      <c r="N200" s="1"/>
      <c r="O200" s="1"/>
    </row>
    <row r="201" spans="1:15" ht="12.75" customHeight="1">
      <c r="A201" s="30">
        <v>191</v>
      </c>
      <c r="B201" s="315" t="s">
        <v>387</v>
      </c>
      <c r="C201" s="305">
        <v>187.9</v>
      </c>
      <c r="D201" s="306">
        <v>188.79999999999998</v>
      </c>
      <c r="E201" s="306">
        <v>185.59999999999997</v>
      </c>
      <c r="F201" s="306">
        <v>183.29999999999998</v>
      </c>
      <c r="G201" s="306">
        <v>180.09999999999997</v>
      </c>
      <c r="H201" s="306">
        <v>191.09999999999997</v>
      </c>
      <c r="I201" s="306">
        <v>194.29999999999995</v>
      </c>
      <c r="J201" s="306">
        <v>196.59999999999997</v>
      </c>
      <c r="K201" s="305">
        <v>192</v>
      </c>
      <c r="L201" s="305">
        <v>186.5</v>
      </c>
      <c r="M201" s="305">
        <v>1.3748800000000001</v>
      </c>
      <c r="N201" s="1"/>
      <c r="O201" s="1"/>
    </row>
    <row r="202" spans="1:15" ht="12.75" customHeight="1">
      <c r="A202" s="30">
        <v>192</v>
      </c>
      <c r="B202" s="315" t="s">
        <v>388</v>
      </c>
      <c r="C202" s="305">
        <v>105.25</v>
      </c>
      <c r="D202" s="306">
        <v>106.41666666666667</v>
      </c>
      <c r="E202" s="306">
        <v>103.83333333333334</v>
      </c>
      <c r="F202" s="306">
        <v>102.41666666666667</v>
      </c>
      <c r="G202" s="306">
        <v>99.833333333333343</v>
      </c>
      <c r="H202" s="306">
        <v>107.83333333333334</v>
      </c>
      <c r="I202" s="306">
        <v>110.41666666666669</v>
      </c>
      <c r="J202" s="306">
        <v>111.83333333333334</v>
      </c>
      <c r="K202" s="305">
        <v>109</v>
      </c>
      <c r="L202" s="305">
        <v>105</v>
      </c>
      <c r="M202" s="305">
        <v>3.75461</v>
      </c>
      <c r="N202" s="1"/>
      <c r="O202" s="1"/>
    </row>
    <row r="203" spans="1:15" ht="12.75" customHeight="1">
      <c r="A203" s="30">
        <v>193</v>
      </c>
      <c r="B203" s="315" t="s">
        <v>118</v>
      </c>
      <c r="C203" s="305">
        <v>2624.7</v>
      </c>
      <c r="D203" s="306">
        <v>2645.0666666666666</v>
      </c>
      <c r="E203" s="306">
        <v>2590.1833333333334</v>
      </c>
      <c r="F203" s="306">
        <v>2555.666666666667</v>
      </c>
      <c r="G203" s="306">
        <v>2500.7833333333338</v>
      </c>
      <c r="H203" s="306">
        <v>2679.583333333333</v>
      </c>
      <c r="I203" s="306">
        <v>2734.4666666666662</v>
      </c>
      <c r="J203" s="306">
        <v>2768.9833333333327</v>
      </c>
      <c r="K203" s="305">
        <v>2699.95</v>
      </c>
      <c r="L203" s="305">
        <v>2610.5500000000002</v>
      </c>
      <c r="M203" s="305">
        <v>7.4482699999999999</v>
      </c>
      <c r="N203" s="1"/>
      <c r="O203" s="1"/>
    </row>
    <row r="204" spans="1:15" ht="12.75" customHeight="1">
      <c r="A204" s="30">
        <v>194</v>
      </c>
      <c r="B204" s="315" t="s">
        <v>384</v>
      </c>
      <c r="C204" s="305">
        <v>65.900000000000006</v>
      </c>
      <c r="D204" s="306">
        <v>66.13333333333334</v>
      </c>
      <c r="E204" s="306">
        <v>64.816666666666677</v>
      </c>
      <c r="F204" s="306">
        <v>63.733333333333334</v>
      </c>
      <c r="G204" s="306">
        <v>62.416666666666671</v>
      </c>
      <c r="H204" s="306">
        <v>67.216666666666683</v>
      </c>
      <c r="I204" s="306">
        <v>68.533333333333346</v>
      </c>
      <c r="J204" s="306">
        <v>69.616666666666688</v>
      </c>
      <c r="K204" s="305">
        <v>67.45</v>
      </c>
      <c r="L204" s="305">
        <v>65.05</v>
      </c>
      <c r="M204" s="305">
        <v>45.25515</v>
      </c>
      <c r="N204" s="1"/>
      <c r="O204" s="1"/>
    </row>
    <row r="205" spans="1:15" ht="12.75" customHeight="1">
      <c r="A205" s="30">
        <v>195</v>
      </c>
      <c r="B205" s="315" t="s">
        <v>831</v>
      </c>
      <c r="C205" s="305">
        <v>922.15</v>
      </c>
      <c r="D205" s="306">
        <v>926.5</v>
      </c>
      <c r="E205" s="306">
        <v>906.1</v>
      </c>
      <c r="F205" s="306">
        <v>890.05000000000007</v>
      </c>
      <c r="G205" s="306">
        <v>869.65000000000009</v>
      </c>
      <c r="H205" s="306">
        <v>942.55</v>
      </c>
      <c r="I205" s="306">
        <v>962.95</v>
      </c>
      <c r="J205" s="306">
        <v>978.99999999999989</v>
      </c>
      <c r="K205" s="305">
        <v>946.9</v>
      </c>
      <c r="L205" s="305">
        <v>910.45</v>
      </c>
      <c r="M205" s="305">
        <v>0.31592999999999999</v>
      </c>
      <c r="N205" s="1"/>
      <c r="O205" s="1"/>
    </row>
    <row r="206" spans="1:15" ht="12.75" customHeight="1">
      <c r="A206" s="30">
        <v>196</v>
      </c>
      <c r="B206" s="315" t="s">
        <v>820</v>
      </c>
      <c r="C206" s="305">
        <v>366.6</v>
      </c>
      <c r="D206" s="306">
        <v>372.7</v>
      </c>
      <c r="E206" s="306">
        <v>355.9</v>
      </c>
      <c r="F206" s="306">
        <v>345.2</v>
      </c>
      <c r="G206" s="306">
        <v>328.4</v>
      </c>
      <c r="H206" s="306">
        <v>383.4</v>
      </c>
      <c r="I206" s="306">
        <v>400.20000000000005</v>
      </c>
      <c r="J206" s="306">
        <v>410.9</v>
      </c>
      <c r="K206" s="305">
        <v>389.5</v>
      </c>
      <c r="L206" s="305">
        <v>362</v>
      </c>
      <c r="M206" s="305">
        <v>1.41543</v>
      </c>
      <c r="N206" s="1"/>
      <c r="O206" s="1"/>
    </row>
    <row r="207" spans="1:15" ht="12.75" customHeight="1">
      <c r="A207" s="30">
        <v>197</v>
      </c>
      <c r="B207" s="315" t="s">
        <v>120</v>
      </c>
      <c r="C207" s="305">
        <v>413.15</v>
      </c>
      <c r="D207" s="306">
        <v>411.06666666666661</v>
      </c>
      <c r="E207" s="306">
        <v>401.43333333333322</v>
      </c>
      <c r="F207" s="306">
        <v>389.71666666666664</v>
      </c>
      <c r="G207" s="306">
        <v>380.08333333333326</v>
      </c>
      <c r="H207" s="306">
        <v>422.78333333333319</v>
      </c>
      <c r="I207" s="306">
        <v>432.41666666666663</v>
      </c>
      <c r="J207" s="306">
        <v>444.13333333333316</v>
      </c>
      <c r="K207" s="305">
        <v>420.7</v>
      </c>
      <c r="L207" s="305">
        <v>399.35</v>
      </c>
      <c r="M207" s="305">
        <v>158.28785999999999</v>
      </c>
      <c r="N207" s="1"/>
      <c r="O207" s="1"/>
    </row>
    <row r="208" spans="1:15" ht="12.75" customHeight="1">
      <c r="A208" s="30">
        <v>198</v>
      </c>
      <c r="B208" s="315" t="s">
        <v>389</v>
      </c>
      <c r="C208" s="305">
        <v>96.45</v>
      </c>
      <c r="D208" s="306">
        <v>97.416666666666671</v>
      </c>
      <c r="E208" s="306">
        <v>94.833333333333343</v>
      </c>
      <c r="F208" s="306">
        <v>93.216666666666669</v>
      </c>
      <c r="G208" s="306">
        <v>90.63333333333334</v>
      </c>
      <c r="H208" s="306">
        <v>99.033333333333346</v>
      </c>
      <c r="I208" s="306">
        <v>101.61666666666669</v>
      </c>
      <c r="J208" s="306">
        <v>103.23333333333335</v>
      </c>
      <c r="K208" s="305">
        <v>100</v>
      </c>
      <c r="L208" s="305">
        <v>95.8</v>
      </c>
      <c r="M208" s="305">
        <v>64.530330000000006</v>
      </c>
      <c r="N208" s="1"/>
      <c r="O208" s="1"/>
    </row>
    <row r="209" spans="1:15" ht="12.75" customHeight="1">
      <c r="A209" s="30">
        <v>199</v>
      </c>
      <c r="B209" s="315" t="s">
        <v>121</v>
      </c>
      <c r="C209" s="305">
        <v>237.5</v>
      </c>
      <c r="D209" s="306">
        <v>239.76666666666665</v>
      </c>
      <c r="E209" s="306">
        <v>233.18333333333331</v>
      </c>
      <c r="F209" s="306">
        <v>228.86666666666665</v>
      </c>
      <c r="G209" s="306">
        <v>222.2833333333333</v>
      </c>
      <c r="H209" s="306">
        <v>244.08333333333331</v>
      </c>
      <c r="I209" s="306">
        <v>250.66666666666669</v>
      </c>
      <c r="J209" s="306">
        <v>254.98333333333332</v>
      </c>
      <c r="K209" s="305">
        <v>246.35</v>
      </c>
      <c r="L209" s="305">
        <v>235.45</v>
      </c>
      <c r="M209" s="305">
        <v>51.085079999999998</v>
      </c>
      <c r="N209" s="1"/>
      <c r="O209" s="1"/>
    </row>
    <row r="210" spans="1:15" ht="12.75" customHeight="1">
      <c r="A210" s="30">
        <v>200</v>
      </c>
      <c r="B210" s="315" t="s">
        <v>122</v>
      </c>
      <c r="C210" s="305">
        <v>2379.8000000000002</v>
      </c>
      <c r="D210" s="306">
        <v>2358.0499999999997</v>
      </c>
      <c r="E210" s="306">
        <v>2328.0999999999995</v>
      </c>
      <c r="F210" s="306">
        <v>2276.3999999999996</v>
      </c>
      <c r="G210" s="306">
        <v>2246.4499999999994</v>
      </c>
      <c r="H210" s="306">
        <v>2409.7499999999995</v>
      </c>
      <c r="I210" s="306">
        <v>2439.6999999999994</v>
      </c>
      <c r="J210" s="306">
        <v>2491.3999999999996</v>
      </c>
      <c r="K210" s="305">
        <v>2388</v>
      </c>
      <c r="L210" s="305">
        <v>2306.35</v>
      </c>
      <c r="M210" s="305">
        <v>23.63306</v>
      </c>
      <c r="N210" s="1"/>
      <c r="O210" s="1"/>
    </row>
    <row r="211" spans="1:15" ht="12.75" customHeight="1">
      <c r="A211" s="30">
        <v>201</v>
      </c>
      <c r="B211" s="315" t="s">
        <v>262</v>
      </c>
      <c r="C211" s="305">
        <v>299.25</v>
      </c>
      <c r="D211" s="306">
        <v>295.15000000000003</v>
      </c>
      <c r="E211" s="306">
        <v>290.30000000000007</v>
      </c>
      <c r="F211" s="306">
        <v>281.35000000000002</v>
      </c>
      <c r="G211" s="306">
        <v>276.50000000000006</v>
      </c>
      <c r="H211" s="306">
        <v>304.10000000000008</v>
      </c>
      <c r="I211" s="306">
        <v>308.9500000000001</v>
      </c>
      <c r="J211" s="306">
        <v>317.90000000000009</v>
      </c>
      <c r="K211" s="305">
        <v>300</v>
      </c>
      <c r="L211" s="305">
        <v>286.2</v>
      </c>
      <c r="M211" s="305">
        <v>7.4113899999999999</v>
      </c>
      <c r="N211" s="1"/>
      <c r="O211" s="1"/>
    </row>
    <row r="212" spans="1:15" ht="12.75" customHeight="1">
      <c r="A212" s="30">
        <v>202</v>
      </c>
      <c r="B212" s="315" t="s">
        <v>832</v>
      </c>
      <c r="C212" s="305">
        <v>785.95</v>
      </c>
      <c r="D212" s="306">
        <v>780.66666666666663</v>
      </c>
      <c r="E212" s="306">
        <v>764.58333333333326</v>
      </c>
      <c r="F212" s="306">
        <v>743.21666666666658</v>
      </c>
      <c r="G212" s="306">
        <v>727.13333333333321</v>
      </c>
      <c r="H212" s="306">
        <v>802.0333333333333</v>
      </c>
      <c r="I212" s="306">
        <v>818.11666666666656</v>
      </c>
      <c r="J212" s="306">
        <v>839.48333333333335</v>
      </c>
      <c r="K212" s="305">
        <v>796.75</v>
      </c>
      <c r="L212" s="305">
        <v>759.3</v>
      </c>
      <c r="M212" s="305">
        <v>1.6607799999999999</v>
      </c>
      <c r="N212" s="1"/>
      <c r="O212" s="1"/>
    </row>
    <row r="213" spans="1:15" ht="12.75" customHeight="1">
      <c r="A213" s="30">
        <v>203</v>
      </c>
      <c r="B213" s="315" t="s">
        <v>390</v>
      </c>
      <c r="C213" s="305">
        <v>31002.95</v>
      </c>
      <c r="D213" s="306">
        <v>31316</v>
      </c>
      <c r="E213" s="306">
        <v>30500</v>
      </c>
      <c r="F213" s="306">
        <v>29997.05</v>
      </c>
      <c r="G213" s="306">
        <v>29181.05</v>
      </c>
      <c r="H213" s="306">
        <v>31818.95</v>
      </c>
      <c r="I213" s="306">
        <v>32634.95</v>
      </c>
      <c r="J213" s="306">
        <v>33137.9</v>
      </c>
      <c r="K213" s="305">
        <v>32132</v>
      </c>
      <c r="L213" s="305">
        <v>30813.05</v>
      </c>
      <c r="M213" s="305">
        <v>7.8789999999999999E-2</v>
      </c>
      <c r="N213" s="1"/>
      <c r="O213" s="1"/>
    </row>
    <row r="214" spans="1:15" ht="12.75" customHeight="1">
      <c r="A214" s="30">
        <v>204</v>
      </c>
      <c r="B214" s="315" t="s">
        <v>391</v>
      </c>
      <c r="C214" s="305">
        <v>33.799999999999997</v>
      </c>
      <c r="D214" s="306">
        <v>33.933333333333337</v>
      </c>
      <c r="E214" s="306">
        <v>33.516666666666673</v>
      </c>
      <c r="F214" s="306">
        <v>33.233333333333334</v>
      </c>
      <c r="G214" s="306">
        <v>32.81666666666667</v>
      </c>
      <c r="H214" s="306">
        <v>34.216666666666676</v>
      </c>
      <c r="I214" s="306">
        <v>34.633333333333333</v>
      </c>
      <c r="J214" s="306">
        <v>34.916666666666679</v>
      </c>
      <c r="K214" s="305">
        <v>34.35</v>
      </c>
      <c r="L214" s="305">
        <v>33.65</v>
      </c>
      <c r="M214" s="305">
        <v>8.1585599999999996</v>
      </c>
      <c r="N214" s="1"/>
      <c r="O214" s="1"/>
    </row>
    <row r="215" spans="1:15" ht="12.75" customHeight="1">
      <c r="A215" s="30">
        <v>205</v>
      </c>
      <c r="B215" s="315" t="s">
        <v>403</v>
      </c>
      <c r="C215" s="305">
        <v>74.95</v>
      </c>
      <c r="D215" s="306">
        <v>76.583333333333343</v>
      </c>
      <c r="E215" s="306">
        <v>72.26666666666668</v>
      </c>
      <c r="F215" s="306">
        <v>69.583333333333343</v>
      </c>
      <c r="G215" s="306">
        <v>65.26666666666668</v>
      </c>
      <c r="H215" s="306">
        <v>79.26666666666668</v>
      </c>
      <c r="I215" s="306">
        <v>83.583333333333343</v>
      </c>
      <c r="J215" s="306">
        <v>86.26666666666668</v>
      </c>
      <c r="K215" s="305">
        <v>80.900000000000006</v>
      </c>
      <c r="L215" s="305">
        <v>73.900000000000006</v>
      </c>
      <c r="M215" s="305">
        <v>184.24135000000001</v>
      </c>
      <c r="N215" s="1"/>
      <c r="O215" s="1"/>
    </row>
    <row r="216" spans="1:15" ht="12.75" customHeight="1">
      <c r="A216" s="30">
        <v>206</v>
      </c>
      <c r="B216" s="315" t="s">
        <v>123</v>
      </c>
      <c r="C216" s="305">
        <v>117</v>
      </c>
      <c r="D216" s="306">
        <v>117.73333333333333</v>
      </c>
      <c r="E216" s="306">
        <v>115.36666666666667</v>
      </c>
      <c r="F216" s="306">
        <v>113.73333333333333</v>
      </c>
      <c r="G216" s="306">
        <v>111.36666666666667</v>
      </c>
      <c r="H216" s="306">
        <v>119.36666666666667</v>
      </c>
      <c r="I216" s="306">
        <v>121.73333333333332</v>
      </c>
      <c r="J216" s="306">
        <v>123.36666666666667</v>
      </c>
      <c r="K216" s="305">
        <v>120.1</v>
      </c>
      <c r="L216" s="305">
        <v>116.1</v>
      </c>
      <c r="M216" s="305">
        <v>97.076170000000005</v>
      </c>
      <c r="N216" s="1"/>
      <c r="O216" s="1"/>
    </row>
    <row r="217" spans="1:15" ht="12.75" customHeight="1">
      <c r="A217" s="30">
        <v>207</v>
      </c>
      <c r="B217" s="315" t="s">
        <v>124</v>
      </c>
      <c r="C217" s="305">
        <v>711.05</v>
      </c>
      <c r="D217" s="306">
        <v>714.81666666666661</v>
      </c>
      <c r="E217" s="306">
        <v>703.68333333333317</v>
      </c>
      <c r="F217" s="306">
        <v>696.31666666666661</v>
      </c>
      <c r="G217" s="306">
        <v>685.18333333333317</v>
      </c>
      <c r="H217" s="306">
        <v>722.18333333333317</v>
      </c>
      <c r="I217" s="306">
        <v>733.31666666666661</v>
      </c>
      <c r="J217" s="306">
        <v>740.68333333333317</v>
      </c>
      <c r="K217" s="305">
        <v>725.95</v>
      </c>
      <c r="L217" s="305">
        <v>707.45</v>
      </c>
      <c r="M217" s="305">
        <v>174.38451000000001</v>
      </c>
      <c r="N217" s="1"/>
      <c r="O217" s="1"/>
    </row>
    <row r="218" spans="1:15" ht="12.75" customHeight="1">
      <c r="A218" s="30">
        <v>208</v>
      </c>
      <c r="B218" s="315" t="s">
        <v>125</v>
      </c>
      <c r="C218" s="305">
        <v>1220.8499999999999</v>
      </c>
      <c r="D218" s="306">
        <v>1228.7833333333333</v>
      </c>
      <c r="E218" s="306">
        <v>1208.5666666666666</v>
      </c>
      <c r="F218" s="306">
        <v>1196.2833333333333</v>
      </c>
      <c r="G218" s="306">
        <v>1176.0666666666666</v>
      </c>
      <c r="H218" s="306">
        <v>1241.0666666666666</v>
      </c>
      <c r="I218" s="306">
        <v>1261.2833333333333</v>
      </c>
      <c r="J218" s="306">
        <v>1273.5666666666666</v>
      </c>
      <c r="K218" s="305">
        <v>1249</v>
      </c>
      <c r="L218" s="305">
        <v>1216.5</v>
      </c>
      <c r="M218" s="305">
        <v>5.2585899999999999</v>
      </c>
      <c r="N218" s="1"/>
      <c r="O218" s="1"/>
    </row>
    <row r="219" spans="1:15" ht="12.75" customHeight="1">
      <c r="A219" s="30">
        <v>209</v>
      </c>
      <c r="B219" s="315" t="s">
        <v>126</v>
      </c>
      <c r="C219" s="305">
        <v>507.9</v>
      </c>
      <c r="D219" s="306">
        <v>512.01666666666665</v>
      </c>
      <c r="E219" s="306">
        <v>502.18333333333328</v>
      </c>
      <c r="F219" s="306">
        <v>496.46666666666664</v>
      </c>
      <c r="G219" s="306">
        <v>486.63333333333327</v>
      </c>
      <c r="H219" s="306">
        <v>517.73333333333335</v>
      </c>
      <c r="I219" s="306">
        <v>527.56666666666683</v>
      </c>
      <c r="J219" s="306">
        <v>533.2833333333333</v>
      </c>
      <c r="K219" s="305">
        <v>521.85</v>
      </c>
      <c r="L219" s="305">
        <v>506.3</v>
      </c>
      <c r="M219" s="305">
        <v>16.613379999999999</v>
      </c>
      <c r="N219" s="1"/>
      <c r="O219" s="1"/>
    </row>
    <row r="220" spans="1:15" ht="12.75" customHeight="1">
      <c r="A220" s="30">
        <v>210</v>
      </c>
      <c r="B220" s="315" t="s">
        <v>407</v>
      </c>
      <c r="C220" s="305">
        <v>140.1</v>
      </c>
      <c r="D220" s="306">
        <v>141.4</v>
      </c>
      <c r="E220" s="306">
        <v>137.30000000000001</v>
      </c>
      <c r="F220" s="306">
        <v>134.5</v>
      </c>
      <c r="G220" s="306">
        <v>130.4</v>
      </c>
      <c r="H220" s="306">
        <v>144.20000000000002</v>
      </c>
      <c r="I220" s="306">
        <v>148.29999999999998</v>
      </c>
      <c r="J220" s="306">
        <v>151.10000000000002</v>
      </c>
      <c r="K220" s="305">
        <v>145.5</v>
      </c>
      <c r="L220" s="305">
        <v>138.6</v>
      </c>
      <c r="M220" s="305">
        <v>1.74482</v>
      </c>
      <c r="N220" s="1"/>
      <c r="O220" s="1"/>
    </row>
    <row r="221" spans="1:15" ht="12.75" customHeight="1">
      <c r="A221" s="30">
        <v>211</v>
      </c>
      <c r="B221" s="315" t="s">
        <v>393</v>
      </c>
      <c r="C221" s="305">
        <v>36.549999999999997</v>
      </c>
      <c r="D221" s="306">
        <v>36.783333333333331</v>
      </c>
      <c r="E221" s="306">
        <v>36.11666666666666</v>
      </c>
      <c r="F221" s="306">
        <v>35.68333333333333</v>
      </c>
      <c r="G221" s="306">
        <v>35.016666666666659</v>
      </c>
      <c r="H221" s="306">
        <v>37.216666666666661</v>
      </c>
      <c r="I221" s="306">
        <v>37.883333333333333</v>
      </c>
      <c r="J221" s="306">
        <v>38.316666666666663</v>
      </c>
      <c r="K221" s="305">
        <v>37.450000000000003</v>
      </c>
      <c r="L221" s="305">
        <v>36.35</v>
      </c>
      <c r="M221" s="305">
        <v>44.711219999999997</v>
      </c>
      <c r="N221" s="1"/>
      <c r="O221" s="1"/>
    </row>
    <row r="222" spans="1:15" ht="12.75" customHeight="1">
      <c r="A222" s="30">
        <v>212</v>
      </c>
      <c r="B222" s="315" t="s">
        <v>127</v>
      </c>
      <c r="C222" s="305">
        <v>9.0500000000000007</v>
      </c>
      <c r="D222" s="306">
        <v>9.1</v>
      </c>
      <c r="E222" s="306">
        <v>8.9499999999999993</v>
      </c>
      <c r="F222" s="306">
        <v>8.85</v>
      </c>
      <c r="G222" s="306">
        <v>8.6999999999999993</v>
      </c>
      <c r="H222" s="306">
        <v>9.1999999999999993</v>
      </c>
      <c r="I222" s="306">
        <v>9.3500000000000014</v>
      </c>
      <c r="J222" s="306">
        <v>9.4499999999999993</v>
      </c>
      <c r="K222" s="305">
        <v>9.25</v>
      </c>
      <c r="L222" s="305">
        <v>9</v>
      </c>
      <c r="M222" s="305">
        <v>1309.48873</v>
      </c>
      <c r="N222" s="1"/>
      <c r="O222" s="1"/>
    </row>
    <row r="223" spans="1:15" ht="12.75" customHeight="1">
      <c r="A223" s="30">
        <v>213</v>
      </c>
      <c r="B223" s="315" t="s">
        <v>394</v>
      </c>
      <c r="C223" s="305">
        <v>50.7</v>
      </c>
      <c r="D223" s="306">
        <v>51.1</v>
      </c>
      <c r="E223" s="306">
        <v>50.050000000000004</v>
      </c>
      <c r="F223" s="306">
        <v>49.400000000000006</v>
      </c>
      <c r="G223" s="306">
        <v>48.350000000000009</v>
      </c>
      <c r="H223" s="306">
        <v>51.75</v>
      </c>
      <c r="I223" s="306">
        <v>52.8</v>
      </c>
      <c r="J223" s="306">
        <v>53.449999999999996</v>
      </c>
      <c r="K223" s="305">
        <v>52.15</v>
      </c>
      <c r="L223" s="305">
        <v>50.45</v>
      </c>
      <c r="M223" s="305">
        <v>67.427180000000007</v>
      </c>
      <c r="N223" s="1"/>
      <c r="O223" s="1"/>
    </row>
    <row r="224" spans="1:15" ht="12.75" customHeight="1">
      <c r="A224" s="30">
        <v>214</v>
      </c>
      <c r="B224" s="315" t="s">
        <v>128</v>
      </c>
      <c r="C224" s="305">
        <v>35.65</v>
      </c>
      <c r="D224" s="306">
        <v>35.9</v>
      </c>
      <c r="E224" s="306">
        <v>35.199999999999996</v>
      </c>
      <c r="F224" s="306">
        <v>34.75</v>
      </c>
      <c r="G224" s="306">
        <v>34.049999999999997</v>
      </c>
      <c r="H224" s="306">
        <v>36.349999999999994</v>
      </c>
      <c r="I224" s="306">
        <v>37.049999999999997</v>
      </c>
      <c r="J224" s="306">
        <v>37.499999999999993</v>
      </c>
      <c r="K224" s="305">
        <v>36.6</v>
      </c>
      <c r="L224" s="305">
        <v>35.450000000000003</v>
      </c>
      <c r="M224" s="305">
        <v>261.28933999999998</v>
      </c>
      <c r="N224" s="1"/>
      <c r="O224" s="1"/>
    </row>
    <row r="225" spans="1:15" ht="12.75" customHeight="1">
      <c r="A225" s="30">
        <v>215</v>
      </c>
      <c r="B225" s="315" t="s">
        <v>405</v>
      </c>
      <c r="C225" s="305">
        <v>193.8</v>
      </c>
      <c r="D225" s="306">
        <v>194.76666666666665</v>
      </c>
      <c r="E225" s="306">
        <v>191.33333333333331</v>
      </c>
      <c r="F225" s="306">
        <v>188.86666666666667</v>
      </c>
      <c r="G225" s="306">
        <v>185.43333333333334</v>
      </c>
      <c r="H225" s="306">
        <v>197.23333333333329</v>
      </c>
      <c r="I225" s="306">
        <v>200.66666666666663</v>
      </c>
      <c r="J225" s="306">
        <v>203.13333333333327</v>
      </c>
      <c r="K225" s="305">
        <v>198.2</v>
      </c>
      <c r="L225" s="305">
        <v>192.3</v>
      </c>
      <c r="M225" s="305">
        <v>55.851509999999998</v>
      </c>
      <c r="N225" s="1"/>
      <c r="O225" s="1"/>
    </row>
    <row r="226" spans="1:15" ht="12.75" customHeight="1">
      <c r="A226" s="30">
        <v>216</v>
      </c>
      <c r="B226" s="315" t="s">
        <v>395</v>
      </c>
      <c r="C226" s="305">
        <v>880.85</v>
      </c>
      <c r="D226" s="306">
        <v>881.5333333333333</v>
      </c>
      <c r="E226" s="306">
        <v>866.06666666666661</v>
      </c>
      <c r="F226" s="306">
        <v>851.2833333333333</v>
      </c>
      <c r="G226" s="306">
        <v>835.81666666666661</v>
      </c>
      <c r="H226" s="306">
        <v>896.31666666666661</v>
      </c>
      <c r="I226" s="306">
        <v>911.7833333333333</v>
      </c>
      <c r="J226" s="306">
        <v>926.56666666666661</v>
      </c>
      <c r="K226" s="305">
        <v>897</v>
      </c>
      <c r="L226" s="305">
        <v>866.75</v>
      </c>
      <c r="M226" s="305">
        <v>0.22792999999999999</v>
      </c>
      <c r="N226" s="1"/>
      <c r="O226" s="1"/>
    </row>
    <row r="227" spans="1:15" ht="12.75" customHeight="1">
      <c r="A227" s="30">
        <v>217</v>
      </c>
      <c r="B227" s="315" t="s">
        <v>129</v>
      </c>
      <c r="C227" s="305">
        <v>372.1</v>
      </c>
      <c r="D227" s="306">
        <v>375.13333333333338</v>
      </c>
      <c r="E227" s="306">
        <v>364.46666666666675</v>
      </c>
      <c r="F227" s="306">
        <v>356.83333333333337</v>
      </c>
      <c r="G227" s="306">
        <v>346.16666666666674</v>
      </c>
      <c r="H227" s="306">
        <v>382.76666666666677</v>
      </c>
      <c r="I227" s="306">
        <v>393.43333333333339</v>
      </c>
      <c r="J227" s="306">
        <v>401.06666666666678</v>
      </c>
      <c r="K227" s="305">
        <v>385.8</v>
      </c>
      <c r="L227" s="305">
        <v>367.5</v>
      </c>
      <c r="M227" s="305">
        <v>28.03912</v>
      </c>
      <c r="N227" s="1"/>
      <c r="O227" s="1"/>
    </row>
    <row r="228" spans="1:15" ht="12.75" customHeight="1">
      <c r="A228" s="30">
        <v>218</v>
      </c>
      <c r="B228" s="315" t="s">
        <v>396</v>
      </c>
      <c r="C228" s="305">
        <v>318.10000000000002</v>
      </c>
      <c r="D228" s="306">
        <v>318.06666666666666</v>
      </c>
      <c r="E228" s="306">
        <v>311.13333333333333</v>
      </c>
      <c r="F228" s="306">
        <v>304.16666666666669</v>
      </c>
      <c r="G228" s="306">
        <v>297.23333333333335</v>
      </c>
      <c r="H228" s="306">
        <v>325.0333333333333</v>
      </c>
      <c r="I228" s="306">
        <v>331.96666666666658</v>
      </c>
      <c r="J228" s="306">
        <v>338.93333333333328</v>
      </c>
      <c r="K228" s="305">
        <v>325</v>
      </c>
      <c r="L228" s="305">
        <v>311.10000000000002</v>
      </c>
      <c r="M228" s="305">
        <v>4.8587999999999996</v>
      </c>
      <c r="N228" s="1"/>
      <c r="O228" s="1"/>
    </row>
    <row r="229" spans="1:15" ht="12.75" customHeight="1">
      <c r="A229" s="30">
        <v>219</v>
      </c>
      <c r="B229" s="315" t="s">
        <v>397</v>
      </c>
      <c r="C229" s="305">
        <v>1584.65</v>
      </c>
      <c r="D229" s="306">
        <v>1578.3666666666668</v>
      </c>
      <c r="E229" s="306">
        <v>1559.7333333333336</v>
      </c>
      <c r="F229" s="306">
        <v>1534.8166666666668</v>
      </c>
      <c r="G229" s="306">
        <v>1516.1833333333336</v>
      </c>
      <c r="H229" s="306">
        <v>1603.2833333333335</v>
      </c>
      <c r="I229" s="306">
        <v>1621.9166666666667</v>
      </c>
      <c r="J229" s="306">
        <v>1646.8333333333335</v>
      </c>
      <c r="K229" s="305">
        <v>1597</v>
      </c>
      <c r="L229" s="305">
        <v>1553.45</v>
      </c>
      <c r="M229" s="305">
        <v>8.1049999999999997E-2</v>
      </c>
      <c r="N229" s="1"/>
      <c r="O229" s="1"/>
    </row>
    <row r="230" spans="1:15" ht="12.75" customHeight="1">
      <c r="A230" s="30">
        <v>220</v>
      </c>
      <c r="B230" s="315" t="s">
        <v>130</v>
      </c>
      <c r="C230" s="305">
        <v>231.3</v>
      </c>
      <c r="D230" s="306">
        <v>228.75</v>
      </c>
      <c r="E230" s="306">
        <v>224.6</v>
      </c>
      <c r="F230" s="306">
        <v>217.9</v>
      </c>
      <c r="G230" s="306">
        <v>213.75</v>
      </c>
      <c r="H230" s="306">
        <v>235.45</v>
      </c>
      <c r="I230" s="306">
        <v>239.59999999999997</v>
      </c>
      <c r="J230" s="306">
        <v>246.29999999999998</v>
      </c>
      <c r="K230" s="305">
        <v>232.9</v>
      </c>
      <c r="L230" s="305">
        <v>222.05</v>
      </c>
      <c r="M230" s="305">
        <v>62.536110000000001</v>
      </c>
      <c r="N230" s="1"/>
      <c r="O230" s="1"/>
    </row>
    <row r="231" spans="1:15" ht="12.75" customHeight="1">
      <c r="A231" s="30">
        <v>221</v>
      </c>
      <c r="B231" s="315" t="s">
        <v>402</v>
      </c>
      <c r="C231" s="305">
        <v>176.1</v>
      </c>
      <c r="D231" s="306">
        <v>177.35</v>
      </c>
      <c r="E231" s="306">
        <v>172.75</v>
      </c>
      <c r="F231" s="306">
        <v>169.4</v>
      </c>
      <c r="G231" s="306">
        <v>164.8</v>
      </c>
      <c r="H231" s="306">
        <v>180.7</v>
      </c>
      <c r="I231" s="306">
        <v>185.29999999999995</v>
      </c>
      <c r="J231" s="306">
        <v>188.64999999999998</v>
      </c>
      <c r="K231" s="305">
        <v>181.95</v>
      </c>
      <c r="L231" s="305">
        <v>174</v>
      </c>
      <c r="M231" s="305">
        <v>14.733689999999999</v>
      </c>
      <c r="N231" s="1"/>
      <c r="O231" s="1"/>
    </row>
    <row r="232" spans="1:15" ht="12.75" customHeight="1">
      <c r="A232" s="30">
        <v>222</v>
      </c>
      <c r="B232" s="315" t="s">
        <v>264</v>
      </c>
      <c r="C232" s="305">
        <v>4279.1499999999996</v>
      </c>
      <c r="D232" s="306">
        <v>4318.7166666666662</v>
      </c>
      <c r="E232" s="306">
        <v>4207.4333333333325</v>
      </c>
      <c r="F232" s="306">
        <v>4135.7166666666662</v>
      </c>
      <c r="G232" s="306">
        <v>4024.4333333333325</v>
      </c>
      <c r="H232" s="306">
        <v>4390.4333333333325</v>
      </c>
      <c r="I232" s="306">
        <v>4501.7166666666672</v>
      </c>
      <c r="J232" s="306">
        <v>4573.4333333333325</v>
      </c>
      <c r="K232" s="305">
        <v>4430</v>
      </c>
      <c r="L232" s="305">
        <v>4247</v>
      </c>
      <c r="M232" s="305">
        <v>1.0891</v>
      </c>
      <c r="N232" s="1"/>
      <c r="O232" s="1"/>
    </row>
    <row r="233" spans="1:15" ht="12.75" customHeight="1">
      <c r="A233" s="30">
        <v>223</v>
      </c>
      <c r="B233" s="315" t="s">
        <v>404</v>
      </c>
      <c r="C233" s="305">
        <v>156.69999999999999</v>
      </c>
      <c r="D233" s="306">
        <v>157.56666666666666</v>
      </c>
      <c r="E233" s="306">
        <v>154.43333333333334</v>
      </c>
      <c r="F233" s="306">
        <v>152.16666666666669</v>
      </c>
      <c r="G233" s="306">
        <v>149.03333333333336</v>
      </c>
      <c r="H233" s="306">
        <v>159.83333333333331</v>
      </c>
      <c r="I233" s="306">
        <v>162.96666666666664</v>
      </c>
      <c r="J233" s="306">
        <v>165.23333333333329</v>
      </c>
      <c r="K233" s="305">
        <v>160.69999999999999</v>
      </c>
      <c r="L233" s="305">
        <v>155.30000000000001</v>
      </c>
      <c r="M233" s="305">
        <v>11.504350000000001</v>
      </c>
      <c r="N233" s="1"/>
      <c r="O233" s="1"/>
    </row>
    <row r="234" spans="1:15" ht="12.75" customHeight="1">
      <c r="A234" s="30">
        <v>224</v>
      </c>
      <c r="B234" s="315" t="s">
        <v>131</v>
      </c>
      <c r="C234" s="305">
        <v>1725.2</v>
      </c>
      <c r="D234" s="306">
        <v>1709.5666666666668</v>
      </c>
      <c r="E234" s="306">
        <v>1685.7333333333336</v>
      </c>
      <c r="F234" s="306">
        <v>1646.2666666666667</v>
      </c>
      <c r="G234" s="306">
        <v>1622.4333333333334</v>
      </c>
      <c r="H234" s="306">
        <v>1749.0333333333338</v>
      </c>
      <c r="I234" s="306">
        <v>1772.8666666666672</v>
      </c>
      <c r="J234" s="306">
        <v>1812.3333333333339</v>
      </c>
      <c r="K234" s="305">
        <v>1733.4</v>
      </c>
      <c r="L234" s="305">
        <v>1670.1</v>
      </c>
      <c r="M234" s="305">
        <v>9.2130200000000002</v>
      </c>
      <c r="N234" s="1"/>
      <c r="O234" s="1"/>
    </row>
    <row r="235" spans="1:15" ht="12.75" customHeight="1">
      <c r="A235" s="30">
        <v>225</v>
      </c>
      <c r="B235" s="315" t="s">
        <v>833</v>
      </c>
      <c r="C235" s="305">
        <v>1691.75</v>
      </c>
      <c r="D235" s="306">
        <v>1690.7333333333333</v>
      </c>
      <c r="E235" s="306">
        <v>1635.4666666666667</v>
      </c>
      <c r="F235" s="306">
        <v>1579.1833333333334</v>
      </c>
      <c r="G235" s="306">
        <v>1523.9166666666667</v>
      </c>
      <c r="H235" s="306">
        <v>1747.0166666666667</v>
      </c>
      <c r="I235" s="306">
        <v>1802.2833333333335</v>
      </c>
      <c r="J235" s="306">
        <v>1858.5666666666666</v>
      </c>
      <c r="K235" s="305">
        <v>1746</v>
      </c>
      <c r="L235" s="305">
        <v>1634.45</v>
      </c>
      <c r="M235" s="305">
        <v>1.5804400000000001</v>
      </c>
      <c r="N235" s="1"/>
      <c r="O235" s="1"/>
    </row>
    <row r="236" spans="1:15" ht="12.75" customHeight="1">
      <c r="A236" s="30">
        <v>226</v>
      </c>
      <c r="B236" s="315" t="s">
        <v>408</v>
      </c>
      <c r="C236" s="305">
        <v>362.75</v>
      </c>
      <c r="D236" s="306">
        <v>367.86666666666662</v>
      </c>
      <c r="E236" s="306">
        <v>355.93333333333322</v>
      </c>
      <c r="F236" s="306">
        <v>349.11666666666662</v>
      </c>
      <c r="G236" s="306">
        <v>337.18333333333322</v>
      </c>
      <c r="H236" s="306">
        <v>374.68333333333322</v>
      </c>
      <c r="I236" s="306">
        <v>386.61666666666662</v>
      </c>
      <c r="J236" s="306">
        <v>393.43333333333322</v>
      </c>
      <c r="K236" s="305">
        <v>379.8</v>
      </c>
      <c r="L236" s="305">
        <v>361.05</v>
      </c>
      <c r="M236" s="305">
        <v>0.45776</v>
      </c>
      <c r="N236" s="1"/>
      <c r="O236" s="1"/>
    </row>
    <row r="237" spans="1:15" ht="12.75" customHeight="1">
      <c r="A237" s="30">
        <v>227</v>
      </c>
      <c r="B237" s="315" t="s">
        <v>132</v>
      </c>
      <c r="C237" s="305">
        <v>902.4</v>
      </c>
      <c r="D237" s="306">
        <v>907.78333333333342</v>
      </c>
      <c r="E237" s="306">
        <v>893.56666666666683</v>
      </c>
      <c r="F237" s="306">
        <v>884.73333333333346</v>
      </c>
      <c r="G237" s="306">
        <v>870.51666666666688</v>
      </c>
      <c r="H237" s="306">
        <v>916.61666666666679</v>
      </c>
      <c r="I237" s="306">
        <v>930.83333333333326</v>
      </c>
      <c r="J237" s="306">
        <v>939.66666666666674</v>
      </c>
      <c r="K237" s="305">
        <v>922</v>
      </c>
      <c r="L237" s="305">
        <v>898.95</v>
      </c>
      <c r="M237" s="305">
        <v>25.7789</v>
      </c>
      <c r="N237" s="1"/>
      <c r="O237" s="1"/>
    </row>
    <row r="238" spans="1:15" ht="12.75" customHeight="1">
      <c r="A238" s="30">
        <v>228</v>
      </c>
      <c r="B238" s="315" t="s">
        <v>133</v>
      </c>
      <c r="C238" s="305">
        <v>199.2</v>
      </c>
      <c r="D238" s="306">
        <v>200.6</v>
      </c>
      <c r="E238" s="306">
        <v>197.5</v>
      </c>
      <c r="F238" s="306">
        <v>195.8</v>
      </c>
      <c r="G238" s="306">
        <v>192.70000000000002</v>
      </c>
      <c r="H238" s="306">
        <v>202.29999999999998</v>
      </c>
      <c r="I238" s="306">
        <v>205.39999999999995</v>
      </c>
      <c r="J238" s="306">
        <v>207.09999999999997</v>
      </c>
      <c r="K238" s="305">
        <v>203.7</v>
      </c>
      <c r="L238" s="305">
        <v>198.9</v>
      </c>
      <c r="M238" s="305">
        <v>22.985399999999998</v>
      </c>
      <c r="N238" s="1"/>
      <c r="O238" s="1"/>
    </row>
    <row r="239" spans="1:15" ht="12.75" customHeight="1">
      <c r="A239" s="30">
        <v>229</v>
      </c>
      <c r="B239" s="315" t="s">
        <v>409</v>
      </c>
      <c r="C239" s="305">
        <v>15.25</v>
      </c>
      <c r="D239" s="306">
        <v>15.35</v>
      </c>
      <c r="E239" s="306">
        <v>14.899999999999999</v>
      </c>
      <c r="F239" s="306">
        <v>14.549999999999999</v>
      </c>
      <c r="G239" s="306">
        <v>14.099999999999998</v>
      </c>
      <c r="H239" s="306">
        <v>15.7</v>
      </c>
      <c r="I239" s="306">
        <v>16.149999999999999</v>
      </c>
      <c r="J239" s="306">
        <v>16.5</v>
      </c>
      <c r="K239" s="305">
        <v>15.8</v>
      </c>
      <c r="L239" s="305">
        <v>15</v>
      </c>
      <c r="M239" s="305">
        <v>14.81622</v>
      </c>
      <c r="N239" s="1"/>
      <c r="O239" s="1"/>
    </row>
    <row r="240" spans="1:15" ht="12.75" customHeight="1">
      <c r="A240" s="30">
        <v>230</v>
      </c>
      <c r="B240" s="315" t="s">
        <v>134</v>
      </c>
      <c r="C240" s="305">
        <v>1468.4</v>
      </c>
      <c r="D240" s="306">
        <v>1468.8166666666666</v>
      </c>
      <c r="E240" s="306">
        <v>1449.6333333333332</v>
      </c>
      <c r="F240" s="306">
        <v>1430.8666666666666</v>
      </c>
      <c r="G240" s="306">
        <v>1411.6833333333332</v>
      </c>
      <c r="H240" s="306">
        <v>1487.5833333333333</v>
      </c>
      <c r="I240" s="306">
        <v>1506.7666666666667</v>
      </c>
      <c r="J240" s="306">
        <v>1525.5333333333333</v>
      </c>
      <c r="K240" s="305">
        <v>1488</v>
      </c>
      <c r="L240" s="305">
        <v>1450.05</v>
      </c>
      <c r="M240" s="305">
        <v>58.875689999999999</v>
      </c>
      <c r="N240" s="1"/>
      <c r="O240" s="1"/>
    </row>
    <row r="241" spans="1:15" ht="12.75" customHeight="1">
      <c r="A241" s="30">
        <v>231</v>
      </c>
      <c r="B241" s="315" t="s">
        <v>410</v>
      </c>
      <c r="C241" s="305">
        <v>1485.45</v>
      </c>
      <c r="D241" s="306">
        <v>1463.1499999999999</v>
      </c>
      <c r="E241" s="306">
        <v>1431.2999999999997</v>
      </c>
      <c r="F241" s="306">
        <v>1377.1499999999999</v>
      </c>
      <c r="G241" s="306">
        <v>1345.2999999999997</v>
      </c>
      <c r="H241" s="306">
        <v>1517.2999999999997</v>
      </c>
      <c r="I241" s="306">
        <v>1549.1499999999996</v>
      </c>
      <c r="J241" s="306">
        <v>1603.2999999999997</v>
      </c>
      <c r="K241" s="305">
        <v>1495</v>
      </c>
      <c r="L241" s="305">
        <v>1409</v>
      </c>
      <c r="M241" s="305">
        <v>0.30791000000000002</v>
      </c>
      <c r="N241" s="1"/>
      <c r="O241" s="1"/>
    </row>
    <row r="242" spans="1:15" ht="12.75" customHeight="1">
      <c r="A242" s="30">
        <v>232</v>
      </c>
      <c r="B242" s="315" t="s">
        <v>411</v>
      </c>
      <c r="C242" s="305">
        <v>488.65</v>
      </c>
      <c r="D242" s="306">
        <v>493.56666666666666</v>
      </c>
      <c r="E242" s="306">
        <v>480.13333333333333</v>
      </c>
      <c r="F242" s="306">
        <v>471.61666666666667</v>
      </c>
      <c r="G242" s="306">
        <v>458.18333333333334</v>
      </c>
      <c r="H242" s="306">
        <v>502.08333333333331</v>
      </c>
      <c r="I242" s="306">
        <v>515.51666666666665</v>
      </c>
      <c r="J242" s="306">
        <v>524.0333333333333</v>
      </c>
      <c r="K242" s="305">
        <v>507</v>
      </c>
      <c r="L242" s="305">
        <v>485.05</v>
      </c>
      <c r="M242" s="305">
        <v>3.7304300000000001</v>
      </c>
      <c r="N242" s="1"/>
      <c r="O242" s="1"/>
    </row>
    <row r="243" spans="1:15" ht="12.75" customHeight="1">
      <c r="A243" s="30">
        <v>233</v>
      </c>
      <c r="B243" s="315" t="s">
        <v>412</v>
      </c>
      <c r="C243" s="305">
        <v>627.29999999999995</v>
      </c>
      <c r="D243" s="306">
        <v>635.36666666666667</v>
      </c>
      <c r="E243" s="306">
        <v>612.73333333333335</v>
      </c>
      <c r="F243" s="306">
        <v>598.16666666666663</v>
      </c>
      <c r="G243" s="306">
        <v>575.5333333333333</v>
      </c>
      <c r="H243" s="306">
        <v>649.93333333333339</v>
      </c>
      <c r="I243" s="306">
        <v>672.56666666666683</v>
      </c>
      <c r="J243" s="306">
        <v>687.13333333333344</v>
      </c>
      <c r="K243" s="305">
        <v>658</v>
      </c>
      <c r="L243" s="305">
        <v>620.79999999999995</v>
      </c>
      <c r="M243" s="305">
        <v>5.5955000000000004</v>
      </c>
      <c r="N243" s="1"/>
      <c r="O243" s="1"/>
    </row>
    <row r="244" spans="1:15" ht="12.75" customHeight="1">
      <c r="A244" s="30">
        <v>234</v>
      </c>
      <c r="B244" s="315" t="s">
        <v>406</v>
      </c>
      <c r="C244" s="305">
        <v>16.899999999999999</v>
      </c>
      <c r="D244" s="306">
        <v>17.066666666666666</v>
      </c>
      <c r="E244" s="306">
        <v>16.733333333333334</v>
      </c>
      <c r="F244" s="306">
        <v>16.566666666666666</v>
      </c>
      <c r="G244" s="306">
        <v>16.233333333333334</v>
      </c>
      <c r="H244" s="306">
        <v>17.233333333333334</v>
      </c>
      <c r="I244" s="306">
        <v>17.56666666666667</v>
      </c>
      <c r="J244" s="306">
        <v>17.733333333333334</v>
      </c>
      <c r="K244" s="305">
        <v>17.399999999999999</v>
      </c>
      <c r="L244" s="305">
        <v>16.899999999999999</v>
      </c>
      <c r="M244" s="305">
        <v>12.216150000000001</v>
      </c>
      <c r="N244" s="1"/>
      <c r="O244" s="1"/>
    </row>
    <row r="245" spans="1:15" ht="12.75" customHeight="1">
      <c r="A245" s="30">
        <v>235</v>
      </c>
      <c r="B245" s="315" t="s">
        <v>135</v>
      </c>
      <c r="C245" s="305">
        <v>117.7</v>
      </c>
      <c r="D245" s="306">
        <v>117.66666666666667</v>
      </c>
      <c r="E245" s="306">
        <v>116.73333333333335</v>
      </c>
      <c r="F245" s="306">
        <v>115.76666666666668</v>
      </c>
      <c r="G245" s="306">
        <v>114.83333333333336</v>
      </c>
      <c r="H245" s="306">
        <v>118.63333333333334</v>
      </c>
      <c r="I245" s="306">
        <v>119.56666666666665</v>
      </c>
      <c r="J245" s="306">
        <v>120.53333333333333</v>
      </c>
      <c r="K245" s="305">
        <v>118.6</v>
      </c>
      <c r="L245" s="305">
        <v>116.7</v>
      </c>
      <c r="M245" s="305">
        <v>116.58604</v>
      </c>
      <c r="N245" s="1"/>
      <c r="O245" s="1"/>
    </row>
    <row r="246" spans="1:15" ht="12.75" customHeight="1">
      <c r="A246" s="30">
        <v>236</v>
      </c>
      <c r="B246" s="315" t="s">
        <v>398</v>
      </c>
      <c r="C246" s="305">
        <v>385.3</v>
      </c>
      <c r="D246" s="306">
        <v>388.66666666666669</v>
      </c>
      <c r="E246" s="306">
        <v>379.43333333333339</v>
      </c>
      <c r="F246" s="306">
        <v>373.56666666666672</v>
      </c>
      <c r="G246" s="306">
        <v>364.33333333333343</v>
      </c>
      <c r="H246" s="306">
        <v>394.53333333333336</v>
      </c>
      <c r="I246" s="306">
        <v>403.76666666666659</v>
      </c>
      <c r="J246" s="306">
        <v>409.63333333333333</v>
      </c>
      <c r="K246" s="305">
        <v>397.9</v>
      </c>
      <c r="L246" s="305">
        <v>382.8</v>
      </c>
      <c r="M246" s="305">
        <v>1.62131</v>
      </c>
      <c r="N246" s="1"/>
      <c r="O246" s="1"/>
    </row>
    <row r="247" spans="1:15" ht="12.75" customHeight="1">
      <c r="A247" s="30">
        <v>237</v>
      </c>
      <c r="B247" s="315" t="s">
        <v>265</v>
      </c>
      <c r="C247" s="305">
        <v>978.05</v>
      </c>
      <c r="D247" s="306">
        <v>986.55000000000007</v>
      </c>
      <c r="E247" s="306">
        <v>966.50000000000011</v>
      </c>
      <c r="F247" s="306">
        <v>954.95</v>
      </c>
      <c r="G247" s="306">
        <v>934.90000000000009</v>
      </c>
      <c r="H247" s="306">
        <v>998.10000000000014</v>
      </c>
      <c r="I247" s="306">
        <v>1018.1500000000001</v>
      </c>
      <c r="J247" s="306">
        <v>1029.7000000000003</v>
      </c>
      <c r="K247" s="305">
        <v>1006.6</v>
      </c>
      <c r="L247" s="305">
        <v>975</v>
      </c>
      <c r="M247" s="305">
        <v>2.4219499999999998</v>
      </c>
      <c r="N247" s="1"/>
      <c r="O247" s="1"/>
    </row>
    <row r="248" spans="1:15" ht="12.75" customHeight="1">
      <c r="A248" s="30">
        <v>238</v>
      </c>
      <c r="B248" s="315" t="s">
        <v>399</v>
      </c>
      <c r="C248" s="305">
        <v>238.55</v>
      </c>
      <c r="D248" s="306">
        <v>241.01666666666665</v>
      </c>
      <c r="E248" s="306">
        <v>231.7833333333333</v>
      </c>
      <c r="F248" s="306">
        <v>225.01666666666665</v>
      </c>
      <c r="G248" s="306">
        <v>215.7833333333333</v>
      </c>
      <c r="H248" s="306">
        <v>247.7833333333333</v>
      </c>
      <c r="I248" s="306">
        <v>257.01666666666665</v>
      </c>
      <c r="J248" s="306">
        <v>263.7833333333333</v>
      </c>
      <c r="K248" s="305">
        <v>250.25</v>
      </c>
      <c r="L248" s="305">
        <v>234.25</v>
      </c>
      <c r="M248" s="305">
        <v>34.173940000000002</v>
      </c>
      <c r="N248" s="1"/>
      <c r="O248" s="1"/>
    </row>
    <row r="249" spans="1:15" ht="12.75" customHeight="1">
      <c r="A249" s="30">
        <v>239</v>
      </c>
      <c r="B249" s="315" t="s">
        <v>400</v>
      </c>
      <c r="C249" s="305">
        <v>40.15</v>
      </c>
      <c r="D249" s="306">
        <v>40.15</v>
      </c>
      <c r="E249" s="306">
        <v>39.5</v>
      </c>
      <c r="F249" s="306">
        <v>38.85</v>
      </c>
      <c r="G249" s="306">
        <v>38.200000000000003</v>
      </c>
      <c r="H249" s="306">
        <v>40.799999999999997</v>
      </c>
      <c r="I249" s="306">
        <v>41.449999999999989</v>
      </c>
      <c r="J249" s="306">
        <v>42.099999999999994</v>
      </c>
      <c r="K249" s="305">
        <v>40.799999999999997</v>
      </c>
      <c r="L249" s="305">
        <v>39.5</v>
      </c>
      <c r="M249" s="305">
        <v>8.9593900000000009</v>
      </c>
      <c r="N249" s="1"/>
      <c r="O249" s="1"/>
    </row>
    <row r="250" spans="1:15" ht="12.75" customHeight="1">
      <c r="A250" s="30">
        <v>240</v>
      </c>
      <c r="B250" s="315" t="s">
        <v>136</v>
      </c>
      <c r="C250" s="305">
        <v>653.25</v>
      </c>
      <c r="D250" s="306">
        <v>660.4</v>
      </c>
      <c r="E250" s="306">
        <v>644.4</v>
      </c>
      <c r="F250" s="306">
        <v>635.54999999999995</v>
      </c>
      <c r="G250" s="306">
        <v>619.54999999999995</v>
      </c>
      <c r="H250" s="306">
        <v>669.25</v>
      </c>
      <c r="I250" s="306">
        <v>685.25</v>
      </c>
      <c r="J250" s="306">
        <v>694.1</v>
      </c>
      <c r="K250" s="305">
        <v>676.4</v>
      </c>
      <c r="L250" s="305">
        <v>651.54999999999995</v>
      </c>
      <c r="M250" s="305">
        <v>24.59723</v>
      </c>
      <c r="N250" s="1"/>
      <c r="O250" s="1"/>
    </row>
    <row r="251" spans="1:15" ht="12.75" customHeight="1">
      <c r="A251" s="30">
        <v>241</v>
      </c>
      <c r="B251" s="315" t="s">
        <v>826</v>
      </c>
      <c r="C251" s="305">
        <v>21.4</v>
      </c>
      <c r="D251" s="306">
        <v>21.5</v>
      </c>
      <c r="E251" s="306">
        <v>21.25</v>
      </c>
      <c r="F251" s="306">
        <v>21.1</v>
      </c>
      <c r="G251" s="306">
        <v>20.85</v>
      </c>
      <c r="H251" s="306">
        <v>21.65</v>
      </c>
      <c r="I251" s="306">
        <v>21.9</v>
      </c>
      <c r="J251" s="306">
        <v>22.049999999999997</v>
      </c>
      <c r="K251" s="305">
        <v>21.75</v>
      </c>
      <c r="L251" s="305">
        <v>21.35</v>
      </c>
      <c r="M251" s="305">
        <v>47.154919999999997</v>
      </c>
      <c r="N251" s="1"/>
      <c r="O251" s="1"/>
    </row>
    <row r="252" spans="1:15" ht="12.75" customHeight="1">
      <c r="A252" s="30">
        <v>242</v>
      </c>
      <c r="B252" s="315" t="s">
        <v>263</v>
      </c>
      <c r="C252" s="305">
        <v>464.25</v>
      </c>
      <c r="D252" s="306">
        <v>468.86666666666662</v>
      </c>
      <c r="E252" s="306">
        <v>458.48333333333323</v>
      </c>
      <c r="F252" s="306">
        <v>452.71666666666664</v>
      </c>
      <c r="G252" s="306">
        <v>442.33333333333326</v>
      </c>
      <c r="H252" s="306">
        <v>474.63333333333321</v>
      </c>
      <c r="I252" s="306">
        <v>485.01666666666654</v>
      </c>
      <c r="J252" s="306">
        <v>490.78333333333319</v>
      </c>
      <c r="K252" s="305">
        <v>479.25</v>
      </c>
      <c r="L252" s="305">
        <v>463.1</v>
      </c>
      <c r="M252" s="305">
        <v>2.2386699999999999</v>
      </c>
      <c r="N252" s="1"/>
      <c r="O252" s="1"/>
    </row>
    <row r="253" spans="1:15" ht="12.75" customHeight="1">
      <c r="A253" s="30">
        <v>243</v>
      </c>
      <c r="B253" s="315" t="s">
        <v>137</v>
      </c>
      <c r="C253" s="305">
        <v>274.5</v>
      </c>
      <c r="D253" s="306">
        <v>276</v>
      </c>
      <c r="E253" s="306">
        <v>271.55</v>
      </c>
      <c r="F253" s="306">
        <v>268.60000000000002</v>
      </c>
      <c r="G253" s="306">
        <v>264.15000000000003</v>
      </c>
      <c r="H253" s="306">
        <v>278.95</v>
      </c>
      <c r="I253" s="306">
        <v>283.40000000000003</v>
      </c>
      <c r="J253" s="306">
        <v>286.34999999999997</v>
      </c>
      <c r="K253" s="305">
        <v>280.45</v>
      </c>
      <c r="L253" s="305">
        <v>273.05</v>
      </c>
      <c r="M253" s="305">
        <v>217.00165000000001</v>
      </c>
      <c r="N253" s="1"/>
      <c r="O253" s="1"/>
    </row>
    <row r="254" spans="1:15" ht="12.75" customHeight="1">
      <c r="A254" s="30">
        <v>244</v>
      </c>
      <c r="B254" s="315" t="s">
        <v>401</v>
      </c>
      <c r="C254" s="305">
        <v>88.15</v>
      </c>
      <c r="D254" s="306">
        <v>89.083333333333329</v>
      </c>
      <c r="E254" s="306">
        <v>85.666666666666657</v>
      </c>
      <c r="F254" s="306">
        <v>83.183333333333323</v>
      </c>
      <c r="G254" s="306">
        <v>79.766666666666652</v>
      </c>
      <c r="H254" s="306">
        <v>91.566666666666663</v>
      </c>
      <c r="I254" s="306">
        <v>94.98333333333332</v>
      </c>
      <c r="J254" s="306">
        <v>97.466666666666669</v>
      </c>
      <c r="K254" s="305">
        <v>92.5</v>
      </c>
      <c r="L254" s="305">
        <v>86.6</v>
      </c>
      <c r="M254" s="305">
        <v>2.7624300000000002</v>
      </c>
      <c r="N254" s="1"/>
      <c r="O254" s="1"/>
    </row>
    <row r="255" spans="1:15" ht="12.75" customHeight="1">
      <c r="A255" s="30">
        <v>245</v>
      </c>
      <c r="B255" s="315" t="s">
        <v>419</v>
      </c>
      <c r="C255" s="305">
        <v>118.2</v>
      </c>
      <c r="D255" s="306">
        <v>117.89999999999999</v>
      </c>
      <c r="E255" s="306">
        <v>115.29999999999998</v>
      </c>
      <c r="F255" s="306">
        <v>112.39999999999999</v>
      </c>
      <c r="G255" s="306">
        <v>109.79999999999998</v>
      </c>
      <c r="H255" s="306">
        <v>120.79999999999998</v>
      </c>
      <c r="I255" s="306">
        <v>123.39999999999998</v>
      </c>
      <c r="J255" s="306">
        <v>126.29999999999998</v>
      </c>
      <c r="K255" s="305">
        <v>120.5</v>
      </c>
      <c r="L255" s="305">
        <v>115</v>
      </c>
      <c r="M255" s="305">
        <v>32.615160000000003</v>
      </c>
      <c r="N255" s="1"/>
      <c r="O255" s="1"/>
    </row>
    <row r="256" spans="1:15" ht="12.75" customHeight="1">
      <c r="A256" s="30">
        <v>246</v>
      </c>
      <c r="B256" s="315" t="s">
        <v>413</v>
      </c>
      <c r="C256" s="305">
        <v>1575</v>
      </c>
      <c r="D256" s="306">
        <v>1578.8666666666668</v>
      </c>
      <c r="E256" s="306">
        <v>1557.3833333333337</v>
      </c>
      <c r="F256" s="306">
        <v>1539.7666666666669</v>
      </c>
      <c r="G256" s="306">
        <v>1518.2833333333338</v>
      </c>
      <c r="H256" s="306">
        <v>1596.4833333333336</v>
      </c>
      <c r="I256" s="306">
        <v>1617.9666666666667</v>
      </c>
      <c r="J256" s="306">
        <v>1635.5833333333335</v>
      </c>
      <c r="K256" s="305">
        <v>1600.35</v>
      </c>
      <c r="L256" s="305">
        <v>1561.25</v>
      </c>
      <c r="M256" s="305">
        <v>0.24614</v>
      </c>
      <c r="N256" s="1"/>
      <c r="O256" s="1"/>
    </row>
    <row r="257" spans="1:15" ht="12.75" customHeight="1">
      <c r="A257" s="30">
        <v>247</v>
      </c>
      <c r="B257" s="315" t="s">
        <v>423</v>
      </c>
      <c r="C257" s="305">
        <v>1828.75</v>
      </c>
      <c r="D257" s="306">
        <v>1825.7166666666665</v>
      </c>
      <c r="E257" s="306">
        <v>1791.4333333333329</v>
      </c>
      <c r="F257" s="306">
        <v>1754.1166666666666</v>
      </c>
      <c r="G257" s="306">
        <v>1719.833333333333</v>
      </c>
      <c r="H257" s="306">
        <v>1863.0333333333328</v>
      </c>
      <c r="I257" s="306">
        <v>1897.3166666666662</v>
      </c>
      <c r="J257" s="306">
        <v>1934.6333333333328</v>
      </c>
      <c r="K257" s="305">
        <v>1860</v>
      </c>
      <c r="L257" s="305">
        <v>1788.4</v>
      </c>
      <c r="M257" s="305">
        <v>7.2779999999999997E-2</v>
      </c>
      <c r="N257" s="1"/>
      <c r="O257" s="1"/>
    </row>
    <row r="258" spans="1:15" ht="12.75" customHeight="1">
      <c r="A258" s="30">
        <v>248</v>
      </c>
      <c r="B258" s="315" t="s">
        <v>420</v>
      </c>
      <c r="C258" s="305">
        <v>87.45</v>
      </c>
      <c r="D258" s="306">
        <v>88.75</v>
      </c>
      <c r="E258" s="306">
        <v>85.1</v>
      </c>
      <c r="F258" s="306">
        <v>82.75</v>
      </c>
      <c r="G258" s="306">
        <v>79.099999999999994</v>
      </c>
      <c r="H258" s="306">
        <v>91.1</v>
      </c>
      <c r="I258" s="306">
        <v>94.75</v>
      </c>
      <c r="J258" s="306">
        <v>97.1</v>
      </c>
      <c r="K258" s="305">
        <v>92.4</v>
      </c>
      <c r="L258" s="305">
        <v>86.4</v>
      </c>
      <c r="M258" s="305">
        <v>17.852910000000001</v>
      </c>
      <c r="N258" s="1"/>
      <c r="O258" s="1"/>
    </row>
    <row r="259" spans="1:15" ht="12.75" customHeight="1">
      <c r="A259" s="30">
        <v>249</v>
      </c>
      <c r="B259" s="315" t="s">
        <v>138</v>
      </c>
      <c r="C259" s="305">
        <v>395.55</v>
      </c>
      <c r="D259" s="306">
        <v>409.0333333333333</v>
      </c>
      <c r="E259" s="306">
        <v>370.56666666666661</v>
      </c>
      <c r="F259" s="306">
        <v>345.58333333333331</v>
      </c>
      <c r="G259" s="306">
        <v>307.11666666666662</v>
      </c>
      <c r="H259" s="306">
        <v>434.01666666666659</v>
      </c>
      <c r="I259" s="306">
        <v>472.48333333333329</v>
      </c>
      <c r="J259" s="306">
        <v>497.46666666666658</v>
      </c>
      <c r="K259" s="305">
        <v>447.5</v>
      </c>
      <c r="L259" s="305">
        <v>384.05</v>
      </c>
      <c r="M259" s="305">
        <v>290.84924000000001</v>
      </c>
      <c r="N259" s="1"/>
      <c r="O259" s="1"/>
    </row>
    <row r="260" spans="1:15" ht="12.75" customHeight="1">
      <c r="A260" s="30">
        <v>250</v>
      </c>
      <c r="B260" s="315" t="s">
        <v>414</v>
      </c>
      <c r="C260" s="305">
        <v>2436.35</v>
      </c>
      <c r="D260" s="306">
        <v>2437.7166666666667</v>
      </c>
      <c r="E260" s="306">
        <v>2392.6333333333332</v>
      </c>
      <c r="F260" s="306">
        <v>2348.9166666666665</v>
      </c>
      <c r="G260" s="306">
        <v>2303.833333333333</v>
      </c>
      <c r="H260" s="306">
        <v>2481.4333333333334</v>
      </c>
      <c r="I260" s="306">
        <v>2526.5166666666664</v>
      </c>
      <c r="J260" s="306">
        <v>2570.2333333333336</v>
      </c>
      <c r="K260" s="305">
        <v>2482.8000000000002</v>
      </c>
      <c r="L260" s="305">
        <v>2394</v>
      </c>
      <c r="M260" s="305">
        <v>1.13002</v>
      </c>
      <c r="N260" s="1"/>
      <c r="O260" s="1"/>
    </row>
    <row r="261" spans="1:15" ht="12.75" customHeight="1">
      <c r="A261" s="30">
        <v>251</v>
      </c>
      <c r="B261" s="315" t="s">
        <v>415</v>
      </c>
      <c r="C261" s="305">
        <v>469.35</v>
      </c>
      <c r="D261" s="306">
        <v>476.5333333333333</v>
      </c>
      <c r="E261" s="306">
        <v>456.91666666666663</v>
      </c>
      <c r="F261" s="306">
        <v>444.48333333333335</v>
      </c>
      <c r="G261" s="306">
        <v>424.86666666666667</v>
      </c>
      <c r="H261" s="306">
        <v>488.96666666666658</v>
      </c>
      <c r="I261" s="306">
        <v>508.58333333333326</v>
      </c>
      <c r="J261" s="306">
        <v>521.01666666666654</v>
      </c>
      <c r="K261" s="305">
        <v>496.15</v>
      </c>
      <c r="L261" s="305">
        <v>464.1</v>
      </c>
      <c r="M261" s="305">
        <v>13.92207</v>
      </c>
      <c r="N261" s="1"/>
      <c r="O261" s="1"/>
    </row>
    <row r="262" spans="1:15" ht="12.75" customHeight="1">
      <c r="A262" s="30">
        <v>252</v>
      </c>
      <c r="B262" s="315" t="s">
        <v>416</v>
      </c>
      <c r="C262" s="305">
        <v>340.5</v>
      </c>
      <c r="D262" s="306">
        <v>346.59999999999997</v>
      </c>
      <c r="E262" s="306">
        <v>330.19999999999993</v>
      </c>
      <c r="F262" s="306">
        <v>319.89999999999998</v>
      </c>
      <c r="G262" s="306">
        <v>303.49999999999994</v>
      </c>
      <c r="H262" s="306">
        <v>356.89999999999992</v>
      </c>
      <c r="I262" s="306">
        <v>373.2999999999999</v>
      </c>
      <c r="J262" s="306">
        <v>383.59999999999991</v>
      </c>
      <c r="K262" s="305">
        <v>363</v>
      </c>
      <c r="L262" s="305">
        <v>336.3</v>
      </c>
      <c r="M262" s="305">
        <v>15.5985</v>
      </c>
      <c r="N262" s="1"/>
      <c r="O262" s="1"/>
    </row>
    <row r="263" spans="1:15" ht="12.75" customHeight="1">
      <c r="A263" s="30">
        <v>253</v>
      </c>
      <c r="B263" s="315" t="s">
        <v>417</v>
      </c>
      <c r="C263" s="305">
        <v>123.25</v>
      </c>
      <c r="D263" s="306">
        <v>123.21666666666665</v>
      </c>
      <c r="E263" s="306">
        <v>121.43333333333331</v>
      </c>
      <c r="F263" s="306">
        <v>119.61666666666666</v>
      </c>
      <c r="G263" s="306">
        <v>117.83333333333331</v>
      </c>
      <c r="H263" s="306">
        <v>125.0333333333333</v>
      </c>
      <c r="I263" s="306">
        <v>126.81666666666663</v>
      </c>
      <c r="J263" s="306">
        <v>128.6333333333333</v>
      </c>
      <c r="K263" s="305">
        <v>125</v>
      </c>
      <c r="L263" s="305">
        <v>121.4</v>
      </c>
      <c r="M263" s="305">
        <v>9.39513</v>
      </c>
      <c r="N263" s="1"/>
      <c r="O263" s="1"/>
    </row>
    <row r="264" spans="1:15" ht="12.75" customHeight="1">
      <c r="A264" s="30">
        <v>254</v>
      </c>
      <c r="B264" s="315" t="s">
        <v>418</v>
      </c>
      <c r="C264" s="305">
        <v>65.95</v>
      </c>
      <c r="D264" s="306">
        <v>66.63333333333334</v>
      </c>
      <c r="E264" s="306">
        <v>64.966666666666683</v>
      </c>
      <c r="F264" s="306">
        <v>63.983333333333348</v>
      </c>
      <c r="G264" s="306">
        <v>62.316666666666691</v>
      </c>
      <c r="H264" s="306">
        <v>67.616666666666674</v>
      </c>
      <c r="I264" s="306">
        <v>69.283333333333331</v>
      </c>
      <c r="J264" s="306">
        <v>70.266666666666666</v>
      </c>
      <c r="K264" s="305">
        <v>68.3</v>
      </c>
      <c r="L264" s="305">
        <v>65.650000000000006</v>
      </c>
      <c r="M264" s="305">
        <v>4.49336</v>
      </c>
      <c r="N264" s="1"/>
      <c r="O264" s="1"/>
    </row>
    <row r="265" spans="1:15" ht="12.75" customHeight="1">
      <c r="A265" s="30">
        <v>255</v>
      </c>
      <c r="B265" s="315" t="s">
        <v>422</v>
      </c>
      <c r="C265" s="305">
        <v>125.65</v>
      </c>
      <c r="D265" s="306">
        <v>131.78333333333333</v>
      </c>
      <c r="E265" s="306">
        <v>117.51666666666665</v>
      </c>
      <c r="F265" s="306">
        <v>109.38333333333333</v>
      </c>
      <c r="G265" s="306">
        <v>95.116666666666646</v>
      </c>
      <c r="H265" s="306">
        <v>139.91666666666666</v>
      </c>
      <c r="I265" s="306">
        <v>154.18333333333337</v>
      </c>
      <c r="J265" s="306">
        <v>162.31666666666666</v>
      </c>
      <c r="K265" s="305">
        <v>146.05000000000001</v>
      </c>
      <c r="L265" s="305">
        <v>123.65</v>
      </c>
      <c r="M265" s="305">
        <v>52.889620000000001</v>
      </c>
      <c r="N265" s="1"/>
      <c r="O265" s="1"/>
    </row>
    <row r="266" spans="1:15" ht="12.75" customHeight="1">
      <c r="A266" s="30">
        <v>256</v>
      </c>
      <c r="B266" s="315" t="s">
        <v>421</v>
      </c>
      <c r="C266" s="305">
        <v>246.1</v>
      </c>
      <c r="D266" s="306">
        <v>251.08333333333334</v>
      </c>
      <c r="E266" s="306">
        <v>238.4666666666667</v>
      </c>
      <c r="F266" s="306">
        <v>230.83333333333334</v>
      </c>
      <c r="G266" s="306">
        <v>218.2166666666667</v>
      </c>
      <c r="H266" s="306">
        <v>258.7166666666667</v>
      </c>
      <c r="I266" s="306">
        <v>271.33333333333331</v>
      </c>
      <c r="J266" s="306">
        <v>278.9666666666667</v>
      </c>
      <c r="K266" s="305">
        <v>263.7</v>
      </c>
      <c r="L266" s="305">
        <v>243.45</v>
      </c>
      <c r="M266" s="305">
        <v>7.6206399999999999</v>
      </c>
      <c r="N266" s="1"/>
      <c r="O266" s="1"/>
    </row>
    <row r="267" spans="1:15" ht="12.75" customHeight="1">
      <c r="A267" s="30">
        <v>257</v>
      </c>
      <c r="B267" s="315" t="s">
        <v>266</v>
      </c>
      <c r="C267" s="305">
        <v>310.39999999999998</v>
      </c>
      <c r="D267" s="306">
        <v>307.16666666666669</v>
      </c>
      <c r="E267" s="306">
        <v>289.33333333333337</v>
      </c>
      <c r="F267" s="306">
        <v>268.26666666666671</v>
      </c>
      <c r="G267" s="306">
        <v>250.43333333333339</v>
      </c>
      <c r="H267" s="306">
        <v>328.23333333333335</v>
      </c>
      <c r="I267" s="306">
        <v>346.06666666666672</v>
      </c>
      <c r="J267" s="306">
        <v>367.13333333333333</v>
      </c>
      <c r="K267" s="305">
        <v>325</v>
      </c>
      <c r="L267" s="305">
        <v>286.10000000000002</v>
      </c>
      <c r="M267" s="305">
        <v>27.776949999999999</v>
      </c>
      <c r="N267" s="1"/>
      <c r="O267" s="1"/>
    </row>
    <row r="268" spans="1:15" ht="12.75" customHeight="1">
      <c r="A268" s="30">
        <v>258</v>
      </c>
      <c r="B268" s="315" t="s">
        <v>139</v>
      </c>
      <c r="C268" s="305">
        <v>547.54999999999995</v>
      </c>
      <c r="D268" s="306">
        <v>559.68333333333328</v>
      </c>
      <c r="E268" s="306">
        <v>525.36666666666656</v>
      </c>
      <c r="F268" s="306">
        <v>503.18333333333328</v>
      </c>
      <c r="G268" s="306">
        <v>468.86666666666656</v>
      </c>
      <c r="H268" s="306">
        <v>581.86666666666656</v>
      </c>
      <c r="I268" s="306">
        <v>616.18333333333339</v>
      </c>
      <c r="J268" s="306">
        <v>638.36666666666656</v>
      </c>
      <c r="K268" s="305">
        <v>594</v>
      </c>
      <c r="L268" s="305">
        <v>537.5</v>
      </c>
      <c r="M268" s="305">
        <v>175.54373000000001</v>
      </c>
      <c r="N268" s="1"/>
      <c r="O268" s="1"/>
    </row>
    <row r="269" spans="1:15" ht="12.75" customHeight="1">
      <c r="A269" s="30">
        <v>259</v>
      </c>
      <c r="B269" s="315" t="s">
        <v>140</v>
      </c>
      <c r="C269" s="305">
        <v>485.4</v>
      </c>
      <c r="D269" s="306">
        <v>489.65000000000003</v>
      </c>
      <c r="E269" s="306">
        <v>478.80000000000007</v>
      </c>
      <c r="F269" s="306">
        <v>472.20000000000005</v>
      </c>
      <c r="G269" s="306">
        <v>461.35000000000008</v>
      </c>
      <c r="H269" s="306">
        <v>496.25000000000006</v>
      </c>
      <c r="I269" s="306">
        <v>507.10000000000008</v>
      </c>
      <c r="J269" s="306">
        <v>513.70000000000005</v>
      </c>
      <c r="K269" s="305">
        <v>500.5</v>
      </c>
      <c r="L269" s="305">
        <v>483.05</v>
      </c>
      <c r="M269" s="305">
        <v>18.625990000000002</v>
      </c>
      <c r="N269" s="1"/>
      <c r="O269" s="1"/>
    </row>
    <row r="270" spans="1:15" ht="12.75" customHeight="1">
      <c r="A270" s="30">
        <v>260</v>
      </c>
      <c r="B270" s="315" t="s">
        <v>834</v>
      </c>
      <c r="C270" s="305">
        <v>452.35</v>
      </c>
      <c r="D270" s="306">
        <v>453.0333333333333</v>
      </c>
      <c r="E270" s="306">
        <v>443.61666666666662</v>
      </c>
      <c r="F270" s="306">
        <v>434.88333333333333</v>
      </c>
      <c r="G270" s="306">
        <v>425.46666666666664</v>
      </c>
      <c r="H270" s="306">
        <v>461.76666666666659</v>
      </c>
      <c r="I270" s="306">
        <v>471.18333333333334</v>
      </c>
      <c r="J270" s="306">
        <v>479.91666666666657</v>
      </c>
      <c r="K270" s="305">
        <v>462.45</v>
      </c>
      <c r="L270" s="305">
        <v>444.3</v>
      </c>
      <c r="M270" s="305">
        <v>2.9732400000000001</v>
      </c>
      <c r="N270" s="1"/>
      <c r="O270" s="1"/>
    </row>
    <row r="271" spans="1:15" ht="12.75" customHeight="1">
      <c r="A271" s="30">
        <v>261</v>
      </c>
      <c r="B271" s="315" t="s">
        <v>835</v>
      </c>
      <c r="C271" s="305">
        <v>419.8</v>
      </c>
      <c r="D271" s="306">
        <v>418.16666666666669</v>
      </c>
      <c r="E271" s="306">
        <v>411.63333333333338</v>
      </c>
      <c r="F271" s="306">
        <v>403.4666666666667</v>
      </c>
      <c r="G271" s="306">
        <v>396.93333333333339</v>
      </c>
      <c r="H271" s="306">
        <v>426.33333333333337</v>
      </c>
      <c r="I271" s="306">
        <v>432.86666666666667</v>
      </c>
      <c r="J271" s="306">
        <v>441.03333333333336</v>
      </c>
      <c r="K271" s="305">
        <v>424.7</v>
      </c>
      <c r="L271" s="305">
        <v>410</v>
      </c>
      <c r="M271" s="305">
        <v>0.83257999999999999</v>
      </c>
      <c r="N271" s="1"/>
      <c r="O271" s="1"/>
    </row>
    <row r="272" spans="1:15" ht="12.75" customHeight="1">
      <c r="A272" s="30">
        <v>262</v>
      </c>
      <c r="B272" s="315" t="s">
        <v>424</v>
      </c>
      <c r="C272" s="305">
        <v>685.25</v>
      </c>
      <c r="D272" s="306">
        <v>688.76666666666677</v>
      </c>
      <c r="E272" s="306">
        <v>676.53333333333353</v>
      </c>
      <c r="F272" s="306">
        <v>667.81666666666672</v>
      </c>
      <c r="G272" s="306">
        <v>655.58333333333348</v>
      </c>
      <c r="H272" s="306">
        <v>697.48333333333358</v>
      </c>
      <c r="I272" s="306">
        <v>709.71666666666692</v>
      </c>
      <c r="J272" s="306">
        <v>718.43333333333362</v>
      </c>
      <c r="K272" s="305">
        <v>701</v>
      </c>
      <c r="L272" s="305">
        <v>680.05</v>
      </c>
      <c r="M272" s="305">
        <v>2.2832699999999999</v>
      </c>
      <c r="N272" s="1"/>
      <c r="O272" s="1"/>
    </row>
    <row r="273" spans="1:15" ht="12.75" customHeight="1">
      <c r="A273" s="30">
        <v>263</v>
      </c>
      <c r="B273" s="315" t="s">
        <v>425</v>
      </c>
      <c r="C273" s="305">
        <v>152.05000000000001</v>
      </c>
      <c r="D273" s="306">
        <v>152.20000000000002</v>
      </c>
      <c r="E273" s="306">
        <v>144.50000000000003</v>
      </c>
      <c r="F273" s="306">
        <v>136.95000000000002</v>
      </c>
      <c r="G273" s="306">
        <v>129.25000000000003</v>
      </c>
      <c r="H273" s="306">
        <v>159.75000000000003</v>
      </c>
      <c r="I273" s="306">
        <v>167.45000000000002</v>
      </c>
      <c r="J273" s="306">
        <v>175.00000000000003</v>
      </c>
      <c r="K273" s="305">
        <v>159.9</v>
      </c>
      <c r="L273" s="305">
        <v>144.65</v>
      </c>
      <c r="M273" s="305">
        <v>9.6985899999999994</v>
      </c>
      <c r="N273" s="1"/>
      <c r="O273" s="1"/>
    </row>
    <row r="274" spans="1:15" ht="12.75" customHeight="1">
      <c r="A274" s="30">
        <v>264</v>
      </c>
      <c r="B274" s="315" t="s">
        <v>432</v>
      </c>
      <c r="C274" s="305">
        <v>1047.05</v>
      </c>
      <c r="D274" s="306">
        <v>1016.7833333333333</v>
      </c>
      <c r="E274" s="306">
        <v>983.66666666666652</v>
      </c>
      <c r="F274" s="306">
        <v>920.28333333333319</v>
      </c>
      <c r="G274" s="306">
        <v>887.1666666666664</v>
      </c>
      <c r="H274" s="306">
        <v>1080.1666666666665</v>
      </c>
      <c r="I274" s="306">
        <v>1113.2833333333333</v>
      </c>
      <c r="J274" s="306">
        <v>1176.6666666666667</v>
      </c>
      <c r="K274" s="305">
        <v>1049.9000000000001</v>
      </c>
      <c r="L274" s="305">
        <v>953.4</v>
      </c>
      <c r="M274" s="305">
        <v>4.0948900000000004</v>
      </c>
      <c r="N274" s="1"/>
      <c r="O274" s="1"/>
    </row>
    <row r="275" spans="1:15" ht="12.75" customHeight="1">
      <c r="A275" s="30">
        <v>265</v>
      </c>
      <c r="B275" s="315" t="s">
        <v>433</v>
      </c>
      <c r="C275" s="305">
        <v>360.45</v>
      </c>
      <c r="D275" s="306">
        <v>362.16666666666669</v>
      </c>
      <c r="E275" s="306">
        <v>355.93333333333339</v>
      </c>
      <c r="F275" s="306">
        <v>351.41666666666669</v>
      </c>
      <c r="G275" s="306">
        <v>345.18333333333339</v>
      </c>
      <c r="H275" s="306">
        <v>366.68333333333339</v>
      </c>
      <c r="I275" s="306">
        <v>372.91666666666663</v>
      </c>
      <c r="J275" s="306">
        <v>377.43333333333339</v>
      </c>
      <c r="K275" s="305">
        <v>368.4</v>
      </c>
      <c r="L275" s="305">
        <v>357.65</v>
      </c>
      <c r="M275" s="305">
        <v>0.80084999999999995</v>
      </c>
      <c r="N275" s="1"/>
      <c r="O275" s="1"/>
    </row>
    <row r="276" spans="1:15" ht="12.75" customHeight="1">
      <c r="A276" s="30">
        <v>266</v>
      </c>
      <c r="B276" s="315" t="s">
        <v>836</v>
      </c>
      <c r="C276" s="305">
        <v>61</v>
      </c>
      <c r="D276" s="306">
        <v>61.433333333333337</v>
      </c>
      <c r="E276" s="306">
        <v>59.766666666666673</v>
      </c>
      <c r="F276" s="306">
        <v>58.533333333333339</v>
      </c>
      <c r="G276" s="306">
        <v>56.866666666666674</v>
      </c>
      <c r="H276" s="306">
        <v>62.666666666666671</v>
      </c>
      <c r="I276" s="306">
        <v>64.333333333333329</v>
      </c>
      <c r="J276" s="306">
        <v>65.566666666666663</v>
      </c>
      <c r="K276" s="305">
        <v>63.1</v>
      </c>
      <c r="L276" s="305">
        <v>60.2</v>
      </c>
      <c r="M276" s="305">
        <v>14.29637</v>
      </c>
      <c r="N276" s="1"/>
      <c r="O276" s="1"/>
    </row>
    <row r="277" spans="1:15" ht="12.75" customHeight="1">
      <c r="A277" s="30">
        <v>267</v>
      </c>
      <c r="B277" s="315" t="s">
        <v>434</v>
      </c>
      <c r="C277" s="305">
        <v>403.9</v>
      </c>
      <c r="D277" s="306">
        <v>402.63333333333338</v>
      </c>
      <c r="E277" s="306">
        <v>399.36666666666679</v>
      </c>
      <c r="F277" s="306">
        <v>394.83333333333343</v>
      </c>
      <c r="G277" s="306">
        <v>391.56666666666683</v>
      </c>
      <c r="H277" s="306">
        <v>407.16666666666674</v>
      </c>
      <c r="I277" s="306">
        <v>410.43333333333328</v>
      </c>
      <c r="J277" s="306">
        <v>414.9666666666667</v>
      </c>
      <c r="K277" s="305">
        <v>405.9</v>
      </c>
      <c r="L277" s="305">
        <v>398.1</v>
      </c>
      <c r="M277" s="305">
        <v>0.99207999999999996</v>
      </c>
      <c r="N277" s="1"/>
      <c r="O277" s="1"/>
    </row>
    <row r="278" spans="1:15" ht="12.75" customHeight="1">
      <c r="A278" s="30">
        <v>268</v>
      </c>
      <c r="B278" s="315" t="s">
        <v>435</v>
      </c>
      <c r="C278" s="305">
        <v>45.9</v>
      </c>
      <c r="D278" s="306">
        <v>46.04999999999999</v>
      </c>
      <c r="E278" s="306">
        <v>44.649999999999977</v>
      </c>
      <c r="F278" s="306">
        <v>43.399999999999984</v>
      </c>
      <c r="G278" s="306">
        <v>41.999999999999972</v>
      </c>
      <c r="H278" s="306">
        <v>47.299999999999983</v>
      </c>
      <c r="I278" s="306">
        <v>48.7</v>
      </c>
      <c r="J278" s="306">
        <v>49.949999999999989</v>
      </c>
      <c r="K278" s="305">
        <v>47.45</v>
      </c>
      <c r="L278" s="305">
        <v>44.8</v>
      </c>
      <c r="M278" s="305">
        <v>65.808250000000001</v>
      </c>
      <c r="N278" s="1"/>
      <c r="O278" s="1"/>
    </row>
    <row r="279" spans="1:15" ht="12.75" customHeight="1">
      <c r="A279" s="30">
        <v>269</v>
      </c>
      <c r="B279" s="315" t="s">
        <v>437</v>
      </c>
      <c r="C279" s="305">
        <v>383.15</v>
      </c>
      <c r="D279" s="306">
        <v>382.55</v>
      </c>
      <c r="E279" s="306">
        <v>379.35</v>
      </c>
      <c r="F279" s="306">
        <v>375.55</v>
      </c>
      <c r="G279" s="306">
        <v>372.35</v>
      </c>
      <c r="H279" s="306">
        <v>386.35</v>
      </c>
      <c r="I279" s="306">
        <v>389.54999999999995</v>
      </c>
      <c r="J279" s="306">
        <v>393.35</v>
      </c>
      <c r="K279" s="305">
        <v>385.75</v>
      </c>
      <c r="L279" s="305">
        <v>378.75</v>
      </c>
      <c r="M279" s="305">
        <v>0.97499999999999998</v>
      </c>
      <c r="N279" s="1"/>
      <c r="O279" s="1"/>
    </row>
    <row r="280" spans="1:15" ht="12.75" customHeight="1">
      <c r="A280" s="30">
        <v>270</v>
      </c>
      <c r="B280" s="315" t="s">
        <v>427</v>
      </c>
      <c r="C280" s="305">
        <v>1220.8</v>
      </c>
      <c r="D280" s="306">
        <v>1228.2666666666667</v>
      </c>
      <c r="E280" s="306">
        <v>1202.5833333333333</v>
      </c>
      <c r="F280" s="306">
        <v>1184.3666666666666</v>
      </c>
      <c r="G280" s="306">
        <v>1158.6833333333332</v>
      </c>
      <c r="H280" s="306">
        <v>1246.4833333333333</v>
      </c>
      <c r="I280" s="306">
        <v>1272.1666666666667</v>
      </c>
      <c r="J280" s="306">
        <v>1290.3833333333334</v>
      </c>
      <c r="K280" s="305">
        <v>1253.95</v>
      </c>
      <c r="L280" s="305">
        <v>1210.05</v>
      </c>
      <c r="M280" s="305">
        <v>0.62931999999999999</v>
      </c>
      <c r="N280" s="1"/>
      <c r="O280" s="1"/>
    </row>
    <row r="281" spans="1:15" ht="12.75" customHeight="1">
      <c r="A281" s="30">
        <v>271</v>
      </c>
      <c r="B281" s="315" t="s">
        <v>428</v>
      </c>
      <c r="C281" s="305">
        <v>228.95</v>
      </c>
      <c r="D281" s="306">
        <v>231.48333333333335</v>
      </c>
      <c r="E281" s="306">
        <v>223.4666666666667</v>
      </c>
      <c r="F281" s="306">
        <v>217.98333333333335</v>
      </c>
      <c r="G281" s="306">
        <v>209.9666666666667</v>
      </c>
      <c r="H281" s="306">
        <v>236.9666666666667</v>
      </c>
      <c r="I281" s="306">
        <v>244.98333333333335</v>
      </c>
      <c r="J281" s="306">
        <v>250.4666666666667</v>
      </c>
      <c r="K281" s="305">
        <v>239.5</v>
      </c>
      <c r="L281" s="305">
        <v>226</v>
      </c>
      <c r="M281" s="305">
        <v>2.8252000000000002</v>
      </c>
      <c r="N281" s="1"/>
      <c r="O281" s="1"/>
    </row>
    <row r="282" spans="1:15" ht="12.75" customHeight="1">
      <c r="A282" s="30">
        <v>272</v>
      </c>
      <c r="B282" s="315" t="s">
        <v>141</v>
      </c>
      <c r="C282" s="305">
        <v>1854.3</v>
      </c>
      <c r="D282" s="306">
        <v>1855.6833333333334</v>
      </c>
      <c r="E282" s="306">
        <v>1839.8666666666668</v>
      </c>
      <c r="F282" s="306">
        <v>1825.4333333333334</v>
      </c>
      <c r="G282" s="306">
        <v>1809.6166666666668</v>
      </c>
      <c r="H282" s="306">
        <v>1870.1166666666668</v>
      </c>
      <c r="I282" s="306">
        <v>1885.9333333333334</v>
      </c>
      <c r="J282" s="306">
        <v>1900.3666666666668</v>
      </c>
      <c r="K282" s="305">
        <v>1871.5</v>
      </c>
      <c r="L282" s="305">
        <v>1841.25</v>
      </c>
      <c r="M282" s="305">
        <v>28.26078</v>
      </c>
      <c r="N282" s="1"/>
      <c r="O282" s="1"/>
    </row>
    <row r="283" spans="1:15" ht="12.75" customHeight="1">
      <c r="A283" s="30">
        <v>273</v>
      </c>
      <c r="B283" s="315" t="s">
        <v>429</v>
      </c>
      <c r="C283" s="305">
        <v>498.45</v>
      </c>
      <c r="D283" s="306">
        <v>502.15000000000003</v>
      </c>
      <c r="E283" s="306">
        <v>493.30000000000007</v>
      </c>
      <c r="F283" s="306">
        <v>488.15000000000003</v>
      </c>
      <c r="G283" s="306">
        <v>479.30000000000007</v>
      </c>
      <c r="H283" s="306">
        <v>507.30000000000007</v>
      </c>
      <c r="I283" s="306">
        <v>516.15000000000009</v>
      </c>
      <c r="J283" s="306">
        <v>521.30000000000007</v>
      </c>
      <c r="K283" s="305">
        <v>511</v>
      </c>
      <c r="L283" s="305">
        <v>497</v>
      </c>
      <c r="M283" s="305">
        <v>6.0735900000000003</v>
      </c>
      <c r="N283" s="1"/>
      <c r="O283" s="1"/>
    </row>
    <row r="284" spans="1:15" ht="12.75" customHeight="1">
      <c r="A284" s="30">
        <v>274</v>
      </c>
      <c r="B284" s="315" t="s">
        <v>426</v>
      </c>
      <c r="C284" s="305">
        <v>570.1</v>
      </c>
      <c r="D284" s="306">
        <v>572.7166666666667</v>
      </c>
      <c r="E284" s="306">
        <v>557.38333333333344</v>
      </c>
      <c r="F284" s="306">
        <v>544.66666666666674</v>
      </c>
      <c r="G284" s="306">
        <v>529.33333333333348</v>
      </c>
      <c r="H284" s="306">
        <v>585.43333333333339</v>
      </c>
      <c r="I284" s="306">
        <v>600.76666666666665</v>
      </c>
      <c r="J284" s="306">
        <v>613.48333333333335</v>
      </c>
      <c r="K284" s="305">
        <v>588.04999999999995</v>
      </c>
      <c r="L284" s="305">
        <v>560</v>
      </c>
      <c r="M284" s="305">
        <v>2.0506199999999999</v>
      </c>
      <c r="N284" s="1"/>
      <c r="O284" s="1"/>
    </row>
    <row r="285" spans="1:15" ht="12.75" customHeight="1">
      <c r="A285" s="30">
        <v>275</v>
      </c>
      <c r="B285" s="315" t="s">
        <v>430</v>
      </c>
      <c r="C285" s="305">
        <v>241.25</v>
      </c>
      <c r="D285" s="306">
        <v>242.95000000000002</v>
      </c>
      <c r="E285" s="306">
        <v>237.40000000000003</v>
      </c>
      <c r="F285" s="306">
        <v>233.55</v>
      </c>
      <c r="G285" s="306">
        <v>228.00000000000003</v>
      </c>
      <c r="H285" s="306">
        <v>246.80000000000004</v>
      </c>
      <c r="I285" s="306">
        <v>252.35000000000005</v>
      </c>
      <c r="J285" s="306">
        <v>256.20000000000005</v>
      </c>
      <c r="K285" s="305">
        <v>248.5</v>
      </c>
      <c r="L285" s="305">
        <v>239.1</v>
      </c>
      <c r="M285" s="305">
        <v>5.03355</v>
      </c>
      <c r="N285" s="1"/>
      <c r="O285" s="1"/>
    </row>
    <row r="286" spans="1:15" ht="12.75" customHeight="1">
      <c r="A286" s="30">
        <v>276</v>
      </c>
      <c r="B286" s="315" t="s">
        <v>431</v>
      </c>
      <c r="C286" s="305">
        <v>1468.6</v>
      </c>
      <c r="D286" s="306">
        <v>1472.5333333333335</v>
      </c>
      <c r="E286" s="306">
        <v>1436.0666666666671</v>
      </c>
      <c r="F286" s="306">
        <v>1403.5333333333335</v>
      </c>
      <c r="G286" s="306">
        <v>1367.0666666666671</v>
      </c>
      <c r="H286" s="306">
        <v>1505.0666666666671</v>
      </c>
      <c r="I286" s="306">
        <v>1541.5333333333338</v>
      </c>
      <c r="J286" s="306">
        <v>1574.0666666666671</v>
      </c>
      <c r="K286" s="305">
        <v>1509</v>
      </c>
      <c r="L286" s="305">
        <v>1440</v>
      </c>
      <c r="M286" s="305">
        <v>1.9370400000000001</v>
      </c>
      <c r="N286" s="1"/>
      <c r="O286" s="1"/>
    </row>
    <row r="287" spans="1:15" ht="12.75" customHeight="1">
      <c r="A287" s="30">
        <v>277</v>
      </c>
      <c r="B287" s="315" t="s">
        <v>436</v>
      </c>
      <c r="C287" s="305">
        <v>572.85</v>
      </c>
      <c r="D287" s="306">
        <v>570.0333333333333</v>
      </c>
      <c r="E287" s="306">
        <v>552.16666666666663</v>
      </c>
      <c r="F287" s="306">
        <v>531.48333333333335</v>
      </c>
      <c r="G287" s="306">
        <v>513.61666666666667</v>
      </c>
      <c r="H287" s="306">
        <v>590.71666666666658</v>
      </c>
      <c r="I287" s="306">
        <v>608.58333333333337</v>
      </c>
      <c r="J287" s="306">
        <v>629.26666666666654</v>
      </c>
      <c r="K287" s="305">
        <v>587.9</v>
      </c>
      <c r="L287" s="305">
        <v>549.35</v>
      </c>
      <c r="M287" s="305">
        <v>4.8126800000000003</v>
      </c>
      <c r="N287" s="1"/>
      <c r="O287" s="1"/>
    </row>
    <row r="288" spans="1:15" ht="12.75" customHeight="1">
      <c r="A288" s="30">
        <v>278</v>
      </c>
      <c r="B288" s="315" t="s">
        <v>142</v>
      </c>
      <c r="C288" s="305">
        <v>76.75</v>
      </c>
      <c r="D288" s="306">
        <v>77.11666666666666</v>
      </c>
      <c r="E288" s="306">
        <v>76.033333333333317</v>
      </c>
      <c r="F288" s="306">
        <v>75.316666666666663</v>
      </c>
      <c r="G288" s="306">
        <v>74.23333333333332</v>
      </c>
      <c r="H288" s="306">
        <v>77.833333333333314</v>
      </c>
      <c r="I288" s="306">
        <v>78.916666666666657</v>
      </c>
      <c r="J288" s="306">
        <v>79.633333333333312</v>
      </c>
      <c r="K288" s="305">
        <v>78.2</v>
      </c>
      <c r="L288" s="305">
        <v>76.400000000000006</v>
      </c>
      <c r="M288" s="305">
        <v>50.21942</v>
      </c>
      <c r="N288" s="1"/>
      <c r="O288" s="1"/>
    </row>
    <row r="289" spans="1:15" ht="12.75" customHeight="1">
      <c r="A289" s="30">
        <v>279</v>
      </c>
      <c r="B289" s="315" t="s">
        <v>143</v>
      </c>
      <c r="C289" s="305">
        <v>1980.15</v>
      </c>
      <c r="D289" s="306">
        <v>1979.1333333333334</v>
      </c>
      <c r="E289" s="306">
        <v>1939.5666666666668</v>
      </c>
      <c r="F289" s="306">
        <v>1898.9833333333333</v>
      </c>
      <c r="G289" s="306">
        <v>1859.4166666666667</v>
      </c>
      <c r="H289" s="306">
        <v>2019.7166666666669</v>
      </c>
      <c r="I289" s="306">
        <v>2059.2833333333338</v>
      </c>
      <c r="J289" s="306">
        <v>2099.8666666666668</v>
      </c>
      <c r="K289" s="305">
        <v>2018.7</v>
      </c>
      <c r="L289" s="305">
        <v>1938.55</v>
      </c>
      <c r="M289" s="305">
        <v>5.4297500000000003</v>
      </c>
      <c r="N289" s="1"/>
      <c r="O289" s="1"/>
    </row>
    <row r="290" spans="1:15" ht="12.75" customHeight="1">
      <c r="A290" s="30">
        <v>280</v>
      </c>
      <c r="B290" s="315" t="s">
        <v>438</v>
      </c>
      <c r="C290" s="305">
        <v>284.05</v>
      </c>
      <c r="D290" s="306">
        <v>286.18333333333334</v>
      </c>
      <c r="E290" s="306">
        <v>279.91666666666669</v>
      </c>
      <c r="F290" s="306">
        <v>275.78333333333336</v>
      </c>
      <c r="G290" s="306">
        <v>269.51666666666671</v>
      </c>
      <c r="H290" s="306">
        <v>290.31666666666666</v>
      </c>
      <c r="I290" s="306">
        <v>296.58333333333331</v>
      </c>
      <c r="J290" s="306">
        <v>300.71666666666664</v>
      </c>
      <c r="K290" s="305">
        <v>292.45</v>
      </c>
      <c r="L290" s="305">
        <v>282.05</v>
      </c>
      <c r="M290" s="305">
        <v>1.4006700000000001</v>
      </c>
      <c r="N290" s="1"/>
      <c r="O290" s="1"/>
    </row>
    <row r="291" spans="1:15" ht="12.75" customHeight="1">
      <c r="A291" s="30">
        <v>281</v>
      </c>
      <c r="B291" s="315" t="s">
        <v>267</v>
      </c>
      <c r="C291" s="305">
        <v>572.54999999999995</v>
      </c>
      <c r="D291" s="306">
        <v>573.93333333333328</v>
      </c>
      <c r="E291" s="306">
        <v>567.86666666666656</v>
      </c>
      <c r="F291" s="306">
        <v>563.18333333333328</v>
      </c>
      <c r="G291" s="306">
        <v>557.11666666666656</v>
      </c>
      <c r="H291" s="306">
        <v>578.61666666666656</v>
      </c>
      <c r="I291" s="306">
        <v>584.68333333333339</v>
      </c>
      <c r="J291" s="306">
        <v>589.36666666666656</v>
      </c>
      <c r="K291" s="305">
        <v>580</v>
      </c>
      <c r="L291" s="305">
        <v>569.25</v>
      </c>
      <c r="M291" s="305">
        <v>8.0775500000000005</v>
      </c>
      <c r="N291" s="1"/>
      <c r="O291" s="1"/>
    </row>
    <row r="292" spans="1:15" ht="12.75" customHeight="1">
      <c r="A292" s="30">
        <v>282</v>
      </c>
      <c r="B292" s="315" t="s">
        <v>439</v>
      </c>
      <c r="C292" s="305">
        <v>8771</v>
      </c>
      <c r="D292" s="306">
        <v>8825.9833333333336</v>
      </c>
      <c r="E292" s="306">
        <v>8706.0166666666664</v>
      </c>
      <c r="F292" s="306">
        <v>8641.0333333333328</v>
      </c>
      <c r="G292" s="306">
        <v>8521.0666666666657</v>
      </c>
      <c r="H292" s="306">
        <v>8890.9666666666672</v>
      </c>
      <c r="I292" s="306">
        <v>9010.9333333333343</v>
      </c>
      <c r="J292" s="306">
        <v>9075.9166666666679</v>
      </c>
      <c r="K292" s="305">
        <v>8945.9500000000007</v>
      </c>
      <c r="L292" s="305">
        <v>8761</v>
      </c>
      <c r="M292" s="305">
        <v>3.388E-2</v>
      </c>
      <c r="N292" s="1"/>
      <c r="O292" s="1"/>
    </row>
    <row r="293" spans="1:15" ht="12.75" customHeight="1">
      <c r="A293" s="30">
        <v>283</v>
      </c>
      <c r="B293" s="315" t="s">
        <v>440</v>
      </c>
      <c r="C293" s="305">
        <v>63.2</v>
      </c>
      <c r="D293" s="306">
        <v>63.316666666666663</v>
      </c>
      <c r="E293" s="306">
        <v>61.933333333333323</v>
      </c>
      <c r="F293" s="306">
        <v>60.666666666666657</v>
      </c>
      <c r="G293" s="306">
        <v>59.283333333333317</v>
      </c>
      <c r="H293" s="306">
        <v>64.583333333333329</v>
      </c>
      <c r="I293" s="306">
        <v>65.966666666666654</v>
      </c>
      <c r="J293" s="306">
        <v>67.233333333333334</v>
      </c>
      <c r="K293" s="305">
        <v>64.7</v>
      </c>
      <c r="L293" s="305">
        <v>62.05</v>
      </c>
      <c r="M293" s="305">
        <v>30.8141</v>
      </c>
      <c r="N293" s="1"/>
      <c r="O293" s="1"/>
    </row>
    <row r="294" spans="1:15" ht="12.75" customHeight="1">
      <c r="A294" s="30">
        <v>284</v>
      </c>
      <c r="B294" s="315" t="s">
        <v>144</v>
      </c>
      <c r="C294" s="305">
        <v>373.95</v>
      </c>
      <c r="D294" s="306">
        <v>373.10000000000008</v>
      </c>
      <c r="E294" s="306">
        <v>369.95000000000016</v>
      </c>
      <c r="F294" s="306">
        <v>365.9500000000001</v>
      </c>
      <c r="G294" s="306">
        <v>362.80000000000018</v>
      </c>
      <c r="H294" s="306">
        <v>377.10000000000014</v>
      </c>
      <c r="I294" s="306">
        <v>380.25000000000011</v>
      </c>
      <c r="J294" s="306">
        <v>384.25000000000011</v>
      </c>
      <c r="K294" s="305">
        <v>376.25</v>
      </c>
      <c r="L294" s="305">
        <v>369.1</v>
      </c>
      <c r="M294" s="305">
        <v>38.164900000000003</v>
      </c>
      <c r="N294" s="1"/>
      <c r="O294" s="1"/>
    </row>
    <row r="295" spans="1:15" ht="12.75" customHeight="1">
      <c r="A295" s="30">
        <v>285</v>
      </c>
      <c r="B295" s="315" t="s">
        <v>441</v>
      </c>
      <c r="C295" s="305">
        <v>2962.55</v>
      </c>
      <c r="D295" s="306">
        <v>3016.85</v>
      </c>
      <c r="E295" s="306">
        <v>2885.7</v>
      </c>
      <c r="F295" s="306">
        <v>2808.85</v>
      </c>
      <c r="G295" s="306">
        <v>2677.7</v>
      </c>
      <c r="H295" s="306">
        <v>3093.7</v>
      </c>
      <c r="I295" s="306">
        <v>3224.8500000000004</v>
      </c>
      <c r="J295" s="306">
        <v>3301.7</v>
      </c>
      <c r="K295" s="305">
        <v>3148</v>
      </c>
      <c r="L295" s="305">
        <v>2940</v>
      </c>
      <c r="M295" s="305">
        <v>0.85528000000000004</v>
      </c>
      <c r="N295" s="1"/>
      <c r="O295" s="1"/>
    </row>
    <row r="296" spans="1:15" ht="12.75" customHeight="1">
      <c r="A296" s="30">
        <v>286</v>
      </c>
      <c r="B296" s="315" t="s">
        <v>837</v>
      </c>
      <c r="C296" s="305">
        <v>935.2</v>
      </c>
      <c r="D296" s="306">
        <v>952.28333333333342</v>
      </c>
      <c r="E296" s="306">
        <v>901.86666666666679</v>
      </c>
      <c r="F296" s="306">
        <v>868.53333333333342</v>
      </c>
      <c r="G296" s="306">
        <v>818.11666666666679</v>
      </c>
      <c r="H296" s="306">
        <v>985.61666666666679</v>
      </c>
      <c r="I296" s="306">
        <v>1036.0333333333335</v>
      </c>
      <c r="J296" s="306">
        <v>1069.3666666666668</v>
      </c>
      <c r="K296" s="305">
        <v>1002.7</v>
      </c>
      <c r="L296" s="305">
        <v>918.95</v>
      </c>
      <c r="M296" s="305">
        <v>2.2774800000000002</v>
      </c>
      <c r="N296" s="1"/>
      <c r="O296" s="1"/>
    </row>
    <row r="297" spans="1:15" ht="12.75" customHeight="1">
      <c r="A297" s="30">
        <v>287</v>
      </c>
      <c r="B297" s="315" t="s">
        <v>145</v>
      </c>
      <c r="C297" s="305">
        <v>1644.15</v>
      </c>
      <c r="D297" s="306">
        <v>1636.5833333333333</v>
      </c>
      <c r="E297" s="306">
        <v>1613.1666666666665</v>
      </c>
      <c r="F297" s="306">
        <v>1582.1833333333332</v>
      </c>
      <c r="G297" s="306">
        <v>1558.7666666666664</v>
      </c>
      <c r="H297" s="306">
        <v>1667.5666666666666</v>
      </c>
      <c r="I297" s="306">
        <v>1690.9833333333331</v>
      </c>
      <c r="J297" s="306">
        <v>1721.9666666666667</v>
      </c>
      <c r="K297" s="305">
        <v>1660</v>
      </c>
      <c r="L297" s="305">
        <v>1605.6</v>
      </c>
      <c r="M297" s="305">
        <v>41.778109999999998</v>
      </c>
      <c r="N297" s="1"/>
      <c r="O297" s="1"/>
    </row>
    <row r="298" spans="1:15" ht="12.75" customHeight="1">
      <c r="A298" s="30">
        <v>288</v>
      </c>
      <c r="B298" s="315" t="s">
        <v>146</v>
      </c>
      <c r="C298" s="305">
        <v>4147.1499999999996</v>
      </c>
      <c r="D298" s="306">
        <v>4109.3666666666668</v>
      </c>
      <c r="E298" s="306">
        <v>4048.6333333333332</v>
      </c>
      <c r="F298" s="306">
        <v>3950.1166666666663</v>
      </c>
      <c r="G298" s="306">
        <v>3889.3833333333328</v>
      </c>
      <c r="H298" s="306">
        <v>4207.8833333333332</v>
      </c>
      <c r="I298" s="306">
        <v>4268.6166666666668</v>
      </c>
      <c r="J298" s="306">
        <v>4367.1333333333341</v>
      </c>
      <c r="K298" s="305">
        <v>4170.1000000000004</v>
      </c>
      <c r="L298" s="305">
        <v>4010.85</v>
      </c>
      <c r="M298" s="305">
        <v>4.3704000000000001</v>
      </c>
      <c r="N298" s="1"/>
      <c r="O298" s="1"/>
    </row>
    <row r="299" spans="1:15" ht="12.75" customHeight="1">
      <c r="A299" s="30">
        <v>289</v>
      </c>
      <c r="B299" s="315" t="s">
        <v>147</v>
      </c>
      <c r="C299" s="305">
        <v>3555.55</v>
      </c>
      <c r="D299" s="306">
        <v>3560.5166666666664</v>
      </c>
      <c r="E299" s="306">
        <v>3486.0333333333328</v>
      </c>
      <c r="F299" s="306">
        <v>3416.5166666666664</v>
      </c>
      <c r="G299" s="306">
        <v>3342.0333333333328</v>
      </c>
      <c r="H299" s="306">
        <v>3630.0333333333328</v>
      </c>
      <c r="I299" s="306">
        <v>3704.5166666666664</v>
      </c>
      <c r="J299" s="306">
        <v>3774.0333333333328</v>
      </c>
      <c r="K299" s="305">
        <v>3635</v>
      </c>
      <c r="L299" s="305">
        <v>3491</v>
      </c>
      <c r="M299" s="305">
        <v>2.1368900000000002</v>
      </c>
      <c r="N299" s="1"/>
      <c r="O299" s="1"/>
    </row>
    <row r="300" spans="1:15" ht="12.75" customHeight="1">
      <c r="A300" s="30">
        <v>290</v>
      </c>
      <c r="B300" s="315" t="s">
        <v>148</v>
      </c>
      <c r="C300" s="305">
        <v>618.5</v>
      </c>
      <c r="D300" s="306">
        <v>628.38333333333333</v>
      </c>
      <c r="E300" s="306">
        <v>606.31666666666661</v>
      </c>
      <c r="F300" s="306">
        <v>594.13333333333333</v>
      </c>
      <c r="G300" s="306">
        <v>572.06666666666661</v>
      </c>
      <c r="H300" s="306">
        <v>640.56666666666661</v>
      </c>
      <c r="I300" s="306">
        <v>662.63333333333344</v>
      </c>
      <c r="J300" s="306">
        <v>674.81666666666661</v>
      </c>
      <c r="K300" s="305">
        <v>650.45000000000005</v>
      </c>
      <c r="L300" s="305">
        <v>616.20000000000005</v>
      </c>
      <c r="M300" s="305">
        <v>18.58512</v>
      </c>
      <c r="N300" s="1"/>
      <c r="O300" s="1"/>
    </row>
    <row r="301" spans="1:15" ht="12.75" customHeight="1">
      <c r="A301" s="30">
        <v>291</v>
      </c>
      <c r="B301" s="315" t="s">
        <v>442</v>
      </c>
      <c r="C301" s="305">
        <v>2174.25</v>
      </c>
      <c r="D301" s="306">
        <v>2182.4333333333334</v>
      </c>
      <c r="E301" s="306">
        <v>2146.8666666666668</v>
      </c>
      <c r="F301" s="306">
        <v>2119.4833333333336</v>
      </c>
      <c r="G301" s="306">
        <v>2083.916666666667</v>
      </c>
      <c r="H301" s="306">
        <v>2209.8166666666666</v>
      </c>
      <c r="I301" s="306">
        <v>2245.3833333333332</v>
      </c>
      <c r="J301" s="306">
        <v>2272.7666666666664</v>
      </c>
      <c r="K301" s="305">
        <v>2218</v>
      </c>
      <c r="L301" s="305">
        <v>2155.0500000000002</v>
      </c>
      <c r="M301" s="305">
        <v>0.32052000000000003</v>
      </c>
      <c r="N301" s="1"/>
      <c r="O301" s="1"/>
    </row>
    <row r="302" spans="1:15" ht="12.75" customHeight="1">
      <c r="A302" s="30">
        <v>292</v>
      </c>
      <c r="B302" s="315" t="s">
        <v>838</v>
      </c>
      <c r="C302" s="305">
        <v>353.05</v>
      </c>
      <c r="D302" s="306">
        <v>354.06666666666666</v>
      </c>
      <c r="E302" s="306">
        <v>349.0333333333333</v>
      </c>
      <c r="F302" s="306">
        <v>345.01666666666665</v>
      </c>
      <c r="G302" s="306">
        <v>339.98333333333329</v>
      </c>
      <c r="H302" s="306">
        <v>358.08333333333331</v>
      </c>
      <c r="I302" s="306">
        <v>363.11666666666673</v>
      </c>
      <c r="J302" s="306">
        <v>367.13333333333333</v>
      </c>
      <c r="K302" s="305">
        <v>359.1</v>
      </c>
      <c r="L302" s="305">
        <v>350.05</v>
      </c>
      <c r="M302" s="305">
        <v>3.0490599999999999</v>
      </c>
      <c r="N302" s="1"/>
      <c r="O302" s="1"/>
    </row>
    <row r="303" spans="1:15" ht="12.75" customHeight="1">
      <c r="A303" s="30">
        <v>293</v>
      </c>
      <c r="B303" s="315" t="s">
        <v>149</v>
      </c>
      <c r="C303" s="305">
        <v>941.9</v>
      </c>
      <c r="D303" s="306">
        <v>931.86666666666667</v>
      </c>
      <c r="E303" s="306">
        <v>920.2833333333333</v>
      </c>
      <c r="F303" s="306">
        <v>898.66666666666663</v>
      </c>
      <c r="G303" s="306">
        <v>887.08333333333326</v>
      </c>
      <c r="H303" s="306">
        <v>953.48333333333335</v>
      </c>
      <c r="I303" s="306">
        <v>965.06666666666661</v>
      </c>
      <c r="J303" s="306">
        <v>986.68333333333339</v>
      </c>
      <c r="K303" s="305">
        <v>943.45</v>
      </c>
      <c r="L303" s="305">
        <v>910.25</v>
      </c>
      <c r="M303" s="305">
        <v>66.139719999999997</v>
      </c>
      <c r="N303" s="1"/>
      <c r="O303" s="1"/>
    </row>
    <row r="304" spans="1:15" ht="12.75" customHeight="1">
      <c r="A304" s="30">
        <v>294</v>
      </c>
      <c r="B304" s="315" t="s">
        <v>150</v>
      </c>
      <c r="C304" s="305">
        <v>171.85</v>
      </c>
      <c r="D304" s="306">
        <v>172.61666666666667</v>
      </c>
      <c r="E304" s="306">
        <v>170.23333333333335</v>
      </c>
      <c r="F304" s="306">
        <v>168.61666666666667</v>
      </c>
      <c r="G304" s="306">
        <v>166.23333333333335</v>
      </c>
      <c r="H304" s="306">
        <v>174.23333333333335</v>
      </c>
      <c r="I304" s="306">
        <v>176.61666666666667</v>
      </c>
      <c r="J304" s="306">
        <v>178.23333333333335</v>
      </c>
      <c r="K304" s="305">
        <v>175</v>
      </c>
      <c r="L304" s="305">
        <v>171</v>
      </c>
      <c r="M304" s="305">
        <v>20.235340000000001</v>
      </c>
      <c r="N304" s="1"/>
      <c r="O304" s="1"/>
    </row>
    <row r="305" spans="1:15" ht="12.75" customHeight="1">
      <c r="A305" s="30">
        <v>295</v>
      </c>
      <c r="B305" s="315" t="s">
        <v>316</v>
      </c>
      <c r="C305" s="305">
        <v>16.25</v>
      </c>
      <c r="D305" s="306">
        <v>16.25</v>
      </c>
      <c r="E305" s="306">
        <v>16.100000000000001</v>
      </c>
      <c r="F305" s="306">
        <v>15.950000000000003</v>
      </c>
      <c r="G305" s="306">
        <v>15.800000000000004</v>
      </c>
      <c r="H305" s="306">
        <v>16.399999999999999</v>
      </c>
      <c r="I305" s="306">
        <v>16.549999999999997</v>
      </c>
      <c r="J305" s="306">
        <v>16.699999999999996</v>
      </c>
      <c r="K305" s="305">
        <v>16.399999999999999</v>
      </c>
      <c r="L305" s="305">
        <v>16.100000000000001</v>
      </c>
      <c r="M305" s="305">
        <v>24.59478</v>
      </c>
      <c r="N305" s="1"/>
      <c r="O305" s="1"/>
    </row>
    <row r="306" spans="1:15" ht="12.75" customHeight="1">
      <c r="A306" s="30">
        <v>296</v>
      </c>
      <c r="B306" s="315" t="s">
        <v>445</v>
      </c>
      <c r="C306" s="305">
        <v>180.05</v>
      </c>
      <c r="D306" s="306">
        <v>181.9666666666667</v>
      </c>
      <c r="E306" s="306">
        <v>176.88333333333338</v>
      </c>
      <c r="F306" s="306">
        <v>173.7166666666667</v>
      </c>
      <c r="G306" s="306">
        <v>168.63333333333338</v>
      </c>
      <c r="H306" s="306">
        <v>185.13333333333338</v>
      </c>
      <c r="I306" s="306">
        <v>190.2166666666667</v>
      </c>
      <c r="J306" s="306">
        <v>193.38333333333338</v>
      </c>
      <c r="K306" s="305">
        <v>187.05</v>
      </c>
      <c r="L306" s="305">
        <v>178.8</v>
      </c>
      <c r="M306" s="305">
        <v>6.6790500000000002</v>
      </c>
      <c r="N306" s="1"/>
      <c r="O306" s="1"/>
    </row>
    <row r="307" spans="1:15" ht="12.75" customHeight="1">
      <c r="A307" s="30">
        <v>297</v>
      </c>
      <c r="B307" s="315" t="s">
        <v>447</v>
      </c>
      <c r="C307" s="305">
        <v>473.65</v>
      </c>
      <c r="D307" s="306">
        <v>480.95</v>
      </c>
      <c r="E307" s="306">
        <v>454</v>
      </c>
      <c r="F307" s="306">
        <v>434.35</v>
      </c>
      <c r="G307" s="306">
        <v>407.40000000000003</v>
      </c>
      <c r="H307" s="306">
        <v>500.59999999999997</v>
      </c>
      <c r="I307" s="306">
        <v>527.54999999999995</v>
      </c>
      <c r="J307" s="306">
        <v>547.19999999999993</v>
      </c>
      <c r="K307" s="305">
        <v>507.9</v>
      </c>
      <c r="L307" s="305">
        <v>461.3</v>
      </c>
      <c r="M307" s="305">
        <v>14.78514</v>
      </c>
      <c r="N307" s="1"/>
      <c r="O307" s="1"/>
    </row>
    <row r="308" spans="1:15" ht="12.75" customHeight="1">
      <c r="A308" s="30">
        <v>298</v>
      </c>
      <c r="B308" s="315" t="s">
        <v>151</v>
      </c>
      <c r="C308" s="305">
        <v>93.3</v>
      </c>
      <c r="D308" s="306">
        <v>93.733333333333334</v>
      </c>
      <c r="E308" s="306">
        <v>92.566666666666663</v>
      </c>
      <c r="F308" s="306">
        <v>91.833333333333329</v>
      </c>
      <c r="G308" s="306">
        <v>90.666666666666657</v>
      </c>
      <c r="H308" s="306">
        <v>94.466666666666669</v>
      </c>
      <c r="I308" s="306">
        <v>95.633333333333326</v>
      </c>
      <c r="J308" s="306">
        <v>96.366666666666674</v>
      </c>
      <c r="K308" s="305">
        <v>94.9</v>
      </c>
      <c r="L308" s="305">
        <v>93</v>
      </c>
      <c r="M308" s="305">
        <v>47.843299999999999</v>
      </c>
      <c r="N308" s="1"/>
      <c r="O308" s="1"/>
    </row>
    <row r="309" spans="1:15" ht="12.75" customHeight="1">
      <c r="A309" s="30">
        <v>299</v>
      </c>
      <c r="B309" s="315" t="s">
        <v>152</v>
      </c>
      <c r="C309" s="305">
        <v>531.65</v>
      </c>
      <c r="D309" s="306">
        <v>533.36666666666667</v>
      </c>
      <c r="E309" s="306">
        <v>526.83333333333337</v>
      </c>
      <c r="F309" s="306">
        <v>522.01666666666665</v>
      </c>
      <c r="G309" s="306">
        <v>515.48333333333335</v>
      </c>
      <c r="H309" s="306">
        <v>538.18333333333339</v>
      </c>
      <c r="I309" s="306">
        <v>544.7166666666667</v>
      </c>
      <c r="J309" s="306">
        <v>549.53333333333342</v>
      </c>
      <c r="K309" s="305">
        <v>539.9</v>
      </c>
      <c r="L309" s="305">
        <v>528.54999999999995</v>
      </c>
      <c r="M309" s="305">
        <v>15.016500000000001</v>
      </c>
      <c r="N309" s="1"/>
      <c r="O309" s="1"/>
    </row>
    <row r="310" spans="1:15" ht="12.75" customHeight="1">
      <c r="A310" s="30">
        <v>300</v>
      </c>
      <c r="B310" s="315" t="s">
        <v>153</v>
      </c>
      <c r="C310" s="305">
        <v>7897.45</v>
      </c>
      <c r="D310" s="306">
        <v>7876.1333333333341</v>
      </c>
      <c r="E310" s="306">
        <v>7797.4166666666679</v>
      </c>
      <c r="F310" s="306">
        <v>7697.3833333333341</v>
      </c>
      <c r="G310" s="306">
        <v>7618.6666666666679</v>
      </c>
      <c r="H310" s="306">
        <v>7976.1666666666679</v>
      </c>
      <c r="I310" s="306">
        <v>8054.8833333333332</v>
      </c>
      <c r="J310" s="306">
        <v>8154.9166666666679</v>
      </c>
      <c r="K310" s="305">
        <v>7954.85</v>
      </c>
      <c r="L310" s="305">
        <v>7776.1</v>
      </c>
      <c r="M310" s="305">
        <v>11.611750000000001</v>
      </c>
      <c r="N310" s="1"/>
      <c r="O310" s="1"/>
    </row>
    <row r="311" spans="1:15" ht="12.75" customHeight="1">
      <c r="A311" s="30">
        <v>301</v>
      </c>
      <c r="B311" s="315" t="s">
        <v>839</v>
      </c>
      <c r="C311" s="305">
        <v>2478.4</v>
      </c>
      <c r="D311" s="306">
        <v>2502.3500000000004</v>
      </c>
      <c r="E311" s="306">
        <v>2419.9000000000005</v>
      </c>
      <c r="F311" s="306">
        <v>2361.4</v>
      </c>
      <c r="G311" s="306">
        <v>2278.9500000000003</v>
      </c>
      <c r="H311" s="306">
        <v>2560.8500000000008</v>
      </c>
      <c r="I311" s="306">
        <v>2643.3000000000006</v>
      </c>
      <c r="J311" s="306">
        <v>2701.8000000000011</v>
      </c>
      <c r="K311" s="305">
        <v>2584.8000000000002</v>
      </c>
      <c r="L311" s="305">
        <v>2443.85</v>
      </c>
      <c r="M311" s="305">
        <v>0.41660999999999998</v>
      </c>
      <c r="N311" s="1"/>
      <c r="O311" s="1"/>
    </row>
    <row r="312" spans="1:15" ht="12.75" customHeight="1">
      <c r="A312" s="30">
        <v>302</v>
      </c>
      <c r="B312" s="315" t="s">
        <v>449</v>
      </c>
      <c r="C312" s="305">
        <v>366.2</v>
      </c>
      <c r="D312" s="306">
        <v>368.93333333333339</v>
      </c>
      <c r="E312" s="306">
        <v>358.86666666666679</v>
      </c>
      <c r="F312" s="306">
        <v>351.53333333333342</v>
      </c>
      <c r="G312" s="306">
        <v>341.46666666666681</v>
      </c>
      <c r="H312" s="306">
        <v>376.26666666666677</v>
      </c>
      <c r="I312" s="306">
        <v>386.33333333333337</v>
      </c>
      <c r="J312" s="306">
        <v>393.66666666666674</v>
      </c>
      <c r="K312" s="305">
        <v>379</v>
      </c>
      <c r="L312" s="305">
        <v>361.6</v>
      </c>
      <c r="M312" s="305">
        <v>2.27291</v>
      </c>
      <c r="N312" s="1"/>
      <c r="O312" s="1"/>
    </row>
    <row r="313" spans="1:15" ht="12.75" customHeight="1">
      <c r="A313" s="30">
        <v>303</v>
      </c>
      <c r="B313" s="315" t="s">
        <v>450</v>
      </c>
      <c r="C313" s="305">
        <v>298.60000000000002</v>
      </c>
      <c r="D313" s="306">
        <v>298.9666666666667</v>
      </c>
      <c r="E313" s="306">
        <v>291.88333333333338</v>
      </c>
      <c r="F313" s="306">
        <v>285.16666666666669</v>
      </c>
      <c r="G313" s="306">
        <v>278.08333333333337</v>
      </c>
      <c r="H313" s="306">
        <v>305.68333333333339</v>
      </c>
      <c r="I313" s="306">
        <v>312.76666666666665</v>
      </c>
      <c r="J313" s="306">
        <v>319.48333333333341</v>
      </c>
      <c r="K313" s="305">
        <v>306.05</v>
      </c>
      <c r="L313" s="305">
        <v>292.25</v>
      </c>
      <c r="M313" s="305">
        <v>6.8241300000000003</v>
      </c>
      <c r="N313" s="1"/>
      <c r="O313" s="1"/>
    </row>
    <row r="314" spans="1:15" ht="12.75" customHeight="1">
      <c r="A314" s="30">
        <v>304</v>
      </c>
      <c r="B314" s="315" t="s">
        <v>154</v>
      </c>
      <c r="C314" s="305">
        <v>783.8</v>
      </c>
      <c r="D314" s="306">
        <v>789.16666666666663</v>
      </c>
      <c r="E314" s="306">
        <v>775.63333333333321</v>
      </c>
      <c r="F314" s="306">
        <v>767.46666666666658</v>
      </c>
      <c r="G314" s="306">
        <v>753.93333333333317</v>
      </c>
      <c r="H314" s="306">
        <v>797.33333333333326</v>
      </c>
      <c r="I314" s="306">
        <v>810.86666666666679</v>
      </c>
      <c r="J314" s="306">
        <v>819.0333333333333</v>
      </c>
      <c r="K314" s="305">
        <v>802.7</v>
      </c>
      <c r="L314" s="305">
        <v>781</v>
      </c>
      <c r="M314" s="305">
        <v>13.65475</v>
      </c>
      <c r="N314" s="1"/>
      <c r="O314" s="1"/>
    </row>
    <row r="315" spans="1:15" ht="12.75" customHeight="1">
      <c r="A315" s="30">
        <v>305</v>
      </c>
      <c r="B315" s="315" t="s">
        <v>455</v>
      </c>
      <c r="C315" s="305">
        <v>1287</v>
      </c>
      <c r="D315" s="306">
        <v>1291.6166666666666</v>
      </c>
      <c r="E315" s="306">
        <v>1274.2833333333331</v>
      </c>
      <c r="F315" s="306">
        <v>1261.5666666666666</v>
      </c>
      <c r="G315" s="306">
        <v>1244.2333333333331</v>
      </c>
      <c r="H315" s="306">
        <v>1304.333333333333</v>
      </c>
      <c r="I315" s="306">
        <v>1321.6666666666665</v>
      </c>
      <c r="J315" s="306">
        <v>1334.383333333333</v>
      </c>
      <c r="K315" s="305">
        <v>1308.95</v>
      </c>
      <c r="L315" s="305">
        <v>1278.9000000000001</v>
      </c>
      <c r="M315" s="305">
        <v>2.7719800000000001</v>
      </c>
      <c r="N315" s="1"/>
      <c r="O315" s="1"/>
    </row>
    <row r="316" spans="1:15" ht="12.75" customHeight="1">
      <c r="A316" s="30">
        <v>306</v>
      </c>
      <c r="B316" s="315" t="s">
        <v>155</v>
      </c>
      <c r="C316" s="305">
        <v>1759.25</v>
      </c>
      <c r="D316" s="306">
        <v>1778.0833333333333</v>
      </c>
      <c r="E316" s="306">
        <v>1731.1666666666665</v>
      </c>
      <c r="F316" s="306">
        <v>1703.0833333333333</v>
      </c>
      <c r="G316" s="306">
        <v>1656.1666666666665</v>
      </c>
      <c r="H316" s="306">
        <v>1806.1666666666665</v>
      </c>
      <c r="I316" s="306">
        <v>1853.083333333333</v>
      </c>
      <c r="J316" s="306">
        <v>1881.1666666666665</v>
      </c>
      <c r="K316" s="305">
        <v>1825</v>
      </c>
      <c r="L316" s="305">
        <v>1750</v>
      </c>
      <c r="M316" s="305">
        <v>5.7911200000000003</v>
      </c>
      <c r="N316" s="1"/>
      <c r="O316" s="1"/>
    </row>
    <row r="317" spans="1:15" ht="12.75" customHeight="1">
      <c r="A317" s="30">
        <v>307</v>
      </c>
      <c r="B317" s="315" t="s">
        <v>156</v>
      </c>
      <c r="C317" s="305">
        <v>728.85</v>
      </c>
      <c r="D317" s="306">
        <v>728.66666666666663</v>
      </c>
      <c r="E317" s="306">
        <v>716.2833333333333</v>
      </c>
      <c r="F317" s="306">
        <v>703.7166666666667</v>
      </c>
      <c r="G317" s="306">
        <v>691.33333333333337</v>
      </c>
      <c r="H317" s="306">
        <v>741.23333333333323</v>
      </c>
      <c r="I317" s="306">
        <v>753.61666666666667</v>
      </c>
      <c r="J317" s="306">
        <v>766.18333333333317</v>
      </c>
      <c r="K317" s="305">
        <v>741.05</v>
      </c>
      <c r="L317" s="305">
        <v>716.1</v>
      </c>
      <c r="M317" s="305">
        <v>2.3331200000000001</v>
      </c>
      <c r="N317" s="1"/>
      <c r="O317" s="1"/>
    </row>
    <row r="318" spans="1:15" ht="12.75" customHeight="1">
      <c r="A318" s="30">
        <v>308</v>
      </c>
      <c r="B318" s="315" t="s">
        <v>157</v>
      </c>
      <c r="C318" s="305">
        <v>755.75</v>
      </c>
      <c r="D318" s="306">
        <v>758.9666666666667</v>
      </c>
      <c r="E318" s="306">
        <v>749.78333333333342</v>
      </c>
      <c r="F318" s="306">
        <v>743.81666666666672</v>
      </c>
      <c r="G318" s="306">
        <v>734.63333333333344</v>
      </c>
      <c r="H318" s="306">
        <v>764.93333333333339</v>
      </c>
      <c r="I318" s="306">
        <v>774.11666666666679</v>
      </c>
      <c r="J318" s="306">
        <v>780.08333333333337</v>
      </c>
      <c r="K318" s="305">
        <v>768.15</v>
      </c>
      <c r="L318" s="305">
        <v>753</v>
      </c>
      <c r="M318" s="305">
        <v>1.45441</v>
      </c>
      <c r="N318" s="1"/>
      <c r="O318" s="1"/>
    </row>
    <row r="319" spans="1:15" ht="12.75" customHeight="1">
      <c r="A319" s="30">
        <v>309</v>
      </c>
      <c r="B319" s="315" t="s">
        <v>446</v>
      </c>
      <c r="C319" s="305">
        <v>245.15</v>
      </c>
      <c r="D319" s="306">
        <v>248.4</v>
      </c>
      <c r="E319" s="306">
        <v>238</v>
      </c>
      <c r="F319" s="306">
        <v>230.85</v>
      </c>
      <c r="G319" s="306">
        <v>220.45</v>
      </c>
      <c r="H319" s="306">
        <v>255.55</v>
      </c>
      <c r="I319" s="306">
        <v>265.95000000000005</v>
      </c>
      <c r="J319" s="306">
        <v>273.10000000000002</v>
      </c>
      <c r="K319" s="305">
        <v>258.8</v>
      </c>
      <c r="L319" s="305">
        <v>241.25</v>
      </c>
      <c r="M319" s="305">
        <v>5.8890099999999999</v>
      </c>
      <c r="N319" s="1"/>
      <c r="O319" s="1"/>
    </row>
    <row r="320" spans="1:15" ht="12.75" customHeight="1">
      <c r="A320" s="30">
        <v>310</v>
      </c>
      <c r="B320" s="315" t="s">
        <v>453</v>
      </c>
      <c r="C320" s="305">
        <v>178.25</v>
      </c>
      <c r="D320" s="306">
        <v>177.75</v>
      </c>
      <c r="E320" s="306">
        <v>175.55</v>
      </c>
      <c r="F320" s="306">
        <v>172.85000000000002</v>
      </c>
      <c r="G320" s="306">
        <v>170.65000000000003</v>
      </c>
      <c r="H320" s="306">
        <v>180.45</v>
      </c>
      <c r="I320" s="306">
        <v>182.64999999999998</v>
      </c>
      <c r="J320" s="306">
        <v>185.34999999999997</v>
      </c>
      <c r="K320" s="305">
        <v>179.95</v>
      </c>
      <c r="L320" s="305">
        <v>175.05</v>
      </c>
      <c r="M320" s="305">
        <v>1.40194</v>
      </c>
      <c r="N320" s="1"/>
      <c r="O320" s="1"/>
    </row>
    <row r="321" spans="1:15" ht="12.75" customHeight="1">
      <c r="A321" s="30">
        <v>311</v>
      </c>
      <c r="B321" s="315" t="s">
        <v>451</v>
      </c>
      <c r="C321" s="305">
        <v>201.3</v>
      </c>
      <c r="D321" s="306">
        <v>203.06666666666669</v>
      </c>
      <c r="E321" s="306">
        <v>196.23333333333338</v>
      </c>
      <c r="F321" s="306">
        <v>191.16666666666669</v>
      </c>
      <c r="G321" s="306">
        <v>184.33333333333337</v>
      </c>
      <c r="H321" s="306">
        <v>208.13333333333338</v>
      </c>
      <c r="I321" s="306">
        <v>214.9666666666667</v>
      </c>
      <c r="J321" s="306">
        <v>220.03333333333339</v>
      </c>
      <c r="K321" s="305">
        <v>209.9</v>
      </c>
      <c r="L321" s="305">
        <v>198</v>
      </c>
      <c r="M321" s="305">
        <v>7.11761</v>
      </c>
      <c r="N321" s="1"/>
      <c r="O321" s="1"/>
    </row>
    <row r="322" spans="1:15" ht="12.75" customHeight="1">
      <c r="A322" s="30">
        <v>312</v>
      </c>
      <c r="B322" s="315" t="s">
        <v>452</v>
      </c>
      <c r="C322" s="305">
        <v>870.1</v>
      </c>
      <c r="D322" s="306">
        <v>865.44999999999993</v>
      </c>
      <c r="E322" s="306">
        <v>843.64999999999986</v>
      </c>
      <c r="F322" s="306">
        <v>817.19999999999993</v>
      </c>
      <c r="G322" s="306">
        <v>795.39999999999986</v>
      </c>
      <c r="H322" s="306">
        <v>891.89999999999986</v>
      </c>
      <c r="I322" s="306">
        <v>913.69999999999982</v>
      </c>
      <c r="J322" s="306">
        <v>940.14999999999986</v>
      </c>
      <c r="K322" s="305">
        <v>887.25</v>
      </c>
      <c r="L322" s="305">
        <v>839</v>
      </c>
      <c r="M322" s="305">
        <v>3.1188199999999999</v>
      </c>
      <c r="N322" s="1"/>
      <c r="O322" s="1"/>
    </row>
    <row r="323" spans="1:15" ht="12.75" customHeight="1">
      <c r="A323" s="30">
        <v>313</v>
      </c>
      <c r="B323" s="315" t="s">
        <v>158</v>
      </c>
      <c r="C323" s="305">
        <v>2971.4</v>
      </c>
      <c r="D323" s="306">
        <v>2946.0166666666664</v>
      </c>
      <c r="E323" s="306">
        <v>2905.3833333333328</v>
      </c>
      <c r="F323" s="306">
        <v>2839.3666666666663</v>
      </c>
      <c r="G323" s="306">
        <v>2798.7333333333327</v>
      </c>
      <c r="H323" s="306">
        <v>3012.0333333333328</v>
      </c>
      <c r="I323" s="306">
        <v>3052.6666666666661</v>
      </c>
      <c r="J323" s="306">
        <v>3118.6833333333329</v>
      </c>
      <c r="K323" s="305">
        <v>2986.65</v>
      </c>
      <c r="L323" s="305">
        <v>2880</v>
      </c>
      <c r="M323" s="305">
        <v>5.8759300000000003</v>
      </c>
      <c r="N323" s="1"/>
      <c r="O323" s="1"/>
    </row>
    <row r="324" spans="1:15" ht="12.75" customHeight="1">
      <c r="A324" s="30">
        <v>314</v>
      </c>
      <c r="B324" s="315" t="s">
        <v>443</v>
      </c>
      <c r="C324" s="305">
        <v>40.35</v>
      </c>
      <c r="D324" s="306">
        <v>40.916666666666664</v>
      </c>
      <c r="E324" s="306">
        <v>39.583333333333329</v>
      </c>
      <c r="F324" s="306">
        <v>38.816666666666663</v>
      </c>
      <c r="G324" s="306">
        <v>37.483333333333327</v>
      </c>
      <c r="H324" s="306">
        <v>41.68333333333333</v>
      </c>
      <c r="I324" s="306">
        <v>43.016666666666659</v>
      </c>
      <c r="J324" s="306">
        <v>43.783333333333331</v>
      </c>
      <c r="K324" s="305">
        <v>42.25</v>
      </c>
      <c r="L324" s="305">
        <v>40.15</v>
      </c>
      <c r="M324" s="305">
        <v>13.501530000000001</v>
      </c>
      <c r="N324" s="1"/>
      <c r="O324" s="1"/>
    </row>
    <row r="325" spans="1:15" ht="12.75" customHeight="1">
      <c r="A325" s="30">
        <v>315</v>
      </c>
      <c r="B325" s="315" t="s">
        <v>444</v>
      </c>
      <c r="C325" s="305">
        <v>165.35</v>
      </c>
      <c r="D325" s="306">
        <v>166.48333333333332</v>
      </c>
      <c r="E325" s="306">
        <v>163.56666666666663</v>
      </c>
      <c r="F325" s="306">
        <v>161.7833333333333</v>
      </c>
      <c r="G325" s="306">
        <v>158.86666666666662</v>
      </c>
      <c r="H325" s="306">
        <v>168.26666666666665</v>
      </c>
      <c r="I325" s="306">
        <v>171.18333333333334</v>
      </c>
      <c r="J325" s="306">
        <v>172.96666666666667</v>
      </c>
      <c r="K325" s="305">
        <v>169.4</v>
      </c>
      <c r="L325" s="305">
        <v>164.7</v>
      </c>
      <c r="M325" s="305">
        <v>1.5209999999999999</v>
      </c>
      <c r="N325" s="1"/>
      <c r="O325" s="1"/>
    </row>
    <row r="326" spans="1:15" ht="12.75" customHeight="1">
      <c r="A326" s="30">
        <v>316</v>
      </c>
      <c r="B326" s="315" t="s">
        <v>454</v>
      </c>
      <c r="C326" s="305">
        <v>820.6</v>
      </c>
      <c r="D326" s="306">
        <v>825.4</v>
      </c>
      <c r="E326" s="306">
        <v>811.3</v>
      </c>
      <c r="F326" s="306">
        <v>802</v>
      </c>
      <c r="G326" s="306">
        <v>787.9</v>
      </c>
      <c r="H326" s="306">
        <v>834.69999999999993</v>
      </c>
      <c r="I326" s="306">
        <v>848.80000000000007</v>
      </c>
      <c r="J326" s="306">
        <v>858.09999999999991</v>
      </c>
      <c r="K326" s="305">
        <v>839.5</v>
      </c>
      <c r="L326" s="305">
        <v>816.1</v>
      </c>
      <c r="M326" s="305">
        <v>0.57194</v>
      </c>
      <c r="N326" s="1"/>
      <c r="O326" s="1"/>
    </row>
    <row r="327" spans="1:15" ht="12.75" customHeight="1">
      <c r="A327" s="30">
        <v>317</v>
      </c>
      <c r="B327" s="315" t="s">
        <v>160</v>
      </c>
      <c r="C327" s="305">
        <v>2520.1</v>
      </c>
      <c r="D327" s="306">
        <v>2503.1833333333329</v>
      </c>
      <c r="E327" s="306">
        <v>2469.4166666666661</v>
      </c>
      <c r="F327" s="306">
        <v>2418.7333333333331</v>
      </c>
      <c r="G327" s="306">
        <v>2384.9666666666662</v>
      </c>
      <c r="H327" s="306">
        <v>2553.8666666666659</v>
      </c>
      <c r="I327" s="306">
        <v>2587.6333333333332</v>
      </c>
      <c r="J327" s="306">
        <v>2638.3166666666657</v>
      </c>
      <c r="K327" s="305">
        <v>2536.9499999999998</v>
      </c>
      <c r="L327" s="305">
        <v>2452.5</v>
      </c>
      <c r="M327" s="305">
        <v>2.9576500000000001</v>
      </c>
      <c r="N327" s="1"/>
      <c r="O327" s="1"/>
    </row>
    <row r="328" spans="1:15" ht="12.75" customHeight="1">
      <c r="A328" s="30">
        <v>318</v>
      </c>
      <c r="B328" s="315" t="s">
        <v>161</v>
      </c>
      <c r="C328" s="305">
        <v>73386.2</v>
      </c>
      <c r="D328" s="306">
        <v>73866.46666666666</v>
      </c>
      <c r="E328" s="306">
        <v>72586.033333333326</v>
      </c>
      <c r="F328" s="306">
        <v>71785.866666666669</v>
      </c>
      <c r="G328" s="306">
        <v>70505.433333333334</v>
      </c>
      <c r="H328" s="306">
        <v>74666.633333333317</v>
      </c>
      <c r="I328" s="306">
        <v>75947.066666666637</v>
      </c>
      <c r="J328" s="306">
        <v>76747.233333333308</v>
      </c>
      <c r="K328" s="305">
        <v>75146.899999999994</v>
      </c>
      <c r="L328" s="305">
        <v>73066.3</v>
      </c>
      <c r="M328" s="305">
        <v>8.0439999999999998E-2</v>
      </c>
      <c r="N328" s="1"/>
      <c r="O328" s="1"/>
    </row>
    <row r="329" spans="1:15" ht="12.75" customHeight="1">
      <c r="A329" s="30">
        <v>319</v>
      </c>
      <c r="B329" s="315" t="s">
        <v>448</v>
      </c>
      <c r="C329" s="305">
        <v>88.15</v>
      </c>
      <c r="D329" s="306">
        <v>90.7</v>
      </c>
      <c r="E329" s="306">
        <v>85.600000000000009</v>
      </c>
      <c r="F329" s="306">
        <v>83.050000000000011</v>
      </c>
      <c r="G329" s="306">
        <v>77.950000000000017</v>
      </c>
      <c r="H329" s="306">
        <v>93.25</v>
      </c>
      <c r="I329" s="306">
        <v>98.35</v>
      </c>
      <c r="J329" s="306">
        <v>100.89999999999999</v>
      </c>
      <c r="K329" s="305">
        <v>95.8</v>
      </c>
      <c r="L329" s="305">
        <v>88.15</v>
      </c>
      <c r="M329" s="305">
        <v>34.84113</v>
      </c>
      <c r="N329" s="1"/>
      <c r="O329" s="1"/>
    </row>
    <row r="330" spans="1:15" ht="12.75" customHeight="1">
      <c r="A330" s="30">
        <v>320</v>
      </c>
      <c r="B330" s="315" t="s">
        <v>162</v>
      </c>
      <c r="C330" s="305">
        <v>1161.5</v>
      </c>
      <c r="D330" s="306">
        <v>1162.2666666666667</v>
      </c>
      <c r="E330" s="306">
        <v>1151.0833333333333</v>
      </c>
      <c r="F330" s="306">
        <v>1140.6666666666665</v>
      </c>
      <c r="G330" s="306">
        <v>1129.4833333333331</v>
      </c>
      <c r="H330" s="306">
        <v>1172.6833333333334</v>
      </c>
      <c r="I330" s="306">
        <v>1183.8666666666668</v>
      </c>
      <c r="J330" s="306">
        <v>1194.2833333333335</v>
      </c>
      <c r="K330" s="305">
        <v>1173.45</v>
      </c>
      <c r="L330" s="305">
        <v>1151.8499999999999</v>
      </c>
      <c r="M330" s="305">
        <v>4.2240599999999997</v>
      </c>
      <c r="N330" s="1"/>
      <c r="O330" s="1"/>
    </row>
    <row r="331" spans="1:15" ht="12.75" customHeight="1">
      <c r="A331" s="30">
        <v>321</v>
      </c>
      <c r="B331" s="315" t="s">
        <v>163</v>
      </c>
      <c r="C331" s="305">
        <v>271</v>
      </c>
      <c r="D331" s="306">
        <v>271.08333333333331</v>
      </c>
      <c r="E331" s="306">
        <v>266.96666666666664</v>
      </c>
      <c r="F331" s="306">
        <v>262.93333333333334</v>
      </c>
      <c r="G331" s="306">
        <v>258.81666666666666</v>
      </c>
      <c r="H331" s="306">
        <v>275.11666666666662</v>
      </c>
      <c r="I331" s="306">
        <v>279.23333333333329</v>
      </c>
      <c r="J331" s="306">
        <v>283.26666666666659</v>
      </c>
      <c r="K331" s="305">
        <v>275.2</v>
      </c>
      <c r="L331" s="305">
        <v>267.05</v>
      </c>
      <c r="M331" s="305">
        <v>6.5732499999999998</v>
      </c>
      <c r="N331" s="1"/>
      <c r="O331" s="1"/>
    </row>
    <row r="332" spans="1:15" ht="12.75" customHeight="1">
      <c r="A332" s="30">
        <v>322</v>
      </c>
      <c r="B332" s="315" t="s">
        <v>268</v>
      </c>
      <c r="C332" s="305">
        <v>703.85</v>
      </c>
      <c r="D332" s="306">
        <v>704.85</v>
      </c>
      <c r="E332" s="306">
        <v>695.7</v>
      </c>
      <c r="F332" s="306">
        <v>687.55000000000007</v>
      </c>
      <c r="G332" s="306">
        <v>678.40000000000009</v>
      </c>
      <c r="H332" s="306">
        <v>713</v>
      </c>
      <c r="I332" s="306">
        <v>722.14999999999986</v>
      </c>
      <c r="J332" s="306">
        <v>730.3</v>
      </c>
      <c r="K332" s="305">
        <v>714</v>
      </c>
      <c r="L332" s="305">
        <v>696.7</v>
      </c>
      <c r="M332" s="305">
        <v>0.93540000000000001</v>
      </c>
      <c r="N332" s="1"/>
      <c r="O332" s="1"/>
    </row>
    <row r="333" spans="1:15" ht="12.75" customHeight="1">
      <c r="A333" s="30">
        <v>323</v>
      </c>
      <c r="B333" s="315" t="s">
        <v>164</v>
      </c>
      <c r="C333" s="305">
        <v>95.9</v>
      </c>
      <c r="D333" s="306">
        <v>95.783333333333346</v>
      </c>
      <c r="E333" s="306">
        <v>93.616666666666688</v>
      </c>
      <c r="F333" s="306">
        <v>91.333333333333343</v>
      </c>
      <c r="G333" s="306">
        <v>89.166666666666686</v>
      </c>
      <c r="H333" s="306">
        <v>98.066666666666691</v>
      </c>
      <c r="I333" s="306">
        <v>100.23333333333335</v>
      </c>
      <c r="J333" s="306">
        <v>102.51666666666669</v>
      </c>
      <c r="K333" s="305">
        <v>97.95</v>
      </c>
      <c r="L333" s="305">
        <v>93.5</v>
      </c>
      <c r="M333" s="305">
        <v>195.81833</v>
      </c>
      <c r="N333" s="1"/>
      <c r="O333" s="1"/>
    </row>
    <row r="334" spans="1:15" ht="12.75" customHeight="1">
      <c r="A334" s="30">
        <v>324</v>
      </c>
      <c r="B334" s="315" t="s">
        <v>165</v>
      </c>
      <c r="C334" s="305">
        <v>3520.4</v>
      </c>
      <c r="D334" s="306">
        <v>3513.5</v>
      </c>
      <c r="E334" s="306">
        <v>3469.35</v>
      </c>
      <c r="F334" s="306">
        <v>3418.2999999999997</v>
      </c>
      <c r="G334" s="306">
        <v>3374.1499999999996</v>
      </c>
      <c r="H334" s="306">
        <v>3564.55</v>
      </c>
      <c r="I334" s="306">
        <v>3608.7</v>
      </c>
      <c r="J334" s="306">
        <v>3659.7500000000005</v>
      </c>
      <c r="K334" s="305">
        <v>3557.65</v>
      </c>
      <c r="L334" s="305">
        <v>3462.45</v>
      </c>
      <c r="M334" s="305">
        <v>3.8716900000000001</v>
      </c>
      <c r="N334" s="1"/>
      <c r="O334" s="1"/>
    </row>
    <row r="335" spans="1:15" ht="12.75" customHeight="1">
      <c r="A335" s="30">
        <v>325</v>
      </c>
      <c r="B335" s="315" t="s">
        <v>166</v>
      </c>
      <c r="C335" s="305">
        <v>3674.95</v>
      </c>
      <c r="D335" s="306">
        <v>3716.9499999999994</v>
      </c>
      <c r="E335" s="306">
        <v>3590.4499999999989</v>
      </c>
      <c r="F335" s="306">
        <v>3505.9499999999994</v>
      </c>
      <c r="G335" s="306">
        <v>3379.4499999999989</v>
      </c>
      <c r="H335" s="306">
        <v>3801.4499999999989</v>
      </c>
      <c r="I335" s="306">
        <v>3927.95</v>
      </c>
      <c r="J335" s="306">
        <v>4012.4499999999989</v>
      </c>
      <c r="K335" s="305">
        <v>3843.45</v>
      </c>
      <c r="L335" s="305">
        <v>3632.45</v>
      </c>
      <c r="M335" s="305">
        <v>2.0830199999999999</v>
      </c>
      <c r="N335" s="1"/>
      <c r="O335" s="1"/>
    </row>
    <row r="336" spans="1:15" ht="12.75" customHeight="1">
      <c r="A336" s="30">
        <v>326</v>
      </c>
      <c r="B336" s="315" t="s">
        <v>840</v>
      </c>
      <c r="C336" s="305">
        <v>1200</v>
      </c>
      <c r="D336" s="306">
        <v>1214.0166666666667</v>
      </c>
      <c r="E336" s="306">
        <v>1172.0833333333333</v>
      </c>
      <c r="F336" s="306">
        <v>1144.1666666666665</v>
      </c>
      <c r="G336" s="306">
        <v>1102.2333333333331</v>
      </c>
      <c r="H336" s="306">
        <v>1241.9333333333334</v>
      </c>
      <c r="I336" s="306">
        <v>1283.8666666666668</v>
      </c>
      <c r="J336" s="306">
        <v>1311.7833333333335</v>
      </c>
      <c r="K336" s="305">
        <v>1255.95</v>
      </c>
      <c r="L336" s="305">
        <v>1186.0999999999999</v>
      </c>
      <c r="M336" s="305">
        <v>1.6680200000000001</v>
      </c>
      <c r="N336" s="1"/>
      <c r="O336" s="1"/>
    </row>
    <row r="337" spans="1:15" ht="12.75" customHeight="1">
      <c r="A337" s="30">
        <v>327</v>
      </c>
      <c r="B337" s="315" t="s">
        <v>456</v>
      </c>
      <c r="C337" s="305">
        <v>33.75</v>
      </c>
      <c r="D337" s="306">
        <v>33.966666666666669</v>
      </c>
      <c r="E337" s="306">
        <v>33.433333333333337</v>
      </c>
      <c r="F337" s="306">
        <v>33.116666666666667</v>
      </c>
      <c r="G337" s="306">
        <v>32.583333333333336</v>
      </c>
      <c r="H337" s="306">
        <v>34.283333333333339</v>
      </c>
      <c r="I337" s="306">
        <v>34.81666666666667</v>
      </c>
      <c r="J337" s="306">
        <v>35.13333333333334</v>
      </c>
      <c r="K337" s="305">
        <v>34.5</v>
      </c>
      <c r="L337" s="305">
        <v>33.65</v>
      </c>
      <c r="M337" s="305">
        <v>22.06</v>
      </c>
      <c r="N337" s="1"/>
      <c r="O337" s="1"/>
    </row>
    <row r="338" spans="1:15" ht="12.75" customHeight="1">
      <c r="A338" s="30">
        <v>328</v>
      </c>
      <c r="B338" s="315" t="s">
        <v>457</v>
      </c>
      <c r="C338" s="305">
        <v>64.2</v>
      </c>
      <c r="D338" s="306">
        <v>64.600000000000009</v>
      </c>
      <c r="E338" s="306">
        <v>63.350000000000023</v>
      </c>
      <c r="F338" s="306">
        <v>62.500000000000014</v>
      </c>
      <c r="G338" s="306">
        <v>61.250000000000028</v>
      </c>
      <c r="H338" s="306">
        <v>65.450000000000017</v>
      </c>
      <c r="I338" s="306">
        <v>66.699999999999989</v>
      </c>
      <c r="J338" s="306">
        <v>67.550000000000011</v>
      </c>
      <c r="K338" s="305">
        <v>65.849999999999994</v>
      </c>
      <c r="L338" s="305">
        <v>63.75</v>
      </c>
      <c r="M338" s="305">
        <v>19.297809999999998</v>
      </c>
      <c r="N338" s="1"/>
      <c r="O338" s="1"/>
    </row>
    <row r="339" spans="1:15" ht="12.75" customHeight="1">
      <c r="A339" s="30">
        <v>329</v>
      </c>
      <c r="B339" s="315" t="s">
        <v>458</v>
      </c>
      <c r="C339" s="305">
        <v>542.95000000000005</v>
      </c>
      <c r="D339" s="306">
        <v>548.1</v>
      </c>
      <c r="E339" s="306">
        <v>536.25</v>
      </c>
      <c r="F339" s="306">
        <v>529.54999999999995</v>
      </c>
      <c r="G339" s="306">
        <v>517.69999999999993</v>
      </c>
      <c r="H339" s="306">
        <v>554.80000000000007</v>
      </c>
      <c r="I339" s="306">
        <v>566.6500000000002</v>
      </c>
      <c r="J339" s="306">
        <v>573.35000000000014</v>
      </c>
      <c r="K339" s="305">
        <v>559.95000000000005</v>
      </c>
      <c r="L339" s="305">
        <v>541.4</v>
      </c>
      <c r="M339" s="305">
        <v>0.12709000000000001</v>
      </c>
      <c r="N339" s="1"/>
      <c r="O339" s="1"/>
    </row>
    <row r="340" spans="1:15" ht="12.75" customHeight="1">
      <c r="A340" s="30">
        <v>330</v>
      </c>
      <c r="B340" s="315" t="s">
        <v>167</v>
      </c>
      <c r="C340" s="305">
        <v>16994.3</v>
      </c>
      <c r="D340" s="306">
        <v>17091.866666666669</v>
      </c>
      <c r="E340" s="306">
        <v>16813.733333333337</v>
      </c>
      <c r="F340" s="306">
        <v>16633.166666666668</v>
      </c>
      <c r="G340" s="306">
        <v>16355.033333333336</v>
      </c>
      <c r="H340" s="306">
        <v>17272.433333333338</v>
      </c>
      <c r="I340" s="306">
        <v>17550.566666666669</v>
      </c>
      <c r="J340" s="306">
        <v>17731.133333333339</v>
      </c>
      <c r="K340" s="305">
        <v>17370</v>
      </c>
      <c r="L340" s="305">
        <v>16911.3</v>
      </c>
      <c r="M340" s="305">
        <v>1.03173</v>
      </c>
      <c r="N340" s="1"/>
      <c r="O340" s="1"/>
    </row>
    <row r="341" spans="1:15" ht="12.75" customHeight="1">
      <c r="A341" s="30">
        <v>331</v>
      </c>
      <c r="B341" s="315" t="s">
        <v>464</v>
      </c>
      <c r="C341" s="305">
        <v>80.05</v>
      </c>
      <c r="D341" s="306">
        <v>80.166666666666671</v>
      </c>
      <c r="E341" s="306">
        <v>78.183333333333337</v>
      </c>
      <c r="F341" s="306">
        <v>76.316666666666663</v>
      </c>
      <c r="G341" s="306">
        <v>74.333333333333329</v>
      </c>
      <c r="H341" s="306">
        <v>82.033333333333346</v>
      </c>
      <c r="I341" s="306">
        <v>84.016666666666666</v>
      </c>
      <c r="J341" s="306">
        <v>85.883333333333354</v>
      </c>
      <c r="K341" s="305">
        <v>82.15</v>
      </c>
      <c r="L341" s="305">
        <v>78.3</v>
      </c>
      <c r="M341" s="305">
        <v>14.95004</v>
      </c>
      <c r="N341" s="1"/>
      <c r="O341" s="1"/>
    </row>
    <row r="342" spans="1:15" ht="12.75" customHeight="1">
      <c r="A342" s="30">
        <v>332</v>
      </c>
      <c r="B342" s="315" t="s">
        <v>463</v>
      </c>
      <c r="C342" s="305">
        <v>53.65</v>
      </c>
      <c r="D342" s="306">
        <v>53.800000000000004</v>
      </c>
      <c r="E342" s="306">
        <v>52.70000000000001</v>
      </c>
      <c r="F342" s="306">
        <v>51.750000000000007</v>
      </c>
      <c r="G342" s="306">
        <v>50.650000000000013</v>
      </c>
      <c r="H342" s="306">
        <v>54.750000000000007</v>
      </c>
      <c r="I342" s="306">
        <v>55.85</v>
      </c>
      <c r="J342" s="306">
        <v>56.800000000000004</v>
      </c>
      <c r="K342" s="305">
        <v>54.9</v>
      </c>
      <c r="L342" s="305">
        <v>52.85</v>
      </c>
      <c r="M342" s="305">
        <v>16.694400000000002</v>
      </c>
      <c r="N342" s="1"/>
      <c r="O342" s="1"/>
    </row>
    <row r="343" spans="1:15" ht="12.75" customHeight="1">
      <c r="A343" s="30">
        <v>333</v>
      </c>
      <c r="B343" s="315" t="s">
        <v>462</v>
      </c>
      <c r="C343" s="305">
        <v>633.6</v>
      </c>
      <c r="D343" s="306">
        <v>647.86666666666667</v>
      </c>
      <c r="E343" s="306">
        <v>615.73333333333335</v>
      </c>
      <c r="F343" s="306">
        <v>597.86666666666667</v>
      </c>
      <c r="G343" s="306">
        <v>565.73333333333335</v>
      </c>
      <c r="H343" s="306">
        <v>665.73333333333335</v>
      </c>
      <c r="I343" s="306">
        <v>697.86666666666679</v>
      </c>
      <c r="J343" s="306">
        <v>715.73333333333335</v>
      </c>
      <c r="K343" s="305">
        <v>680</v>
      </c>
      <c r="L343" s="305">
        <v>630</v>
      </c>
      <c r="M343" s="305">
        <v>1.39381</v>
      </c>
      <c r="N343" s="1"/>
      <c r="O343" s="1"/>
    </row>
    <row r="344" spans="1:15" ht="12.75" customHeight="1">
      <c r="A344" s="30">
        <v>334</v>
      </c>
      <c r="B344" s="315" t="s">
        <v>459</v>
      </c>
      <c r="C344" s="305">
        <v>32.4</v>
      </c>
      <c r="D344" s="306">
        <v>32.4</v>
      </c>
      <c r="E344" s="306">
        <v>32</v>
      </c>
      <c r="F344" s="306">
        <v>31.6</v>
      </c>
      <c r="G344" s="306">
        <v>31.200000000000003</v>
      </c>
      <c r="H344" s="306">
        <v>32.799999999999997</v>
      </c>
      <c r="I344" s="306">
        <v>33.199999999999989</v>
      </c>
      <c r="J344" s="306">
        <v>33.599999999999994</v>
      </c>
      <c r="K344" s="305">
        <v>32.799999999999997</v>
      </c>
      <c r="L344" s="305">
        <v>32</v>
      </c>
      <c r="M344" s="305">
        <v>41.268320000000003</v>
      </c>
      <c r="N344" s="1"/>
      <c r="O344" s="1"/>
    </row>
    <row r="345" spans="1:15" ht="12.75" customHeight="1">
      <c r="A345" s="30">
        <v>335</v>
      </c>
      <c r="B345" s="315" t="s">
        <v>534</v>
      </c>
      <c r="C345" s="305">
        <v>104.9</v>
      </c>
      <c r="D345" s="306">
        <v>104.78333333333335</v>
      </c>
      <c r="E345" s="306">
        <v>103.76666666666669</v>
      </c>
      <c r="F345" s="306">
        <v>102.63333333333335</v>
      </c>
      <c r="G345" s="306">
        <v>101.6166666666667</v>
      </c>
      <c r="H345" s="306">
        <v>105.91666666666669</v>
      </c>
      <c r="I345" s="306">
        <v>106.93333333333334</v>
      </c>
      <c r="J345" s="306">
        <v>108.06666666666668</v>
      </c>
      <c r="K345" s="305">
        <v>105.8</v>
      </c>
      <c r="L345" s="305">
        <v>103.65</v>
      </c>
      <c r="M345" s="305">
        <v>2.3529900000000001</v>
      </c>
      <c r="N345" s="1"/>
      <c r="O345" s="1"/>
    </row>
    <row r="346" spans="1:15" ht="12.75" customHeight="1">
      <c r="A346" s="30">
        <v>336</v>
      </c>
      <c r="B346" s="315" t="s">
        <v>465</v>
      </c>
      <c r="C346" s="305">
        <v>2091.65</v>
      </c>
      <c r="D346" s="306">
        <v>2130.75</v>
      </c>
      <c r="E346" s="306">
        <v>1961.5</v>
      </c>
      <c r="F346" s="306">
        <v>1831.35</v>
      </c>
      <c r="G346" s="306">
        <v>1662.1</v>
      </c>
      <c r="H346" s="306">
        <v>2260.9</v>
      </c>
      <c r="I346" s="306">
        <v>2430.15</v>
      </c>
      <c r="J346" s="306">
        <v>2560.3000000000002</v>
      </c>
      <c r="K346" s="305">
        <v>2300</v>
      </c>
      <c r="L346" s="305">
        <v>2000.6</v>
      </c>
      <c r="M346" s="305">
        <v>1.2774099999999999</v>
      </c>
      <c r="N346" s="1"/>
      <c r="O346" s="1"/>
    </row>
    <row r="347" spans="1:15" ht="12.75" customHeight="1">
      <c r="A347" s="30">
        <v>337</v>
      </c>
      <c r="B347" s="315" t="s">
        <v>460</v>
      </c>
      <c r="C347" s="305">
        <v>81.5</v>
      </c>
      <c r="D347" s="306">
        <v>82.55</v>
      </c>
      <c r="E347" s="306">
        <v>79.599999999999994</v>
      </c>
      <c r="F347" s="306">
        <v>77.7</v>
      </c>
      <c r="G347" s="306">
        <v>74.75</v>
      </c>
      <c r="H347" s="306">
        <v>84.449999999999989</v>
      </c>
      <c r="I347" s="306">
        <v>87.4</v>
      </c>
      <c r="J347" s="306">
        <v>89.299999999999983</v>
      </c>
      <c r="K347" s="305">
        <v>85.5</v>
      </c>
      <c r="L347" s="305">
        <v>80.650000000000006</v>
      </c>
      <c r="M347" s="305">
        <v>80.947559999999996</v>
      </c>
      <c r="N347" s="1"/>
      <c r="O347" s="1"/>
    </row>
    <row r="348" spans="1:15" ht="12.75" customHeight="1">
      <c r="A348" s="30">
        <v>338</v>
      </c>
      <c r="B348" s="315" t="s">
        <v>168</v>
      </c>
      <c r="C348" s="305">
        <v>128.15</v>
      </c>
      <c r="D348" s="306">
        <v>129.81666666666669</v>
      </c>
      <c r="E348" s="306">
        <v>122.83333333333337</v>
      </c>
      <c r="F348" s="306">
        <v>117.51666666666668</v>
      </c>
      <c r="G348" s="306">
        <v>110.53333333333336</v>
      </c>
      <c r="H348" s="306">
        <v>135.13333333333338</v>
      </c>
      <c r="I348" s="306">
        <v>142.11666666666667</v>
      </c>
      <c r="J348" s="306">
        <v>147.43333333333339</v>
      </c>
      <c r="K348" s="305">
        <v>136.80000000000001</v>
      </c>
      <c r="L348" s="305">
        <v>124.5</v>
      </c>
      <c r="M348" s="305">
        <v>279.30966000000001</v>
      </c>
      <c r="N348" s="1"/>
      <c r="O348" s="1"/>
    </row>
    <row r="349" spans="1:15" ht="12.75" customHeight="1">
      <c r="A349" s="30">
        <v>339</v>
      </c>
      <c r="B349" s="315" t="s">
        <v>461</v>
      </c>
      <c r="C349" s="305">
        <v>255.3</v>
      </c>
      <c r="D349" s="306">
        <v>258.36666666666667</v>
      </c>
      <c r="E349" s="306">
        <v>250.43333333333334</v>
      </c>
      <c r="F349" s="306">
        <v>245.56666666666666</v>
      </c>
      <c r="G349" s="306">
        <v>237.63333333333333</v>
      </c>
      <c r="H349" s="306">
        <v>263.23333333333335</v>
      </c>
      <c r="I349" s="306">
        <v>271.16666666666674</v>
      </c>
      <c r="J349" s="306">
        <v>276.03333333333336</v>
      </c>
      <c r="K349" s="305">
        <v>266.3</v>
      </c>
      <c r="L349" s="305">
        <v>253.5</v>
      </c>
      <c r="M349" s="305">
        <v>24.361129999999999</v>
      </c>
      <c r="N349" s="1"/>
      <c r="O349" s="1"/>
    </row>
    <row r="350" spans="1:15" ht="12.75" customHeight="1">
      <c r="A350" s="30">
        <v>340</v>
      </c>
      <c r="B350" s="315" t="s">
        <v>170</v>
      </c>
      <c r="C350" s="305">
        <v>150.15</v>
      </c>
      <c r="D350" s="306">
        <v>151.29999999999998</v>
      </c>
      <c r="E350" s="306">
        <v>147.24999999999997</v>
      </c>
      <c r="F350" s="306">
        <v>144.35</v>
      </c>
      <c r="G350" s="306">
        <v>140.29999999999998</v>
      </c>
      <c r="H350" s="306">
        <v>154.19999999999996</v>
      </c>
      <c r="I350" s="306">
        <v>158.24999999999997</v>
      </c>
      <c r="J350" s="306">
        <v>161.14999999999995</v>
      </c>
      <c r="K350" s="305">
        <v>155.35</v>
      </c>
      <c r="L350" s="305">
        <v>148.4</v>
      </c>
      <c r="M350" s="305">
        <v>260.55889999999999</v>
      </c>
      <c r="N350" s="1"/>
      <c r="O350" s="1"/>
    </row>
    <row r="351" spans="1:15" ht="12.75" customHeight="1">
      <c r="A351" s="30">
        <v>341</v>
      </c>
      <c r="B351" s="315" t="s">
        <v>269</v>
      </c>
      <c r="C351" s="305">
        <v>787.85</v>
      </c>
      <c r="D351" s="306">
        <v>797.55000000000007</v>
      </c>
      <c r="E351" s="306">
        <v>772.90000000000009</v>
      </c>
      <c r="F351" s="306">
        <v>757.95</v>
      </c>
      <c r="G351" s="306">
        <v>733.30000000000007</v>
      </c>
      <c r="H351" s="306">
        <v>812.50000000000011</v>
      </c>
      <c r="I351" s="306">
        <v>837.15</v>
      </c>
      <c r="J351" s="306">
        <v>852.10000000000014</v>
      </c>
      <c r="K351" s="305">
        <v>822.2</v>
      </c>
      <c r="L351" s="305">
        <v>782.6</v>
      </c>
      <c r="M351" s="305">
        <v>10.900130000000001</v>
      </c>
      <c r="N351" s="1"/>
      <c r="O351" s="1"/>
    </row>
    <row r="352" spans="1:15" ht="12.75" customHeight="1">
      <c r="A352" s="30">
        <v>342</v>
      </c>
      <c r="B352" s="315" t="s">
        <v>466</v>
      </c>
      <c r="C352" s="305">
        <v>3223.85</v>
      </c>
      <c r="D352" s="306">
        <v>3234.4666666666672</v>
      </c>
      <c r="E352" s="306">
        <v>3193.9333333333343</v>
      </c>
      <c r="F352" s="306">
        <v>3164.0166666666673</v>
      </c>
      <c r="G352" s="306">
        <v>3123.4833333333345</v>
      </c>
      <c r="H352" s="306">
        <v>3264.3833333333341</v>
      </c>
      <c r="I352" s="306">
        <v>3304.916666666667</v>
      </c>
      <c r="J352" s="306">
        <v>3334.8333333333339</v>
      </c>
      <c r="K352" s="305">
        <v>3275</v>
      </c>
      <c r="L352" s="305">
        <v>3204.55</v>
      </c>
      <c r="M352" s="305">
        <v>0.46211999999999998</v>
      </c>
      <c r="N352" s="1"/>
      <c r="O352" s="1"/>
    </row>
    <row r="353" spans="1:15" ht="12.75" customHeight="1">
      <c r="A353" s="30">
        <v>343</v>
      </c>
      <c r="B353" s="315" t="s">
        <v>270</v>
      </c>
      <c r="C353" s="305">
        <v>232.25</v>
      </c>
      <c r="D353" s="306">
        <v>234.75</v>
      </c>
      <c r="E353" s="306">
        <v>228.5</v>
      </c>
      <c r="F353" s="306">
        <v>224.75</v>
      </c>
      <c r="G353" s="306">
        <v>218.5</v>
      </c>
      <c r="H353" s="306">
        <v>238.5</v>
      </c>
      <c r="I353" s="306">
        <v>244.75</v>
      </c>
      <c r="J353" s="306">
        <v>248.5</v>
      </c>
      <c r="K353" s="305">
        <v>241</v>
      </c>
      <c r="L353" s="305">
        <v>231</v>
      </c>
      <c r="M353" s="305">
        <v>9.6562800000000006</v>
      </c>
      <c r="N353" s="1"/>
      <c r="O353" s="1"/>
    </row>
    <row r="354" spans="1:15" ht="12.75" customHeight="1">
      <c r="A354" s="30">
        <v>344</v>
      </c>
      <c r="B354" s="315" t="s">
        <v>171</v>
      </c>
      <c r="C354" s="305">
        <v>155.1</v>
      </c>
      <c r="D354" s="306">
        <v>157.98333333333332</v>
      </c>
      <c r="E354" s="306">
        <v>151.76666666666665</v>
      </c>
      <c r="F354" s="306">
        <v>148.43333333333334</v>
      </c>
      <c r="G354" s="306">
        <v>142.21666666666667</v>
      </c>
      <c r="H354" s="306">
        <v>161.31666666666663</v>
      </c>
      <c r="I354" s="306">
        <v>167.53333333333327</v>
      </c>
      <c r="J354" s="306">
        <v>170.86666666666662</v>
      </c>
      <c r="K354" s="305">
        <v>164.2</v>
      </c>
      <c r="L354" s="305">
        <v>154.65</v>
      </c>
      <c r="M354" s="305">
        <v>180.29557</v>
      </c>
      <c r="N354" s="1"/>
      <c r="O354" s="1"/>
    </row>
    <row r="355" spans="1:15" ht="12.75" customHeight="1">
      <c r="A355" s="30">
        <v>345</v>
      </c>
      <c r="B355" s="315" t="s">
        <v>467</v>
      </c>
      <c r="C355" s="305">
        <v>275.05</v>
      </c>
      <c r="D355" s="306">
        <v>276.40000000000003</v>
      </c>
      <c r="E355" s="306">
        <v>270.75000000000006</v>
      </c>
      <c r="F355" s="306">
        <v>266.45000000000005</v>
      </c>
      <c r="G355" s="306">
        <v>260.80000000000007</v>
      </c>
      <c r="H355" s="306">
        <v>280.70000000000005</v>
      </c>
      <c r="I355" s="306">
        <v>286.35000000000002</v>
      </c>
      <c r="J355" s="306">
        <v>290.65000000000003</v>
      </c>
      <c r="K355" s="305">
        <v>282.05</v>
      </c>
      <c r="L355" s="305">
        <v>272.10000000000002</v>
      </c>
      <c r="M355" s="305">
        <v>13.898490000000001</v>
      </c>
      <c r="N355" s="1"/>
      <c r="O355" s="1"/>
    </row>
    <row r="356" spans="1:15" ht="12.75" customHeight="1">
      <c r="A356" s="30">
        <v>346</v>
      </c>
      <c r="B356" s="315" t="s">
        <v>172</v>
      </c>
      <c r="C356" s="305">
        <v>42184.9</v>
      </c>
      <c r="D356" s="306">
        <v>42420.283333333333</v>
      </c>
      <c r="E356" s="306">
        <v>41765.616666666669</v>
      </c>
      <c r="F356" s="306">
        <v>41346.333333333336</v>
      </c>
      <c r="G356" s="306">
        <v>40691.666666666672</v>
      </c>
      <c r="H356" s="306">
        <v>42839.566666666666</v>
      </c>
      <c r="I356" s="306">
        <v>43494.233333333337</v>
      </c>
      <c r="J356" s="306">
        <v>43913.516666666663</v>
      </c>
      <c r="K356" s="305">
        <v>43074.95</v>
      </c>
      <c r="L356" s="305">
        <v>42001</v>
      </c>
      <c r="M356" s="305">
        <v>0.11852</v>
      </c>
      <c r="N356" s="1"/>
      <c r="O356" s="1"/>
    </row>
    <row r="357" spans="1:15" ht="12.75" customHeight="1">
      <c r="A357" s="30">
        <v>347</v>
      </c>
      <c r="B357" s="315" t="s">
        <v>857</v>
      </c>
      <c r="C357" s="305">
        <v>112.1</v>
      </c>
      <c r="D357" s="306">
        <v>112.61666666666667</v>
      </c>
      <c r="E357" s="306">
        <v>109.73333333333335</v>
      </c>
      <c r="F357" s="306">
        <v>107.36666666666667</v>
      </c>
      <c r="G357" s="306">
        <v>104.48333333333335</v>
      </c>
      <c r="H357" s="306">
        <v>114.98333333333335</v>
      </c>
      <c r="I357" s="306">
        <v>117.86666666666667</v>
      </c>
      <c r="J357" s="306">
        <v>120.23333333333335</v>
      </c>
      <c r="K357" s="305">
        <v>115.5</v>
      </c>
      <c r="L357" s="305">
        <v>110.25</v>
      </c>
      <c r="M357" s="305">
        <v>9.5419999999999998</v>
      </c>
      <c r="N357" s="1"/>
      <c r="O357" s="1"/>
    </row>
    <row r="358" spans="1:15" ht="12.75" customHeight="1">
      <c r="A358" s="30">
        <v>348</v>
      </c>
      <c r="B358" s="315" t="s">
        <v>173</v>
      </c>
      <c r="C358" s="305">
        <v>1885.8</v>
      </c>
      <c r="D358" s="306">
        <v>1902.4333333333334</v>
      </c>
      <c r="E358" s="306">
        <v>1864.8166666666668</v>
      </c>
      <c r="F358" s="306">
        <v>1843.8333333333335</v>
      </c>
      <c r="G358" s="306">
        <v>1806.2166666666669</v>
      </c>
      <c r="H358" s="306">
        <v>1923.4166666666667</v>
      </c>
      <c r="I358" s="306">
        <v>1961.0333333333335</v>
      </c>
      <c r="J358" s="306">
        <v>1982.0166666666667</v>
      </c>
      <c r="K358" s="305">
        <v>1940.05</v>
      </c>
      <c r="L358" s="305">
        <v>1881.45</v>
      </c>
      <c r="M358" s="305">
        <v>4.1477700000000004</v>
      </c>
      <c r="N358" s="1"/>
      <c r="O358" s="1"/>
    </row>
    <row r="359" spans="1:15" ht="12.75" customHeight="1">
      <c r="A359" s="30">
        <v>349</v>
      </c>
      <c r="B359" s="315" t="s">
        <v>471</v>
      </c>
      <c r="C359" s="305">
        <v>3785.25</v>
      </c>
      <c r="D359" s="306">
        <v>3777.7000000000003</v>
      </c>
      <c r="E359" s="306">
        <v>3697.6000000000004</v>
      </c>
      <c r="F359" s="306">
        <v>3609.9500000000003</v>
      </c>
      <c r="G359" s="306">
        <v>3529.8500000000004</v>
      </c>
      <c r="H359" s="306">
        <v>3865.3500000000004</v>
      </c>
      <c r="I359" s="306">
        <v>3945.45</v>
      </c>
      <c r="J359" s="306">
        <v>4033.1000000000004</v>
      </c>
      <c r="K359" s="305">
        <v>3857.8</v>
      </c>
      <c r="L359" s="305">
        <v>3690.05</v>
      </c>
      <c r="M359" s="305">
        <v>2.00406</v>
      </c>
      <c r="N359" s="1"/>
      <c r="O359" s="1"/>
    </row>
    <row r="360" spans="1:15" ht="12.75" customHeight="1">
      <c r="A360" s="30">
        <v>350</v>
      </c>
      <c r="B360" s="315" t="s">
        <v>174</v>
      </c>
      <c r="C360" s="305">
        <v>225.5</v>
      </c>
      <c r="D360" s="306">
        <v>226.98333333333335</v>
      </c>
      <c r="E360" s="306">
        <v>222.9666666666667</v>
      </c>
      <c r="F360" s="306">
        <v>220.43333333333334</v>
      </c>
      <c r="G360" s="306">
        <v>216.41666666666669</v>
      </c>
      <c r="H360" s="306">
        <v>229.51666666666671</v>
      </c>
      <c r="I360" s="306">
        <v>233.53333333333336</v>
      </c>
      <c r="J360" s="306">
        <v>236.06666666666672</v>
      </c>
      <c r="K360" s="305">
        <v>231</v>
      </c>
      <c r="L360" s="305">
        <v>224.45</v>
      </c>
      <c r="M360" s="305">
        <v>29.791679999999999</v>
      </c>
      <c r="N360" s="1"/>
      <c r="O360" s="1"/>
    </row>
    <row r="361" spans="1:15" ht="12.75" customHeight="1">
      <c r="A361" s="30">
        <v>351</v>
      </c>
      <c r="B361" s="315" t="s">
        <v>175</v>
      </c>
      <c r="C361" s="305">
        <v>108.7</v>
      </c>
      <c r="D361" s="306">
        <v>108.73333333333333</v>
      </c>
      <c r="E361" s="306">
        <v>107.51666666666667</v>
      </c>
      <c r="F361" s="306">
        <v>106.33333333333333</v>
      </c>
      <c r="G361" s="306">
        <v>105.11666666666666</v>
      </c>
      <c r="H361" s="306">
        <v>109.91666666666667</v>
      </c>
      <c r="I361" s="306">
        <v>111.13333333333334</v>
      </c>
      <c r="J361" s="306">
        <v>112.31666666666668</v>
      </c>
      <c r="K361" s="305">
        <v>109.95</v>
      </c>
      <c r="L361" s="305">
        <v>107.55</v>
      </c>
      <c r="M361" s="305">
        <v>23.2181</v>
      </c>
      <c r="N361" s="1"/>
      <c r="O361" s="1"/>
    </row>
    <row r="362" spans="1:15" ht="12.75" customHeight="1">
      <c r="A362" s="30">
        <v>352</v>
      </c>
      <c r="B362" s="315" t="s">
        <v>176</v>
      </c>
      <c r="C362" s="305">
        <v>4412</v>
      </c>
      <c r="D362" s="306">
        <v>4409.1500000000005</v>
      </c>
      <c r="E362" s="306">
        <v>4323.3000000000011</v>
      </c>
      <c r="F362" s="306">
        <v>4234.6000000000004</v>
      </c>
      <c r="G362" s="306">
        <v>4148.7500000000009</v>
      </c>
      <c r="H362" s="306">
        <v>4497.8500000000013</v>
      </c>
      <c r="I362" s="306">
        <v>4583.7000000000016</v>
      </c>
      <c r="J362" s="306">
        <v>4672.4000000000015</v>
      </c>
      <c r="K362" s="305">
        <v>4495</v>
      </c>
      <c r="L362" s="305">
        <v>4320.45</v>
      </c>
      <c r="M362" s="305">
        <v>0.86560000000000004</v>
      </c>
      <c r="N362" s="1"/>
      <c r="O362" s="1"/>
    </row>
    <row r="363" spans="1:15" ht="12.75" customHeight="1">
      <c r="A363" s="30">
        <v>353</v>
      </c>
      <c r="B363" s="315" t="s">
        <v>273</v>
      </c>
      <c r="C363" s="305">
        <v>13385.5</v>
      </c>
      <c r="D363" s="306">
        <v>13299.733333333332</v>
      </c>
      <c r="E363" s="306">
        <v>13119.516666666663</v>
      </c>
      <c r="F363" s="306">
        <v>12853.533333333331</v>
      </c>
      <c r="G363" s="306">
        <v>12673.316666666662</v>
      </c>
      <c r="H363" s="306">
        <v>13565.716666666664</v>
      </c>
      <c r="I363" s="306">
        <v>13745.933333333334</v>
      </c>
      <c r="J363" s="306">
        <v>14011.916666666664</v>
      </c>
      <c r="K363" s="305">
        <v>13479.95</v>
      </c>
      <c r="L363" s="305">
        <v>13033.75</v>
      </c>
      <c r="M363" s="305">
        <v>5.2979999999999999E-2</v>
      </c>
      <c r="N363" s="1"/>
      <c r="O363" s="1"/>
    </row>
    <row r="364" spans="1:15" ht="12.75" customHeight="1">
      <c r="A364" s="30">
        <v>354</v>
      </c>
      <c r="B364" s="315" t="s">
        <v>478</v>
      </c>
      <c r="C364" s="305">
        <v>4380.6499999999996</v>
      </c>
      <c r="D364" s="306">
        <v>4392.9333333333334</v>
      </c>
      <c r="E364" s="306">
        <v>4337.7166666666672</v>
      </c>
      <c r="F364" s="306">
        <v>4294.7833333333338</v>
      </c>
      <c r="G364" s="306">
        <v>4239.5666666666675</v>
      </c>
      <c r="H364" s="306">
        <v>4435.8666666666668</v>
      </c>
      <c r="I364" s="306">
        <v>4491.0833333333321</v>
      </c>
      <c r="J364" s="306">
        <v>4534.0166666666664</v>
      </c>
      <c r="K364" s="305">
        <v>4448.1499999999996</v>
      </c>
      <c r="L364" s="305">
        <v>4350</v>
      </c>
      <c r="M364" s="305">
        <v>4.8579999999999998E-2</v>
      </c>
      <c r="N364" s="1"/>
      <c r="O364" s="1"/>
    </row>
    <row r="365" spans="1:15" ht="12.75" customHeight="1">
      <c r="A365" s="30">
        <v>355</v>
      </c>
      <c r="B365" s="315" t="s">
        <v>473</v>
      </c>
      <c r="C365" s="305">
        <v>1103</v>
      </c>
      <c r="D365" s="306">
        <v>1100.3333333333333</v>
      </c>
      <c r="E365" s="306">
        <v>1071.5166666666664</v>
      </c>
      <c r="F365" s="306">
        <v>1040.0333333333331</v>
      </c>
      <c r="G365" s="306">
        <v>1011.2166666666662</v>
      </c>
      <c r="H365" s="306">
        <v>1131.8166666666666</v>
      </c>
      <c r="I365" s="306">
        <v>1160.6333333333337</v>
      </c>
      <c r="J365" s="306">
        <v>1192.1166666666668</v>
      </c>
      <c r="K365" s="305">
        <v>1129.1500000000001</v>
      </c>
      <c r="L365" s="305">
        <v>1068.8499999999999</v>
      </c>
      <c r="M365" s="305">
        <v>1.15194</v>
      </c>
      <c r="N365" s="1"/>
      <c r="O365" s="1"/>
    </row>
    <row r="366" spans="1:15" ht="12.75" customHeight="1">
      <c r="A366" s="30">
        <v>356</v>
      </c>
      <c r="B366" s="315" t="s">
        <v>177</v>
      </c>
      <c r="C366" s="305">
        <v>2188.75</v>
      </c>
      <c r="D366" s="306">
        <v>2186</v>
      </c>
      <c r="E366" s="306">
        <v>2143</v>
      </c>
      <c r="F366" s="306">
        <v>2097.25</v>
      </c>
      <c r="G366" s="306">
        <v>2054.25</v>
      </c>
      <c r="H366" s="306">
        <v>2231.75</v>
      </c>
      <c r="I366" s="306">
        <v>2274.75</v>
      </c>
      <c r="J366" s="306">
        <v>2320.5</v>
      </c>
      <c r="K366" s="305">
        <v>2229</v>
      </c>
      <c r="L366" s="305">
        <v>2140.25</v>
      </c>
      <c r="M366" s="305">
        <v>8.9389199999999995</v>
      </c>
      <c r="N366" s="1"/>
      <c r="O366" s="1"/>
    </row>
    <row r="367" spans="1:15" ht="12.75" customHeight="1">
      <c r="A367" s="30">
        <v>357</v>
      </c>
      <c r="B367" s="315" t="s">
        <v>178</v>
      </c>
      <c r="C367" s="305">
        <v>2644.3</v>
      </c>
      <c r="D367" s="306">
        <v>2650.6833333333334</v>
      </c>
      <c r="E367" s="306">
        <v>2589.666666666667</v>
      </c>
      <c r="F367" s="306">
        <v>2535.0333333333338</v>
      </c>
      <c r="G367" s="306">
        <v>2474.0166666666673</v>
      </c>
      <c r="H367" s="306">
        <v>2705.3166666666666</v>
      </c>
      <c r="I367" s="306">
        <v>2766.333333333333</v>
      </c>
      <c r="J367" s="306">
        <v>2820.9666666666662</v>
      </c>
      <c r="K367" s="305">
        <v>2711.7</v>
      </c>
      <c r="L367" s="305">
        <v>2596.0500000000002</v>
      </c>
      <c r="M367" s="305">
        <v>2.9210400000000001</v>
      </c>
      <c r="N367" s="1"/>
      <c r="O367" s="1"/>
    </row>
    <row r="368" spans="1:15" ht="12.75" customHeight="1">
      <c r="A368" s="30">
        <v>358</v>
      </c>
      <c r="B368" s="315" t="s">
        <v>179</v>
      </c>
      <c r="C368" s="305">
        <v>30.6</v>
      </c>
      <c r="D368" s="306">
        <v>30.45</v>
      </c>
      <c r="E368" s="306">
        <v>30.049999999999997</v>
      </c>
      <c r="F368" s="306">
        <v>29.499999999999996</v>
      </c>
      <c r="G368" s="306">
        <v>29.099999999999994</v>
      </c>
      <c r="H368" s="306">
        <v>31</v>
      </c>
      <c r="I368" s="306">
        <v>31.4</v>
      </c>
      <c r="J368" s="306">
        <v>31.950000000000003</v>
      </c>
      <c r="K368" s="305">
        <v>30.85</v>
      </c>
      <c r="L368" s="305">
        <v>29.9</v>
      </c>
      <c r="M368" s="305">
        <v>420.55819000000002</v>
      </c>
      <c r="N368" s="1"/>
      <c r="O368" s="1"/>
    </row>
    <row r="369" spans="1:15" ht="12.75" customHeight="1">
      <c r="A369" s="30">
        <v>359</v>
      </c>
      <c r="B369" s="315" t="s">
        <v>469</v>
      </c>
      <c r="C369" s="305">
        <v>343</v>
      </c>
      <c r="D369" s="306">
        <v>342.73333333333335</v>
      </c>
      <c r="E369" s="306">
        <v>336.4666666666667</v>
      </c>
      <c r="F369" s="306">
        <v>329.93333333333334</v>
      </c>
      <c r="G369" s="306">
        <v>323.66666666666669</v>
      </c>
      <c r="H369" s="306">
        <v>349.26666666666671</v>
      </c>
      <c r="I369" s="306">
        <v>355.53333333333336</v>
      </c>
      <c r="J369" s="306">
        <v>362.06666666666672</v>
      </c>
      <c r="K369" s="305">
        <v>349</v>
      </c>
      <c r="L369" s="305">
        <v>336.2</v>
      </c>
      <c r="M369" s="305">
        <v>0.90888000000000002</v>
      </c>
      <c r="N369" s="1"/>
      <c r="O369" s="1"/>
    </row>
    <row r="370" spans="1:15" ht="12.75" customHeight="1">
      <c r="A370" s="30">
        <v>360</v>
      </c>
      <c r="B370" s="315" t="s">
        <v>470</v>
      </c>
      <c r="C370" s="305">
        <v>249.9</v>
      </c>
      <c r="D370" s="306">
        <v>250.96666666666667</v>
      </c>
      <c r="E370" s="306">
        <v>247.03333333333333</v>
      </c>
      <c r="F370" s="306">
        <v>244.16666666666666</v>
      </c>
      <c r="G370" s="306">
        <v>240.23333333333332</v>
      </c>
      <c r="H370" s="306">
        <v>253.83333333333334</v>
      </c>
      <c r="I370" s="306">
        <v>257.76666666666665</v>
      </c>
      <c r="J370" s="306">
        <v>260.63333333333333</v>
      </c>
      <c r="K370" s="305">
        <v>254.9</v>
      </c>
      <c r="L370" s="305">
        <v>248.1</v>
      </c>
      <c r="M370" s="305">
        <v>1.0953299999999999</v>
      </c>
      <c r="N370" s="1"/>
      <c r="O370" s="1"/>
    </row>
    <row r="371" spans="1:15" ht="12.75" customHeight="1">
      <c r="A371" s="30">
        <v>361</v>
      </c>
      <c r="B371" s="315" t="s">
        <v>271</v>
      </c>
      <c r="C371" s="305">
        <v>2543.1999999999998</v>
      </c>
      <c r="D371" s="306">
        <v>2555.5499999999997</v>
      </c>
      <c r="E371" s="306">
        <v>2520.8499999999995</v>
      </c>
      <c r="F371" s="306">
        <v>2498.4999999999995</v>
      </c>
      <c r="G371" s="306">
        <v>2463.7999999999993</v>
      </c>
      <c r="H371" s="306">
        <v>2577.8999999999996</v>
      </c>
      <c r="I371" s="306">
        <v>2612.5999999999995</v>
      </c>
      <c r="J371" s="306">
        <v>2634.95</v>
      </c>
      <c r="K371" s="305">
        <v>2590.25</v>
      </c>
      <c r="L371" s="305">
        <v>2533.1999999999998</v>
      </c>
      <c r="M371" s="305">
        <v>1.7015899999999999</v>
      </c>
      <c r="N371" s="1"/>
      <c r="O371" s="1"/>
    </row>
    <row r="372" spans="1:15" ht="12.75" customHeight="1">
      <c r="A372" s="30">
        <v>362</v>
      </c>
      <c r="B372" s="315" t="s">
        <v>474</v>
      </c>
      <c r="C372" s="305">
        <v>717.35</v>
      </c>
      <c r="D372" s="306">
        <v>719.83333333333337</v>
      </c>
      <c r="E372" s="306">
        <v>706.76666666666677</v>
      </c>
      <c r="F372" s="306">
        <v>696.18333333333339</v>
      </c>
      <c r="G372" s="306">
        <v>683.11666666666679</v>
      </c>
      <c r="H372" s="306">
        <v>730.41666666666674</v>
      </c>
      <c r="I372" s="306">
        <v>743.48333333333335</v>
      </c>
      <c r="J372" s="306">
        <v>754.06666666666672</v>
      </c>
      <c r="K372" s="305">
        <v>732.9</v>
      </c>
      <c r="L372" s="305">
        <v>709.25</v>
      </c>
      <c r="M372" s="305">
        <v>0.35987000000000002</v>
      </c>
      <c r="N372" s="1"/>
      <c r="O372" s="1"/>
    </row>
    <row r="373" spans="1:15" ht="12.75" customHeight="1">
      <c r="A373" s="30">
        <v>363</v>
      </c>
      <c r="B373" s="315" t="s">
        <v>475</v>
      </c>
      <c r="C373" s="305">
        <v>2333.4</v>
      </c>
      <c r="D373" s="306">
        <v>2349.9166666666665</v>
      </c>
      <c r="E373" s="306">
        <v>2303.1333333333332</v>
      </c>
      <c r="F373" s="306">
        <v>2272.8666666666668</v>
      </c>
      <c r="G373" s="306">
        <v>2226.0833333333335</v>
      </c>
      <c r="H373" s="306">
        <v>2380.1833333333329</v>
      </c>
      <c r="I373" s="306">
        <v>2426.9666666666667</v>
      </c>
      <c r="J373" s="306">
        <v>2457.2333333333327</v>
      </c>
      <c r="K373" s="305">
        <v>2396.6999999999998</v>
      </c>
      <c r="L373" s="305">
        <v>2319.65</v>
      </c>
      <c r="M373" s="305">
        <v>1.61531</v>
      </c>
      <c r="N373" s="1"/>
      <c r="O373" s="1"/>
    </row>
    <row r="374" spans="1:15" ht="12.75" customHeight="1">
      <c r="A374" s="30">
        <v>364</v>
      </c>
      <c r="B374" s="315" t="s">
        <v>841</v>
      </c>
      <c r="C374" s="305">
        <v>237.55</v>
      </c>
      <c r="D374" s="306">
        <v>240.08333333333334</v>
      </c>
      <c r="E374" s="306">
        <v>233.4666666666667</v>
      </c>
      <c r="F374" s="306">
        <v>229.38333333333335</v>
      </c>
      <c r="G374" s="306">
        <v>222.76666666666671</v>
      </c>
      <c r="H374" s="306">
        <v>244.16666666666669</v>
      </c>
      <c r="I374" s="306">
        <v>250.7833333333333</v>
      </c>
      <c r="J374" s="306">
        <v>254.86666666666667</v>
      </c>
      <c r="K374" s="305">
        <v>246.7</v>
      </c>
      <c r="L374" s="305">
        <v>236</v>
      </c>
      <c r="M374" s="305">
        <v>29.806740000000001</v>
      </c>
      <c r="N374" s="1"/>
      <c r="O374" s="1"/>
    </row>
    <row r="375" spans="1:15" ht="12.75" customHeight="1">
      <c r="A375" s="30">
        <v>365</v>
      </c>
      <c r="B375" s="315" t="s">
        <v>180</v>
      </c>
      <c r="C375" s="305">
        <v>224.6</v>
      </c>
      <c r="D375" s="306">
        <v>226.93333333333331</v>
      </c>
      <c r="E375" s="306">
        <v>221.86666666666662</v>
      </c>
      <c r="F375" s="306">
        <v>219.1333333333333</v>
      </c>
      <c r="G375" s="306">
        <v>214.06666666666661</v>
      </c>
      <c r="H375" s="306">
        <v>229.66666666666663</v>
      </c>
      <c r="I375" s="306">
        <v>234.73333333333329</v>
      </c>
      <c r="J375" s="306">
        <v>237.46666666666664</v>
      </c>
      <c r="K375" s="305">
        <v>232</v>
      </c>
      <c r="L375" s="305">
        <v>224.2</v>
      </c>
      <c r="M375" s="305">
        <v>86.793760000000006</v>
      </c>
      <c r="N375" s="1"/>
      <c r="O375" s="1"/>
    </row>
    <row r="376" spans="1:15" ht="12.75" customHeight="1">
      <c r="A376" s="30">
        <v>366</v>
      </c>
      <c r="B376" s="315" t="s">
        <v>290</v>
      </c>
      <c r="C376" s="305">
        <v>3135.4</v>
      </c>
      <c r="D376" s="306">
        <v>3132.7999999999997</v>
      </c>
      <c r="E376" s="306">
        <v>3100.5999999999995</v>
      </c>
      <c r="F376" s="306">
        <v>3065.7999999999997</v>
      </c>
      <c r="G376" s="306">
        <v>3033.5999999999995</v>
      </c>
      <c r="H376" s="306">
        <v>3167.5999999999995</v>
      </c>
      <c r="I376" s="306">
        <v>3199.7999999999993</v>
      </c>
      <c r="J376" s="306">
        <v>3234.5999999999995</v>
      </c>
      <c r="K376" s="305">
        <v>3165</v>
      </c>
      <c r="L376" s="305">
        <v>3098</v>
      </c>
      <c r="M376" s="305">
        <v>0.26594000000000001</v>
      </c>
      <c r="N376" s="1"/>
      <c r="O376" s="1"/>
    </row>
    <row r="377" spans="1:15" ht="12.75" customHeight="1">
      <c r="A377" s="30">
        <v>367</v>
      </c>
      <c r="B377" s="315" t="s">
        <v>842</v>
      </c>
      <c r="C377" s="305">
        <v>351.95</v>
      </c>
      <c r="D377" s="306">
        <v>355.18333333333334</v>
      </c>
      <c r="E377" s="306">
        <v>345.76666666666665</v>
      </c>
      <c r="F377" s="306">
        <v>339.58333333333331</v>
      </c>
      <c r="G377" s="306">
        <v>330.16666666666663</v>
      </c>
      <c r="H377" s="306">
        <v>361.36666666666667</v>
      </c>
      <c r="I377" s="306">
        <v>370.7833333333333</v>
      </c>
      <c r="J377" s="306">
        <v>376.9666666666667</v>
      </c>
      <c r="K377" s="305">
        <v>364.6</v>
      </c>
      <c r="L377" s="305">
        <v>349</v>
      </c>
      <c r="M377" s="305">
        <v>3.8694199999999999</v>
      </c>
      <c r="N377" s="1"/>
      <c r="O377" s="1"/>
    </row>
    <row r="378" spans="1:15" ht="12.75" customHeight="1">
      <c r="A378" s="30">
        <v>368</v>
      </c>
      <c r="B378" s="315" t="s">
        <v>272</v>
      </c>
      <c r="C378" s="305">
        <v>437.95</v>
      </c>
      <c r="D378" s="306">
        <v>441.5</v>
      </c>
      <c r="E378" s="306">
        <v>424</v>
      </c>
      <c r="F378" s="306">
        <v>410.05</v>
      </c>
      <c r="G378" s="306">
        <v>392.55</v>
      </c>
      <c r="H378" s="306">
        <v>455.45</v>
      </c>
      <c r="I378" s="306">
        <v>472.95</v>
      </c>
      <c r="J378" s="306">
        <v>486.9</v>
      </c>
      <c r="K378" s="305">
        <v>459</v>
      </c>
      <c r="L378" s="305">
        <v>427.55</v>
      </c>
      <c r="M378" s="305">
        <v>4.48224</v>
      </c>
      <c r="N378" s="1"/>
      <c r="O378" s="1"/>
    </row>
    <row r="379" spans="1:15" ht="12.75" customHeight="1">
      <c r="A379" s="30">
        <v>369</v>
      </c>
      <c r="B379" s="315" t="s">
        <v>476</v>
      </c>
      <c r="C379" s="305">
        <v>634.75</v>
      </c>
      <c r="D379" s="306">
        <v>637.75</v>
      </c>
      <c r="E379" s="306">
        <v>625.5</v>
      </c>
      <c r="F379" s="306">
        <v>616.25</v>
      </c>
      <c r="G379" s="306">
        <v>604</v>
      </c>
      <c r="H379" s="306">
        <v>647</v>
      </c>
      <c r="I379" s="306">
        <v>659.25</v>
      </c>
      <c r="J379" s="306">
        <v>668.5</v>
      </c>
      <c r="K379" s="305">
        <v>650</v>
      </c>
      <c r="L379" s="305">
        <v>628.5</v>
      </c>
      <c r="M379" s="305">
        <v>1.5670500000000001</v>
      </c>
      <c r="N379" s="1"/>
      <c r="O379" s="1"/>
    </row>
    <row r="380" spans="1:15" ht="12.75" customHeight="1">
      <c r="A380" s="30">
        <v>370</v>
      </c>
      <c r="B380" s="315" t="s">
        <v>477</v>
      </c>
      <c r="C380" s="305">
        <v>113.05</v>
      </c>
      <c r="D380" s="306">
        <v>112.93333333333334</v>
      </c>
      <c r="E380" s="306">
        <v>112.36666666666667</v>
      </c>
      <c r="F380" s="306">
        <v>111.68333333333334</v>
      </c>
      <c r="G380" s="306">
        <v>111.11666666666667</v>
      </c>
      <c r="H380" s="306">
        <v>113.61666666666667</v>
      </c>
      <c r="I380" s="306">
        <v>114.18333333333334</v>
      </c>
      <c r="J380" s="306">
        <v>114.86666666666667</v>
      </c>
      <c r="K380" s="305">
        <v>113.5</v>
      </c>
      <c r="L380" s="305">
        <v>112.25</v>
      </c>
      <c r="M380" s="305">
        <v>0.73270000000000002</v>
      </c>
      <c r="N380" s="1"/>
      <c r="O380" s="1"/>
    </row>
    <row r="381" spans="1:15" ht="12.75" customHeight="1">
      <c r="A381" s="30">
        <v>371</v>
      </c>
      <c r="B381" s="315" t="s">
        <v>182</v>
      </c>
      <c r="C381" s="305">
        <v>1819.5</v>
      </c>
      <c r="D381" s="306">
        <v>1828.8333333333333</v>
      </c>
      <c r="E381" s="306">
        <v>1802.6666666666665</v>
      </c>
      <c r="F381" s="306">
        <v>1785.8333333333333</v>
      </c>
      <c r="G381" s="306">
        <v>1759.6666666666665</v>
      </c>
      <c r="H381" s="306">
        <v>1845.6666666666665</v>
      </c>
      <c r="I381" s="306">
        <v>1871.833333333333</v>
      </c>
      <c r="J381" s="306">
        <v>1888.6666666666665</v>
      </c>
      <c r="K381" s="305">
        <v>1855</v>
      </c>
      <c r="L381" s="305">
        <v>1812</v>
      </c>
      <c r="M381" s="305">
        <v>5.68879</v>
      </c>
      <c r="N381" s="1"/>
      <c r="O381" s="1"/>
    </row>
    <row r="382" spans="1:15" ht="12.75" customHeight="1">
      <c r="A382" s="30">
        <v>372</v>
      </c>
      <c r="B382" s="315" t="s">
        <v>479</v>
      </c>
      <c r="C382" s="305">
        <v>641.85</v>
      </c>
      <c r="D382" s="306">
        <v>646.01666666666677</v>
      </c>
      <c r="E382" s="306">
        <v>630.98333333333358</v>
      </c>
      <c r="F382" s="306">
        <v>620.11666666666679</v>
      </c>
      <c r="G382" s="306">
        <v>605.0833333333336</v>
      </c>
      <c r="H382" s="306">
        <v>656.88333333333355</v>
      </c>
      <c r="I382" s="306">
        <v>671.91666666666663</v>
      </c>
      <c r="J382" s="306">
        <v>682.78333333333353</v>
      </c>
      <c r="K382" s="305">
        <v>661.05</v>
      </c>
      <c r="L382" s="305">
        <v>635.15</v>
      </c>
      <c r="M382" s="305">
        <v>0.45952999999999999</v>
      </c>
      <c r="N382" s="1"/>
      <c r="O382" s="1"/>
    </row>
    <row r="383" spans="1:15" ht="12.75" customHeight="1">
      <c r="A383" s="30">
        <v>373</v>
      </c>
      <c r="B383" s="315" t="s">
        <v>481</v>
      </c>
      <c r="C383" s="305">
        <v>824.5</v>
      </c>
      <c r="D383" s="306">
        <v>840.83333333333337</v>
      </c>
      <c r="E383" s="306">
        <v>804.66666666666674</v>
      </c>
      <c r="F383" s="306">
        <v>784.83333333333337</v>
      </c>
      <c r="G383" s="306">
        <v>748.66666666666674</v>
      </c>
      <c r="H383" s="306">
        <v>860.66666666666674</v>
      </c>
      <c r="I383" s="306">
        <v>896.83333333333348</v>
      </c>
      <c r="J383" s="306">
        <v>916.66666666666674</v>
      </c>
      <c r="K383" s="305">
        <v>877</v>
      </c>
      <c r="L383" s="305">
        <v>821</v>
      </c>
      <c r="M383" s="305">
        <v>1.4145799999999999</v>
      </c>
      <c r="N383" s="1"/>
      <c r="O383" s="1"/>
    </row>
    <row r="384" spans="1:15" ht="12.75" customHeight="1">
      <c r="A384" s="30">
        <v>374</v>
      </c>
      <c r="B384" s="315" t="s">
        <v>843</v>
      </c>
      <c r="C384" s="305">
        <v>97.4</v>
      </c>
      <c r="D384" s="306">
        <v>97.7</v>
      </c>
      <c r="E384" s="306">
        <v>96</v>
      </c>
      <c r="F384" s="306">
        <v>94.6</v>
      </c>
      <c r="G384" s="306">
        <v>92.899999999999991</v>
      </c>
      <c r="H384" s="306">
        <v>99.100000000000009</v>
      </c>
      <c r="I384" s="306">
        <v>100.80000000000003</v>
      </c>
      <c r="J384" s="306">
        <v>102.20000000000002</v>
      </c>
      <c r="K384" s="305">
        <v>99.4</v>
      </c>
      <c r="L384" s="305">
        <v>96.3</v>
      </c>
      <c r="M384" s="305">
        <v>3.9472100000000001</v>
      </c>
      <c r="N384" s="1"/>
      <c r="O384" s="1"/>
    </row>
    <row r="385" spans="1:15" ht="12.75" customHeight="1">
      <c r="A385" s="30">
        <v>375</v>
      </c>
      <c r="B385" s="315" t="s">
        <v>483</v>
      </c>
      <c r="C385" s="305">
        <v>159.85</v>
      </c>
      <c r="D385" s="306">
        <v>158.43333333333331</v>
      </c>
      <c r="E385" s="306">
        <v>154.26666666666662</v>
      </c>
      <c r="F385" s="306">
        <v>148.68333333333331</v>
      </c>
      <c r="G385" s="306">
        <v>144.51666666666662</v>
      </c>
      <c r="H385" s="306">
        <v>164.01666666666662</v>
      </c>
      <c r="I385" s="306">
        <v>168.18333333333331</v>
      </c>
      <c r="J385" s="306">
        <v>173.76666666666662</v>
      </c>
      <c r="K385" s="305">
        <v>162.6</v>
      </c>
      <c r="L385" s="305">
        <v>152.85</v>
      </c>
      <c r="M385" s="305">
        <v>20.363489999999999</v>
      </c>
      <c r="N385" s="1"/>
      <c r="O385" s="1"/>
    </row>
    <row r="386" spans="1:15" ht="12.75" customHeight="1">
      <c r="A386" s="30">
        <v>376</v>
      </c>
      <c r="B386" s="315" t="s">
        <v>484</v>
      </c>
      <c r="C386" s="305">
        <v>565.29999999999995</v>
      </c>
      <c r="D386" s="306">
        <v>575.65</v>
      </c>
      <c r="E386" s="306">
        <v>549.54999999999995</v>
      </c>
      <c r="F386" s="306">
        <v>533.79999999999995</v>
      </c>
      <c r="G386" s="306">
        <v>507.69999999999993</v>
      </c>
      <c r="H386" s="306">
        <v>591.4</v>
      </c>
      <c r="I386" s="306">
        <v>617.50000000000011</v>
      </c>
      <c r="J386" s="306">
        <v>633.25</v>
      </c>
      <c r="K386" s="305">
        <v>601.75</v>
      </c>
      <c r="L386" s="305">
        <v>559.9</v>
      </c>
      <c r="M386" s="305">
        <v>1.8704799999999999</v>
      </c>
      <c r="N386" s="1"/>
      <c r="O386" s="1"/>
    </row>
    <row r="387" spans="1:15" ht="12.75" customHeight="1">
      <c r="A387" s="30">
        <v>377</v>
      </c>
      <c r="B387" s="315" t="s">
        <v>485</v>
      </c>
      <c r="C387" s="305">
        <v>200.5</v>
      </c>
      <c r="D387" s="306">
        <v>200.81666666666669</v>
      </c>
      <c r="E387" s="306">
        <v>198.68333333333339</v>
      </c>
      <c r="F387" s="306">
        <v>196.8666666666667</v>
      </c>
      <c r="G387" s="306">
        <v>194.73333333333341</v>
      </c>
      <c r="H387" s="306">
        <v>202.63333333333338</v>
      </c>
      <c r="I387" s="306">
        <v>204.76666666666665</v>
      </c>
      <c r="J387" s="306">
        <v>206.58333333333337</v>
      </c>
      <c r="K387" s="305">
        <v>202.95</v>
      </c>
      <c r="L387" s="305">
        <v>199</v>
      </c>
      <c r="M387" s="305">
        <v>2.5210400000000002</v>
      </c>
      <c r="N387" s="1"/>
      <c r="O387" s="1"/>
    </row>
    <row r="388" spans="1:15" ht="12.75" customHeight="1">
      <c r="A388" s="30">
        <v>378</v>
      </c>
      <c r="B388" s="315" t="s">
        <v>183</v>
      </c>
      <c r="C388" s="305">
        <v>679.5</v>
      </c>
      <c r="D388" s="306">
        <v>683.94999999999993</v>
      </c>
      <c r="E388" s="306">
        <v>667.89999999999986</v>
      </c>
      <c r="F388" s="306">
        <v>656.3</v>
      </c>
      <c r="G388" s="306">
        <v>640.24999999999989</v>
      </c>
      <c r="H388" s="306">
        <v>695.54999999999984</v>
      </c>
      <c r="I388" s="306">
        <v>711.5999999999998</v>
      </c>
      <c r="J388" s="306">
        <v>723.19999999999982</v>
      </c>
      <c r="K388" s="305">
        <v>700</v>
      </c>
      <c r="L388" s="305">
        <v>672.35</v>
      </c>
      <c r="M388" s="305">
        <v>3.6296599999999999</v>
      </c>
      <c r="N388" s="1"/>
      <c r="O388" s="1"/>
    </row>
    <row r="389" spans="1:15" ht="12.75" customHeight="1">
      <c r="A389" s="30">
        <v>379</v>
      </c>
      <c r="B389" s="315" t="s">
        <v>487</v>
      </c>
      <c r="C389" s="305">
        <v>2528.6999999999998</v>
      </c>
      <c r="D389" s="306">
        <v>2556.2333333333331</v>
      </c>
      <c r="E389" s="306">
        <v>2452.4666666666662</v>
      </c>
      <c r="F389" s="306">
        <v>2376.2333333333331</v>
      </c>
      <c r="G389" s="306">
        <v>2272.4666666666662</v>
      </c>
      <c r="H389" s="306">
        <v>2632.4666666666662</v>
      </c>
      <c r="I389" s="306">
        <v>2736.2333333333336</v>
      </c>
      <c r="J389" s="306">
        <v>2812.4666666666662</v>
      </c>
      <c r="K389" s="305">
        <v>2660</v>
      </c>
      <c r="L389" s="305">
        <v>2480</v>
      </c>
      <c r="M389" s="305">
        <v>0.29720000000000002</v>
      </c>
      <c r="N389" s="1"/>
      <c r="O389" s="1"/>
    </row>
    <row r="390" spans="1:15" ht="12.75" customHeight="1">
      <c r="A390" s="30">
        <v>380</v>
      </c>
      <c r="B390" s="315" t="s">
        <v>858</v>
      </c>
      <c r="C390" s="305">
        <v>95.05</v>
      </c>
      <c r="D390" s="306">
        <v>96.033333333333346</v>
      </c>
      <c r="E390" s="306">
        <v>93.566666666666691</v>
      </c>
      <c r="F390" s="306">
        <v>92.083333333333343</v>
      </c>
      <c r="G390" s="306">
        <v>89.616666666666688</v>
      </c>
      <c r="H390" s="306">
        <v>97.516666666666694</v>
      </c>
      <c r="I390" s="306">
        <v>99.983333333333363</v>
      </c>
      <c r="J390" s="306">
        <v>101.4666666666667</v>
      </c>
      <c r="K390" s="305">
        <v>98.5</v>
      </c>
      <c r="L390" s="305">
        <v>94.55</v>
      </c>
      <c r="M390" s="305">
        <v>4.6380499999999998</v>
      </c>
      <c r="N390" s="1"/>
      <c r="O390" s="1"/>
    </row>
    <row r="391" spans="1:15" ht="12.75" customHeight="1">
      <c r="A391" s="30">
        <v>381</v>
      </c>
      <c r="B391" s="315" t="s">
        <v>184</v>
      </c>
      <c r="C391" s="305">
        <v>115.45</v>
      </c>
      <c r="D391" s="306">
        <v>116.38333333333333</v>
      </c>
      <c r="E391" s="306">
        <v>114.26666666666665</v>
      </c>
      <c r="F391" s="306">
        <v>113.08333333333333</v>
      </c>
      <c r="G391" s="306">
        <v>110.96666666666665</v>
      </c>
      <c r="H391" s="306">
        <v>117.56666666666665</v>
      </c>
      <c r="I391" s="306">
        <v>119.68333333333332</v>
      </c>
      <c r="J391" s="306">
        <v>120.86666666666665</v>
      </c>
      <c r="K391" s="305">
        <v>118.5</v>
      </c>
      <c r="L391" s="305">
        <v>115.2</v>
      </c>
      <c r="M391" s="305">
        <v>81.074719999999999</v>
      </c>
      <c r="N391" s="1"/>
      <c r="O391" s="1"/>
    </row>
    <row r="392" spans="1:15" ht="12.75" customHeight="1">
      <c r="A392" s="30">
        <v>382</v>
      </c>
      <c r="B392" s="315" t="s">
        <v>486</v>
      </c>
      <c r="C392" s="305">
        <v>99.3</v>
      </c>
      <c r="D392" s="306">
        <v>99.916666666666671</v>
      </c>
      <c r="E392" s="306">
        <v>97.583333333333343</v>
      </c>
      <c r="F392" s="306">
        <v>95.866666666666674</v>
      </c>
      <c r="G392" s="306">
        <v>93.533333333333346</v>
      </c>
      <c r="H392" s="306">
        <v>101.63333333333334</v>
      </c>
      <c r="I392" s="306">
        <v>103.96666666666668</v>
      </c>
      <c r="J392" s="306">
        <v>105.68333333333334</v>
      </c>
      <c r="K392" s="305">
        <v>102.25</v>
      </c>
      <c r="L392" s="305">
        <v>98.2</v>
      </c>
      <c r="M392" s="305">
        <v>70.775220000000004</v>
      </c>
      <c r="N392" s="1"/>
      <c r="O392" s="1"/>
    </row>
    <row r="393" spans="1:15" ht="12.75" customHeight="1">
      <c r="A393" s="30">
        <v>383</v>
      </c>
      <c r="B393" s="315" t="s">
        <v>185</v>
      </c>
      <c r="C393" s="305">
        <v>119</v>
      </c>
      <c r="D393" s="306">
        <v>119.03333333333335</v>
      </c>
      <c r="E393" s="306">
        <v>117.86666666666669</v>
      </c>
      <c r="F393" s="306">
        <v>116.73333333333335</v>
      </c>
      <c r="G393" s="306">
        <v>115.56666666666669</v>
      </c>
      <c r="H393" s="306">
        <v>120.16666666666669</v>
      </c>
      <c r="I393" s="306">
        <v>121.33333333333334</v>
      </c>
      <c r="J393" s="306">
        <v>122.46666666666668</v>
      </c>
      <c r="K393" s="305">
        <v>120.2</v>
      </c>
      <c r="L393" s="305">
        <v>117.9</v>
      </c>
      <c r="M393" s="305">
        <v>27.966000000000001</v>
      </c>
      <c r="N393" s="1"/>
      <c r="O393" s="1"/>
    </row>
    <row r="394" spans="1:15" ht="12.75" customHeight="1">
      <c r="A394" s="30">
        <v>384</v>
      </c>
      <c r="B394" s="315" t="s">
        <v>488</v>
      </c>
      <c r="C394" s="305">
        <v>143</v>
      </c>
      <c r="D394" s="306">
        <v>144.98333333333332</v>
      </c>
      <c r="E394" s="306">
        <v>140.21666666666664</v>
      </c>
      <c r="F394" s="306">
        <v>137.43333333333331</v>
      </c>
      <c r="G394" s="306">
        <v>132.66666666666663</v>
      </c>
      <c r="H394" s="306">
        <v>147.76666666666665</v>
      </c>
      <c r="I394" s="306">
        <v>152.53333333333336</v>
      </c>
      <c r="J394" s="306">
        <v>155.31666666666666</v>
      </c>
      <c r="K394" s="305">
        <v>149.75</v>
      </c>
      <c r="L394" s="305">
        <v>142.19999999999999</v>
      </c>
      <c r="M394" s="305">
        <v>37.79665</v>
      </c>
      <c r="N394" s="1"/>
      <c r="O394" s="1"/>
    </row>
    <row r="395" spans="1:15" ht="12.75" customHeight="1">
      <c r="A395" s="30">
        <v>385</v>
      </c>
      <c r="B395" s="315" t="s">
        <v>489</v>
      </c>
      <c r="C395" s="305">
        <v>996.8</v>
      </c>
      <c r="D395" s="306">
        <v>1000.4333333333334</v>
      </c>
      <c r="E395" s="306">
        <v>988.86666666666679</v>
      </c>
      <c r="F395" s="306">
        <v>980.93333333333339</v>
      </c>
      <c r="G395" s="306">
        <v>969.36666666666679</v>
      </c>
      <c r="H395" s="306">
        <v>1008.3666666666668</v>
      </c>
      <c r="I395" s="306">
        <v>1019.9333333333334</v>
      </c>
      <c r="J395" s="306">
        <v>1027.8666666666668</v>
      </c>
      <c r="K395" s="305">
        <v>1012</v>
      </c>
      <c r="L395" s="305">
        <v>992.5</v>
      </c>
      <c r="M395" s="305">
        <v>0.91454000000000002</v>
      </c>
      <c r="N395" s="1"/>
      <c r="O395" s="1"/>
    </row>
    <row r="396" spans="1:15" ht="12.75" customHeight="1">
      <c r="A396" s="30">
        <v>386</v>
      </c>
      <c r="B396" s="315" t="s">
        <v>186</v>
      </c>
      <c r="C396" s="305">
        <v>2606.9</v>
      </c>
      <c r="D396" s="306">
        <v>2617.8166666666671</v>
      </c>
      <c r="E396" s="306">
        <v>2582.0833333333339</v>
      </c>
      <c r="F396" s="306">
        <v>2557.2666666666669</v>
      </c>
      <c r="G396" s="306">
        <v>2521.5333333333338</v>
      </c>
      <c r="H396" s="306">
        <v>2642.6333333333341</v>
      </c>
      <c r="I396" s="306">
        <v>2678.3666666666668</v>
      </c>
      <c r="J396" s="306">
        <v>2703.1833333333343</v>
      </c>
      <c r="K396" s="305">
        <v>2653.55</v>
      </c>
      <c r="L396" s="305">
        <v>2593</v>
      </c>
      <c r="M396" s="305">
        <v>70.391440000000003</v>
      </c>
      <c r="N396" s="1"/>
      <c r="O396" s="1"/>
    </row>
    <row r="397" spans="1:15" ht="12.75" customHeight="1">
      <c r="A397" s="30">
        <v>387</v>
      </c>
      <c r="B397" s="315" t="s">
        <v>844</v>
      </c>
      <c r="C397" s="305">
        <v>550.45000000000005</v>
      </c>
      <c r="D397" s="306">
        <v>565.91666666666663</v>
      </c>
      <c r="E397" s="306">
        <v>525.18333333333328</v>
      </c>
      <c r="F397" s="306">
        <v>499.91666666666663</v>
      </c>
      <c r="G397" s="306">
        <v>459.18333333333328</v>
      </c>
      <c r="H397" s="306">
        <v>591.18333333333328</v>
      </c>
      <c r="I397" s="306">
        <v>631.91666666666663</v>
      </c>
      <c r="J397" s="306">
        <v>657.18333333333328</v>
      </c>
      <c r="K397" s="305">
        <v>606.65</v>
      </c>
      <c r="L397" s="305">
        <v>540.65</v>
      </c>
      <c r="M397" s="305">
        <v>5.9252099999999999</v>
      </c>
      <c r="N397" s="1"/>
      <c r="O397" s="1"/>
    </row>
    <row r="398" spans="1:15" ht="12.75" customHeight="1">
      <c r="A398" s="30">
        <v>388</v>
      </c>
      <c r="B398" s="315" t="s">
        <v>480</v>
      </c>
      <c r="C398" s="305">
        <v>252.65</v>
      </c>
      <c r="D398" s="306">
        <v>252.31666666666669</v>
      </c>
      <c r="E398" s="306">
        <v>249.18333333333339</v>
      </c>
      <c r="F398" s="306">
        <v>245.7166666666667</v>
      </c>
      <c r="G398" s="306">
        <v>242.5833333333334</v>
      </c>
      <c r="H398" s="306">
        <v>255.78333333333339</v>
      </c>
      <c r="I398" s="306">
        <v>258.91666666666663</v>
      </c>
      <c r="J398" s="306">
        <v>262.38333333333338</v>
      </c>
      <c r="K398" s="305">
        <v>255.45</v>
      </c>
      <c r="L398" s="305">
        <v>248.85</v>
      </c>
      <c r="M398" s="305">
        <v>0.61800999999999995</v>
      </c>
      <c r="N398" s="1"/>
      <c r="O398" s="1"/>
    </row>
    <row r="399" spans="1:15" ht="12.75" customHeight="1">
      <c r="A399" s="30">
        <v>389</v>
      </c>
      <c r="B399" s="315" t="s">
        <v>490</v>
      </c>
      <c r="C399" s="305">
        <v>888.75</v>
      </c>
      <c r="D399" s="306">
        <v>897.58333333333337</v>
      </c>
      <c r="E399" s="306">
        <v>876.16666666666674</v>
      </c>
      <c r="F399" s="306">
        <v>863.58333333333337</v>
      </c>
      <c r="G399" s="306">
        <v>842.16666666666674</v>
      </c>
      <c r="H399" s="306">
        <v>910.16666666666674</v>
      </c>
      <c r="I399" s="306">
        <v>931.58333333333348</v>
      </c>
      <c r="J399" s="306">
        <v>944.16666666666674</v>
      </c>
      <c r="K399" s="305">
        <v>919</v>
      </c>
      <c r="L399" s="305">
        <v>885</v>
      </c>
      <c r="M399" s="305">
        <v>0.24726000000000001</v>
      </c>
      <c r="N399" s="1"/>
      <c r="O399" s="1"/>
    </row>
    <row r="400" spans="1:15" ht="12.75" customHeight="1">
      <c r="A400" s="30">
        <v>390</v>
      </c>
      <c r="B400" s="315" t="s">
        <v>491</v>
      </c>
      <c r="C400" s="305">
        <v>1277.8499999999999</v>
      </c>
      <c r="D400" s="306">
        <v>1269.45</v>
      </c>
      <c r="E400" s="306">
        <v>1242.9000000000001</v>
      </c>
      <c r="F400" s="306">
        <v>1207.95</v>
      </c>
      <c r="G400" s="306">
        <v>1181.4000000000001</v>
      </c>
      <c r="H400" s="306">
        <v>1304.4000000000001</v>
      </c>
      <c r="I400" s="306">
        <v>1330.9499999999998</v>
      </c>
      <c r="J400" s="306">
        <v>1365.9</v>
      </c>
      <c r="K400" s="305">
        <v>1296</v>
      </c>
      <c r="L400" s="305">
        <v>1234.5</v>
      </c>
      <c r="M400" s="305">
        <v>2.4715199999999999</v>
      </c>
      <c r="N400" s="1"/>
      <c r="O400" s="1"/>
    </row>
    <row r="401" spans="1:15" ht="12.75" customHeight="1">
      <c r="A401" s="30">
        <v>391</v>
      </c>
      <c r="B401" s="315" t="s">
        <v>482</v>
      </c>
      <c r="C401" s="305">
        <v>31.6</v>
      </c>
      <c r="D401" s="306">
        <v>31.816666666666666</v>
      </c>
      <c r="E401" s="306">
        <v>31.233333333333334</v>
      </c>
      <c r="F401" s="306">
        <v>30.866666666666667</v>
      </c>
      <c r="G401" s="306">
        <v>30.283333333333335</v>
      </c>
      <c r="H401" s="306">
        <v>32.183333333333337</v>
      </c>
      <c r="I401" s="306">
        <v>32.766666666666666</v>
      </c>
      <c r="J401" s="306">
        <v>33.133333333333333</v>
      </c>
      <c r="K401" s="305">
        <v>32.4</v>
      </c>
      <c r="L401" s="305">
        <v>31.45</v>
      </c>
      <c r="M401" s="305">
        <v>11.947929999999999</v>
      </c>
      <c r="N401" s="1"/>
      <c r="O401" s="1"/>
    </row>
    <row r="402" spans="1:15" ht="12.75" customHeight="1">
      <c r="A402" s="30">
        <v>392</v>
      </c>
      <c r="B402" s="315" t="s">
        <v>187</v>
      </c>
      <c r="C402" s="305">
        <v>73.95</v>
      </c>
      <c r="D402" s="306">
        <v>74.116666666666674</v>
      </c>
      <c r="E402" s="306">
        <v>71.533333333333346</v>
      </c>
      <c r="F402" s="306">
        <v>69.116666666666674</v>
      </c>
      <c r="G402" s="306">
        <v>66.533333333333346</v>
      </c>
      <c r="H402" s="306">
        <v>76.533333333333346</v>
      </c>
      <c r="I402" s="306">
        <v>79.11666666666666</v>
      </c>
      <c r="J402" s="306">
        <v>81.533333333333346</v>
      </c>
      <c r="K402" s="305">
        <v>76.7</v>
      </c>
      <c r="L402" s="305">
        <v>71.7</v>
      </c>
      <c r="M402" s="305">
        <v>1135.85736</v>
      </c>
      <c r="N402" s="1"/>
      <c r="O402" s="1"/>
    </row>
    <row r="403" spans="1:15" ht="12.75" customHeight="1">
      <c r="A403" s="30">
        <v>393</v>
      </c>
      <c r="B403" s="315" t="s">
        <v>275</v>
      </c>
      <c r="C403" s="305">
        <v>6630.9</v>
      </c>
      <c r="D403" s="306">
        <v>6658.5666666666666</v>
      </c>
      <c r="E403" s="306">
        <v>6567.333333333333</v>
      </c>
      <c r="F403" s="306">
        <v>6503.7666666666664</v>
      </c>
      <c r="G403" s="306">
        <v>6412.5333333333328</v>
      </c>
      <c r="H403" s="306">
        <v>6722.1333333333332</v>
      </c>
      <c r="I403" s="306">
        <v>6813.3666666666668</v>
      </c>
      <c r="J403" s="306">
        <v>6876.9333333333334</v>
      </c>
      <c r="K403" s="305">
        <v>6749.8</v>
      </c>
      <c r="L403" s="305">
        <v>6595</v>
      </c>
      <c r="M403" s="305">
        <v>0.14071</v>
      </c>
      <c r="N403" s="1"/>
      <c r="O403" s="1"/>
    </row>
    <row r="404" spans="1:15" ht="12.75" customHeight="1">
      <c r="A404" s="30">
        <v>394</v>
      </c>
      <c r="B404" s="315" t="s">
        <v>274</v>
      </c>
      <c r="C404" s="305">
        <v>749.9</v>
      </c>
      <c r="D404" s="306">
        <v>748.4666666666667</v>
      </c>
      <c r="E404" s="306">
        <v>740.43333333333339</v>
      </c>
      <c r="F404" s="306">
        <v>730.9666666666667</v>
      </c>
      <c r="G404" s="306">
        <v>722.93333333333339</v>
      </c>
      <c r="H404" s="306">
        <v>757.93333333333339</v>
      </c>
      <c r="I404" s="306">
        <v>765.9666666666667</v>
      </c>
      <c r="J404" s="306">
        <v>775.43333333333339</v>
      </c>
      <c r="K404" s="305">
        <v>756.5</v>
      </c>
      <c r="L404" s="305">
        <v>739</v>
      </c>
      <c r="M404" s="305">
        <v>10.756159999999999</v>
      </c>
      <c r="N404" s="1"/>
      <c r="O404" s="1"/>
    </row>
    <row r="405" spans="1:15" ht="12.75" customHeight="1">
      <c r="A405" s="30">
        <v>395</v>
      </c>
      <c r="B405" s="315" t="s">
        <v>188</v>
      </c>
      <c r="C405" s="305">
        <v>1076.5</v>
      </c>
      <c r="D405" s="306">
        <v>1076.8</v>
      </c>
      <c r="E405" s="306">
        <v>1061.6999999999998</v>
      </c>
      <c r="F405" s="306">
        <v>1046.8999999999999</v>
      </c>
      <c r="G405" s="306">
        <v>1031.7999999999997</v>
      </c>
      <c r="H405" s="306">
        <v>1091.5999999999999</v>
      </c>
      <c r="I405" s="306">
        <v>1106.6999999999998</v>
      </c>
      <c r="J405" s="306">
        <v>1121.5</v>
      </c>
      <c r="K405" s="305">
        <v>1091.9000000000001</v>
      </c>
      <c r="L405" s="305">
        <v>1062</v>
      </c>
      <c r="M405" s="305">
        <v>6.2015200000000004</v>
      </c>
      <c r="N405" s="1"/>
      <c r="O405" s="1"/>
    </row>
    <row r="406" spans="1:15" ht="12.75" customHeight="1">
      <c r="A406" s="30">
        <v>396</v>
      </c>
      <c r="B406" s="315" t="s">
        <v>189</v>
      </c>
      <c r="C406" s="305">
        <v>460.9</v>
      </c>
      <c r="D406" s="306">
        <v>463.93333333333334</v>
      </c>
      <c r="E406" s="306">
        <v>456.4666666666667</v>
      </c>
      <c r="F406" s="306">
        <v>452.03333333333336</v>
      </c>
      <c r="G406" s="306">
        <v>444.56666666666672</v>
      </c>
      <c r="H406" s="306">
        <v>468.36666666666667</v>
      </c>
      <c r="I406" s="306">
        <v>475.83333333333326</v>
      </c>
      <c r="J406" s="306">
        <v>480.26666666666665</v>
      </c>
      <c r="K406" s="305">
        <v>471.4</v>
      </c>
      <c r="L406" s="305">
        <v>459.5</v>
      </c>
      <c r="M406" s="305">
        <v>134.99414999999999</v>
      </c>
      <c r="N406" s="1"/>
      <c r="O406" s="1"/>
    </row>
    <row r="407" spans="1:15" ht="12.75" customHeight="1">
      <c r="A407" s="30">
        <v>397</v>
      </c>
      <c r="B407" s="315" t="s">
        <v>495</v>
      </c>
      <c r="C407" s="305">
        <v>2079</v>
      </c>
      <c r="D407" s="306">
        <v>2102</v>
      </c>
      <c r="E407" s="306">
        <v>2039</v>
      </c>
      <c r="F407" s="306">
        <v>1999</v>
      </c>
      <c r="G407" s="306">
        <v>1936</v>
      </c>
      <c r="H407" s="306">
        <v>2142</v>
      </c>
      <c r="I407" s="306">
        <v>2205</v>
      </c>
      <c r="J407" s="306">
        <v>2245</v>
      </c>
      <c r="K407" s="305">
        <v>2165</v>
      </c>
      <c r="L407" s="305">
        <v>2062</v>
      </c>
      <c r="M407" s="305">
        <v>0.53429000000000004</v>
      </c>
      <c r="N407" s="1"/>
      <c r="O407" s="1"/>
    </row>
    <row r="408" spans="1:15" ht="12.75" customHeight="1">
      <c r="A408" s="30">
        <v>398</v>
      </c>
      <c r="B408" s="315" t="s">
        <v>496</v>
      </c>
      <c r="C408" s="305">
        <v>111</v>
      </c>
      <c r="D408" s="306">
        <v>114.39999999999999</v>
      </c>
      <c r="E408" s="306">
        <v>106.79999999999998</v>
      </c>
      <c r="F408" s="306">
        <v>102.6</v>
      </c>
      <c r="G408" s="306">
        <v>94.999999999999986</v>
      </c>
      <c r="H408" s="306">
        <v>118.59999999999998</v>
      </c>
      <c r="I408" s="306">
        <v>126.19999999999997</v>
      </c>
      <c r="J408" s="306">
        <v>130.39999999999998</v>
      </c>
      <c r="K408" s="305">
        <v>122</v>
      </c>
      <c r="L408" s="305">
        <v>110.2</v>
      </c>
      <c r="M408" s="305">
        <v>13.469329999999999</v>
      </c>
      <c r="N408" s="1"/>
      <c r="O408" s="1"/>
    </row>
    <row r="409" spans="1:15" ht="12.75" customHeight="1">
      <c r="A409" s="30">
        <v>399</v>
      </c>
      <c r="B409" s="315" t="s">
        <v>501</v>
      </c>
      <c r="C409" s="305">
        <v>118.65</v>
      </c>
      <c r="D409" s="306">
        <v>119.5</v>
      </c>
      <c r="E409" s="306">
        <v>116.15</v>
      </c>
      <c r="F409" s="306">
        <v>113.65</v>
      </c>
      <c r="G409" s="306">
        <v>110.30000000000001</v>
      </c>
      <c r="H409" s="306">
        <v>122</v>
      </c>
      <c r="I409" s="306">
        <v>125.35</v>
      </c>
      <c r="J409" s="306">
        <v>127.85</v>
      </c>
      <c r="K409" s="305">
        <v>122.85</v>
      </c>
      <c r="L409" s="305">
        <v>117</v>
      </c>
      <c r="M409" s="305">
        <v>7.7844899999999999</v>
      </c>
      <c r="N409" s="1"/>
      <c r="O409" s="1"/>
    </row>
    <row r="410" spans="1:15" ht="12.75" customHeight="1">
      <c r="A410" s="30">
        <v>400</v>
      </c>
      <c r="B410" s="315" t="s">
        <v>497</v>
      </c>
      <c r="C410" s="305">
        <v>131.25</v>
      </c>
      <c r="D410" s="306">
        <v>127.23333333333333</v>
      </c>
      <c r="E410" s="306">
        <v>118.96666666666667</v>
      </c>
      <c r="F410" s="306">
        <v>106.68333333333334</v>
      </c>
      <c r="G410" s="306">
        <v>98.416666666666671</v>
      </c>
      <c r="H410" s="306">
        <v>139.51666666666665</v>
      </c>
      <c r="I410" s="306">
        <v>147.78333333333336</v>
      </c>
      <c r="J410" s="306">
        <v>160.06666666666666</v>
      </c>
      <c r="K410" s="305">
        <v>135.5</v>
      </c>
      <c r="L410" s="305">
        <v>114.95</v>
      </c>
      <c r="M410" s="305">
        <v>104.93186</v>
      </c>
      <c r="N410" s="1"/>
      <c r="O410" s="1"/>
    </row>
    <row r="411" spans="1:15" ht="12.75" customHeight="1">
      <c r="A411" s="30">
        <v>401</v>
      </c>
      <c r="B411" s="315" t="s">
        <v>499</v>
      </c>
      <c r="C411" s="305">
        <v>3077.55</v>
      </c>
      <c r="D411" s="306">
        <v>3089.8833333333337</v>
      </c>
      <c r="E411" s="306">
        <v>3043.9666666666672</v>
      </c>
      <c r="F411" s="306">
        <v>3010.3833333333337</v>
      </c>
      <c r="G411" s="306">
        <v>2964.4666666666672</v>
      </c>
      <c r="H411" s="306">
        <v>3123.4666666666672</v>
      </c>
      <c r="I411" s="306">
        <v>3169.3833333333341</v>
      </c>
      <c r="J411" s="306">
        <v>3202.9666666666672</v>
      </c>
      <c r="K411" s="305">
        <v>3135.8</v>
      </c>
      <c r="L411" s="305">
        <v>3056.3</v>
      </c>
      <c r="M411" s="305">
        <v>0.18981999999999999</v>
      </c>
      <c r="N411" s="1"/>
      <c r="O411" s="1"/>
    </row>
    <row r="412" spans="1:15" ht="12.75" customHeight="1">
      <c r="A412" s="30">
        <v>402</v>
      </c>
      <c r="B412" s="315" t="s">
        <v>498</v>
      </c>
      <c r="C412" s="305">
        <v>699.25</v>
      </c>
      <c r="D412" s="306">
        <v>702.81666666666661</v>
      </c>
      <c r="E412" s="306">
        <v>689.63333333333321</v>
      </c>
      <c r="F412" s="306">
        <v>680.01666666666665</v>
      </c>
      <c r="G412" s="306">
        <v>666.83333333333326</v>
      </c>
      <c r="H412" s="306">
        <v>712.43333333333317</v>
      </c>
      <c r="I412" s="306">
        <v>725.61666666666656</v>
      </c>
      <c r="J412" s="306">
        <v>735.23333333333312</v>
      </c>
      <c r="K412" s="305">
        <v>716</v>
      </c>
      <c r="L412" s="305">
        <v>693.2</v>
      </c>
      <c r="M412" s="305">
        <v>2.4311199999999999</v>
      </c>
      <c r="N412" s="1"/>
      <c r="O412" s="1"/>
    </row>
    <row r="413" spans="1:15" ht="12.75" customHeight="1">
      <c r="A413" s="30">
        <v>403</v>
      </c>
      <c r="B413" s="315" t="s">
        <v>500</v>
      </c>
      <c r="C413" s="305">
        <v>409.95</v>
      </c>
      <c r="D413" s="306">
        <v>413.2166666666667</v>
      </c>
      <c r="E413" s="306">
        <v>404.93333333333339</v>
      </c>
      <c r="F413" s="306">
        <v>399.91666666666669</v>
      </c>
      <c r="G413" s="306">
        <v>391.63333333333338</v>
      </c>
      <c r="H413" s="306">
        <v>418.23333333333341</v>
      </c>
      <c r="I413" s="306">
        <v>426.51666666666671</v>
      </c>
      <c r="J413" s="306">
        <v>431.53333333333342</v>
      </c>
      <c r="K413" s="305">
        <v>421.5</v>
      </c>
      <c r="L413" s="305">
        <v>408.2</v>
      </c>
      <c r="M413" s="305">
        <v>1.1016300000000001</v>
      </c>
      <c r="N413" s="1"/>
      <c r="O413" s="1"/>
    </row>
    <row r="414" spans="1:15" ht="12.75" customHeight="1">
      <c r="A414" s="30">
        <v>404</v>
      </c>
      <c r="B414" s="315" t="s">
        <v>190</v>
      </c>
      <c r="C414" s="305">
        <v>21941.7</v>
      </c>
      <c r="D414" s="306">
        <v>21955.533333333336</v>
      </c>
      <c r="E414" s="306">
        <v>21736.166666666672</v>
      </c>
      <c r="F414" s="306">
        <v>21530.633333333335</v>
      </c>
      <c r="G414" s="306">
        <v>21311.26666666667</v>
      </c>
      <c r="H414" s="306">
        <v>22161.066666666673</v>
      </c>
      <c r="I414" s="306">
        <v>22380.433333333334</v>
      </c>
      <c r="J414" s="306">
        <v>22585.966666666674</v>
      </c>
      <c r="K414" s="305">
        <v>22174.9</v>
      </c>
      <c r="L414" s="305">
        <v>21750</v>
      </c>
      <c r="M414" s="305">
        <v>0.56200000000000006</v>
      </c>
      <c r="N414" s="1"/>
      <c r="O414" s="1"/>
    </row>
    <row r="415" spans="1:15" ht="12.75" customHeight="1">
      <c r="A415" s="30">
        <v>405</v>
      </c>
      <c r="B415" s="315" t="s">
        <v>502</v>
      </c>
      <c r="C415" s="305">
        <v>1665.1</v>
      </c>
      <c r="D415" s="306">
        <v>1664.9666666666665</v>
      </c>
      <c r="E415" s="306">
        <v>1639.9333333333329</v>
      </c>
      <c r="F415" s="306">
        <v>1614.7666666666664</v>
      </c>
      <c r="G415" s="306">
        <v>1589.7333333333329</v>
      </c>
      <c r="H415" s="306">
        <v>1690.133333333333</v>
      </c>
      <c r="I415" s="306">
        <v>1715.1666666666663</v>
      </c>
      <c r="J415" s="306">
        <v>1740.333333333333</v>
      </c>
      <c r="K415" s="305">
        <v>1690</v>
      </c>
      <c r="L415" s="305">
        <v>1639.8</v>
      </c>
      <c r="M415" s="305">
        <v>0.32472000000000001</v>
      </c>
      <c r="N415" s="1"/>
      <c r="O415" s="1"/>
    </row>
    <row r="416" spans="1:15" ht="12.75" customHeight="1">
      <c r="A416" s="30">
        <v>406</v>
      </c>
      <c r="B416" s="315" t="s">
        <v>191</v>
      </c>
      <c r="C416" s="305">
        <v>2365.6</v>
      </c>
      <c r="D416" s="306">
        <v>2378.9666666666667</v>
      </c>
      <c r="E416" s="306">
        <v>2341.1833333333334</v>
      </c>
      <c r="F416" s="306">
        <v>2316.7666666666669</v>
      </c>
      <c r="G416" s="306">
        <v>2278.9833333333336</v>
      </c>
      <c r="H416" s="306">
        <v>2403.3833333333332</v>
      </c>
      <c r="I416" s="306">
        <v>2441.166666666667</v>
      </c>
      <c r="J416" s="306">
        <v>2465.583333333333</v>
      </c>
      <c r="K416" s="305">
        <v>2416.75</v>
      </c>
      <c r="L416" s="305">
        <v>2354.5500000000002</v>
      </c>
      <c r="M416" s="305">
        <v>2.1568299999999998</v>
      </c>
      <c r="N416" s="1"/>
      <c r="O416" s="1"/>
    </row>
    <row r="417" spans="1:15" ht="12.75" customHeight="1">
      <c r="A417" s="30">
        <v>407</v>
      </c>
      <c r="B417" s="315" t="s">
        <v>492</v>
      </c>
      <c r="C417" s="305">
        <v>478.1</v>
      </c>
      <c r="D417" s="306">
        <v>479.26666666666665</v>
      </c>
      <c r="E417" s="306">
        <v>472.13333333333333</v>
      </c>
      <c r="F417" s="306">
        <v>466.16666666666669</v>
      </c>
      <c r="G417" s="306">
        <v>459.03333333333336</v>
      </c>
      <c r="H417" s="306">
        <v>485.23333333333329</v>
      </c>
      <c r="I417" s="306">
        <v>492.36666666666662</v>
      </c>
      <c r="J417" s="306">
        <v>498.33333333333326</v>
      </c>
      <c r="K417" s="305">
        <v>486.4</v>
      </c>
      <c r="L417" s="305">
        <v>473.3</v>
      </c>
      <c r="M417" s="305">
        <v>0.19933000000000001</v>
      </c>
      <c r="N417" s="1"/>
      <c r="O417" s="1"/>
    </row>
    <row r="418" spans="1:15" ht="12.75" customHeight="1">
      <c r="A418" s="30">
        <v>408</v>
      </c>
      <c r="B418" s="315" t="s">
        <v>493</v>
      </c>
      <c r="C418" s="305">
        <v>27.65</v>
      </c>
      <c r="D418" s="306">
        <v>27.783333333333331</v>
      </c>
      <c r="E418" s="306">
        <v>27.416666666666664</v>
      </c>
      <c r="F418" s="306">
        <v>27.183333333333334</v>
      </c>
      <c r="G418" s="306">
        <v>26.816666666666666</v>
      </c>
      <c r="H418" s="306">
        <v>28.016666666666662</v>
      </c>
      <c r="I418" s="306">
        <v>28.383333333333329</v>
      </c>
      <c r="J418" s="306">
        <v>28.61666666666666</v>
      </c>
      <c r="K418" s="305">
        <v>28.15</v>
      </c>
      <c r="L418" s="305">
        <v>27.55</v>
      </c>
      <c r="M418" s="305">
        <v>15.4984</v>
      </c>
      <c r="N418" s="1"/>
      <c r="O418" s="1"/>
    </row>
    <row r="419" spans="1:15" ht="12.75" customHeight="1">
      <c r="A419" s="30">
        <v>409</v>
      </c>
      <c r="B419" s="315" t="s">
        <v>494</v>
      </c>
      <c r="C419" s="305">
        <v>3177.4</v>
      </c>
      <c r="D419" s="306">
        <v>3202.4500000000003</v>
      </c>
      <c r="E419" s="306">
        <v>3134.9500000000007</v>
      </c>
      <c r="F419" s="306">
        <v>3092.5000000000005</v>
      </c>
      <c r="G419" s="306">
        <v>3025.0000000000009</v>
      </c>
      <c r="H419" s="306">
        <v>3244.9000000000005</v>
      </c>
      <c r="I419" s="306">
        <v>3312.3999999999996</v>
      </c>
      <c r="J419" s="306">
        <v>3354.8500000000004</v>
      </c>
      <c r="K419" s="305">
        <v>3269.95</v>
      </c>
      <c r="L419" s="305">
        <v>3160</v>
      </c>
      <c r="M419" s="305">
        <v>0.42875999999999997</v>
      </c>
      <c r="N419" s="1"/>
      <c r="O419" s="1"/>
    </row>
    <row r="420" spans="1:15" ht="12.75" customHeight="1">
      <c r="A420" s="30">
        <v>410</v>
      </c>
      <c r="B420" s="315" t="s">
        <v>503</v>
      </c>
      <c r="C420" s="305">
        <v>520.29999999999995</v>
      </c>
      <c r="D420" s="306">
        <v>534.44999999999993</v>
      </c>
      <c r="E420" s="306">
        <v>500.89999999999986</v>
      </c>
      <c r="F420" s="306">
        <v>481.49999999999989</v>
      </c>
      <c r="G420" s="306">
        <v>447.94999999999982</v>
      </c>
      <c r="H420" s="306">
        <v>553.84999999999991</v>
      </c>
      <c r="I420" s="306">
        <v>587.39999999999986</v>
      </c>
      <c r="J420" s="306">
        <v>606.79999999999995</v>
      </c>
      <c r="K420" s="305">
        <v>568</v>
      </c>
      <c r="L420" s="305">
        <v>515.04999999999995</v>
      </c>
      <c r="M420" s="305">
        <v>9.1305899999999998</v>
      </c>
      <c r="N420" s="1"/>
      <c r="O420" s="1"/>
    </row>
    <row r="421" spans="1:15" ht="12.75" customHeight="1">
      <c r="A421" s="30">
        <v>411</v>
      </c>
      <c r="B421" s="315" t="s">
        <v>505</v>
      </c>
      <c r="C421" s="305">
        <v>414.4</v>
      </c>
      <c r="D421" s="306">
        <v>420.4666666666667</v>
      </c>
      <c r="E421" s="306">
        <v>405.93333333333339</v>
      </c>
      <c r="F421" s="306">
        <v>397.4666666666667</v>
      </c>
      <c r="G421" s="306">
        <v>382.93333333333339</v>
      </c>
      <c r="H421" s="306">
        <v>428.93333333333339</v>
      </c>
      <c r="I421" s="306">
        <v>443.4666666666667</v>
      </c>
      <c r="J421" s="306">
        <v>451.93333333333339</v>
      </c>
      <c r="K421" s="305">
        <v>435</v>
      </c>
      <c r="L421" s="305">
        <v>412</v>
      </c>
      <c r="M421" s="305">
        <v>0.96897</v>
      </c>
      <c r="N421" s="1"/>
      <c r="O421" s="1"/>
    </row>
    <row r="422" spans="1:15" ht="12.75" customHeight="1">
      <c r="A422" s="30">
        <v>412</v>
      </c>
      <c r="B422" s="315" t="s">
        <v>504</v>
      </c>
      <c r="C422" s="305">
        <v>2683.55</v>
      </c>
      <c r="D422" s="306">
        <v>2723.5166666666669</v>
      </c>
      <c r="E422" s="306">
        <v>2610.0333333333338</v>
      </c>
      <c r="F422" s="306">
        <v>2536.5166666666669</v>
      </c>
      <c r="G422" s="306">
        <v>2423.0333333333338</v>
      </c>
      <c r="H422" s="306">
        <v>2797.0333333333338</v>
      </c>
      <c r="I422" s="306">
        <v>2910.5166666666664</v>
      </c>
      <c r="J422" s="306">
        <v>2984.0333333333338</v>
      </c>
      <c r="K422" s="305">
        <v>2837</v>
      </c>
      <c r="L422" s="305">
        <v>2650</v>
      </c>
      <c r="M422" s="305">
        <v>0.27761999999999998</v>
      </c>
      <c r="N422" s="1"/>
      <c r="O422" s="1"/>
    </row>
    <row r="423" spans="1:15" ht="12.75" customHeight="1">
      <c r="A423" s="30">
        <v>413</v>
      </c>
      <c r="B423" s="315" t="s">
        <v>859</v>
      </c>
      <c r="C423" s="305">
        <v>539.04999999999995</v>
      </c>
      <c r="D423" s="306">
        <v>548.9</v>
      </c>
      <c r="E423" s="306">
        <v>527</v>
      </c>
      <c r="F423" s="306">
        <v>514.95000000000005</v>
      </c>
      <c r="G423" s="306">
        <v>493.05000000000007</v>
      </c>
      <c r="H423" s="306">
        <v>560.94999999999993</v>
      </c>
      <c r="I423" s="306">
        <v>582.8499999999998</v>
      </c>
      <c r="J423" s="306">
        <v>594.89999999999986</v>
      </c>
      <c r="K423" s="305">
        <v>570.79999999999995</v>
      </c>
      <c r="L423" s="305">
        <v>536.85</v>
      </c>
      <c r="M423" s="305">
        <v>10.47932</v>
      </c>
      <c r="N423" s="1"/>
      <c r="O423" s="1"/>
    </row>
    <row r="424" spans="1:15" ht="12.75" customHeight="1">
      <c r="A424" s="30">
        <v>414</v>
      </c>
      <c r="B424" s="315" t="s">
        <v>506</v>
      </c>
      <c r="C424" s="305">
        <v>663.45</v>
      </c>
      <c r="D424" s="306">
        <v>668.76666666666677</v>
      </c>
      <c r="E424" s="306">
        <v>652.68333333333351</v>
      </c>
      <c r="F424" s="306">
        <v>641.91666666666674</v>
      </c>
      <c r="G424" s="306">
        <v>625.83333333333348</v>
      </c>
      <c r="H424" s="306">
        <v>679.53333333333353</v>
      </c>
      <c r="I424" s="306">
        <v>695.61666666666679</v>
      </c>
      <c r="J424" s="306">
        <v>706.38333333333355</v>
      </c>
      <c r="K424" s="305">
        <v>684.85</v>
      </c>
      <c r="L424" s="305">
        <v>658</v>
      </c>
      <c r="M424" s="305">
        <v>0.62134</v>
      </c>
      <c r="N424" s="1"/>
      <c r="O424" s="1"/>
    </row>
    <row r="425" spans="1:15" ht="12.75" customHeight="1">
      <c r="A425" s="30">
        <v>415</v>
      </c>
      <c r="B425" s="315" t="s">
        <v>507</v>
      </c>
      <c r="C425" s="305">
        <v>406.1</v>
      </c>
      <c r="D425" s="306">
        <v>409.05</v>
      </c>
      <c r="E425" s="306">
        <v>399.3</v>
      </c>
      <c r="F425" s="306">
        <v>392.5</v>
      </c>
      <c r="G425" s="306">
        <v>382.75</v>
      </c>
      <c r="H425" s="306">
        <v>415.85</v>
      </c>
      <c r="I425" s="306">
        <v>425.6</v>
      </c>
      <c r="J425" s="306">
        <v>432.40000000000003</v>
      </c>
      <c r="K425" s="305">
        <v>418.8</v>
      </c>
      <c r="L425" s="305">
        <v>402.25</v>
      </c>
      <c r="M425" s="305">
        <v>0.61485000000000001</v>
      </c>
      <c r="N425" s="1"/>
      <c r="O425" s="1"/>
    </row>
    <row r="426" spans="1:15" ht="12.75" customHeight="1">
      <c r="A426" s="30">
        <v>416</v>
      </c>
      <c r="B426" s="315" t="s">
        <v>515</v>
      </c>
      <c r="C426" s="305">
        <v>216.45</v>
      </c>
      <c r="D426" s="306">
        <v>219.03333333333333</v>
      </c>
      <c r="E426" s="306">
        <v>210.31666666666666</v>
      </c>
      <c r="F426" s="306">
        <v>204.18333333333334</v>
      </c>
      <c r="G426" s="306">
        <v>195.46666666666667</v>
      </c>
      <c r="H426" s="306">
        <v>225.16666666666666</v>
      </c>
      <c r="I426" s="306">
        <v>233.8833333333333</v>
      </c>
      <c r="J426" s="306">
        <v>240.01666666666665</v>
      </c>
      <c r="K426" s="305">
        <v>227.75</v>
      </c>
      <c r="L426" s="305">
        <v>212.9</v>
      </c>
      <c r="M426" s="305">
        <v>5.3777999999999997</v>
      </c>
      <c r="N426" s="1"/>
      <c r="O426" s="1"/>
    </row>
    <row r="427" spans="1:15" ht="12.75" customHeight="1">
      <c r="A427" s="30">
        <v>417</v>
      </c>
      <c r="B427" s="315" t="s">
        <v>508</v>
      </c>
      <c r="C427" s="305">
        <v>49.15</v>
      </c>
      <c r="D427" s="306">
        <v>49.633333333333333</v>
      </c>
      <c r="E427" s="306">
        <v>48.516666666666666</v>
      </c>
      <c r="F427" s="306">
        <v>47.883333333333333</v>
      </c>
      <c r="G427" s="306">
        <v>46.766666666666666</v>
      </c>
      <c r="H427" s="306">
        <v>50.266666666666666</v>
      </c>
      <c r="I427" s="306">
        <v>51.383333333333326</v>
      </c>
      <c r="J427" s="306">
        <v>52.016666666666666</v>
      </c>
      <c r="K427" s="305">
        <v>50.75</v>
      </c>
      <c r="L427" s="305">
        <v>49</v>
      </c>
      <c r="M427" s="305">
        <v>11.509499999999999</v>
      </c>
      <c r="N427" s="1"/>
      <c r="O427" s="1"/>
    </row>
    <row r="428" spans="1:15" ht="12.75" customHeight="1">
      <c r="A428" s="30">
        <v>418</v>
      </c>
      <c r="B428" s="315" t="s">
        <v>192</v>
      </c>
      <c r="C428" s="305">
        <v>2306.0500000000002</v>
      </c>
      <c r="D428" s="306">
        <v>2333.6166666666668</v>
      </c>
      <c r="E428" s="306">
        <v>2269.2333333333336</v>
      </c>
      <c r="F428" s="306">
        <v>2232.416666666667</v>
      </c>
      <c r="G428" s="306">
        <v>2168.0333333333338</v>
      </c>
      <c r="H428" s="306">
        <v>2370.4333333333334</v>
      </c>
      <c r="I428" s="306">
        <v>2434.8166666666666</v>
      </c>
      <c r="J428" s="306">
        <v>2471.6333333333332</v>
      </c>
      <c r="K428" s="305">
        <v>2398</v>
      </c>
      <c r="L428" s="305">
        <v>2296.8000000000002</v>
      </c>
      <c r="M428" s="305">
        <v>6.89093</v>
      </c>
      <c r="N428" s="1"/>
      <c r="O428" s="1"/>
    </row>
    <row r="429" spans="1:15" ht="12.75" customHeight="1">
      <c r="A429" s="30">
        <v>419</v>
      </c>
      <c r="B429" s="315" t="s">
        <v>193</v>
      </c>
      <c r="C429" s="305">
        <v>1136.6500000000001</v>
      </c>
      <c r="D429" s="306">
        <v>1128.1833333333334</v>
      </c>
      <c r="E429" s="306">
        <v>1108.4666666666667</v>
      </c>
      <c r="F429" s="306">
        <v>1080.2833333333333</v>
      </c>
      <c r="G429" s="306">
        <v>1060.5666666666666</v>
      </c>
      <c r="H429" s="306">
        <v>1156.3666666666668</v>
      </c>
      <c r="I429" s="306">
        <v>1176.0833333333335</v>
      </c>
      <c r="J429" s="306">
        <v>1204.2666666666669</v>
      </c>
      <c r="K429" s="305">
        <v>1147.9000000000001</v>
      </c>
      <c r="L429" s="305">
        <v>1100</v>
      </c>
      <c r="M429" s="305">
        <v>12.140980000000001</v>
      </c>
      <c r="N429" s="1"/>
      <c r="O429" s="1"/>
    </row>
    <row r="430" spans="1:15" ht="12.75" customHeight="1">
      <c r="A430" s="30">
        <v>420</v>
      </c>
      <c r="B430" s="315" t="s">
        <v>512</v>
      </c>
      <c r="C430" s="305">
        <v>307.25</v>
      </c>
      <c r="D430" s="306">
        <v>306.66666666666669</v>
      </c>
      <c r="E430" s="306">
        <v>302.78333333333336</v>
      </c>
      <c r="F430" s="306">
        <v>298.31666666666666</v>
      </c>
      <c r="G430" s="306">
        <v>294.43333333333334</v>
      </c>
      <c r="H430" s="306">
        <v>311.13333333333338</v>
      </c>
      <c r="I430" s="306">
        <v>315.01666666666671</v>
      </c>
      <c r="J430" s="306">
        <v>319.48333333333341</v>
      </c>
      <c r="K430" s="305">
        <v>310.55</v>
      </c>
      <c r="L430" s="305">
        <v>302.2</v>
      </c>
      <c r="M430" s="305">
        <v>3.6726999999999999</v>
      </c>
      <c r="N430" s="1"/>
      <c r="O430" s="1"/>
    </row>
    <row r="431" spans="1:15" ht="12.75" customHeight="1">
      <c r="A431" s="30">
        <v>421</v>
      </c>
      <c r="B431" s="315" t="s">
        <v>509</v>
      </c>
      <c r="C431" s="305">
        <v>89.6</v>
      </c>
      <c r="D431" s="306">
        <v>90.533333333333346</v>
      </c>
      <c r="E431" s="306">
        <v>88.366666666666688</v>
      </c>
      <c r="F431" s="306">
        <v>87.13333333333334</v>
      </c>
      <c r="G431" s="306">
        <v>84.966666666666683</v>
      </c>
      <c r="H431" s="306">
        <v>91.766666666666694</v>
      </c>
      <c r="I431" s="306">
        <v>93.933333333333351</v>
      </c>
      <c r="J431" s="306">
        <v>95.1666666666667</v>
      </c>
      <c r="K431" s="305">
        <v>92.7</v>
      </c>
      <c r="L431" s="305">
        <v>89.3</v>
      </c>
      <c r="M431" s="305">
        <v>0.59140000000000004</v>
      </c>
      <c r="N431" s="1"/>
      <c r="O431" s="1"/>
    </row>
    <row r="432" spans="1:15" ht="12.75" customHeight="1">
      <c r="A432" s="30">
        <v>422</v>
      </c>
      <c r="B432" s="315" t="s">
        <v>511</v>
      </c>
      <c r="C432" s="305">
        <v>169.55</v>
      </c>
      <c r="D432" s="306">
        <v>170.51666666666668</v>
      </c>
      <c r="E432" s="306">
        <v>166.53333333333336</v>
      </c>
      <c r="F432" s="306">
        <v>163.51666666666668</v>
      </c>
      <c r="G432" s="306">
        <v>159.53333333333336</v>
      </c>
      <c r="H432" s="306">
        <v>173.53333333333336</v>
      </c>
      <c r="I432" s="306">
        <v>177.51666666666665</v>
      </c>
      <c r="J432" s="306">
        <v>180.53333333333336</v>
      </c>
      <c r="K432" s="305">
        <v>174.5</v>
      </c>
      <c r="L432" s="305">
        <v>167.5</v>
      </c>
      <c r="M432" s="305">
        <v>6.1166299999999998</v>
      </c>
      <c r="N432" s="1"/>
      <c r="O432" s="1"/>
    </row>
    <row r="433" spans="1:15" ht="12.75" customHeight="1">
      <c r="A433" s="30">
        <v>423</v>
      </c>
      <c r="B433" s="315" t="s">
        <v>513</v>
      </c>
      <c r="C433" s="305">
        <v>458.95</v>
      </c>
      <c r="D433" s="306">
        <v>463.48333333333335</v>
      </c>
      <c r="E433" s="306">
        <v>450.4666666666667</v>
      </c>
      <c r="F433" s="306">
        <v>441.98333333333335</v>
      </c>
      <c r="G433" s="306">
        <v>428.9666666666667</v>
      </c>
      <c r="H433" s="306">
        <v>471.9666666666667</v>
      </c>
      <c r="I433" s="306">
        <v>484.98333333333335</v>
      </c>
      <c r="J433" s="306">
        <v>493.4666666666667</v>
      </c>
      <c r="K433" s="305">
        <v>476.5</v>
      </c>
      <c r="L433" s="305">
        <v>455</v>
      </c>
      <c r="M433" s="305">
        <v>1.1309800000000001</v>
      </c>
      <c r="N433" s="1"/>
      <c r="O433" s="1"/>
    </row>
    <row r="434" spans="1:15" ht="12.75" customHeight="1">
      <c r="A434" s="30">
        <v>424</v>
      </c>
      <c r="B434" s="315" t="s">
        <v>514</v>
      </c>
      <c r="C434" s="305">
        <v>437.4</v>
      </c>
      <c r="D434" s="306">
        <v>441.13333333333338</v>
      </c>
      <c r="E434" s="306">
        <v>431.26666666666677</v>
      </c>
      <c r="F434" s="306">
        <v>425.13333333333338</v>
      </c>
      <c r="G434" s="306">
        <v>415.26666666666677</v>
      </c>
      <c r="H434" s="306">
        <v>447.26666666666677</v>
      </c>
      <c r="I434" s="306">
        <v>457.13333333333344</v>
      </c>
      <c r="J434" s="306">
        <v>463.26666666666677</v>
      </c>
      <c r="K434" s="305">
        <v>451</v>
      </c>
      <c r="L434" s="305">
        <v>435</v>
      </c>
      <c r="M434" s="305">
        <v>2.9504700000000001</v>
      </c>
      <c r="N434" s="1"/>
      <c r="O434" s="1"/>
    </row>
    <row r="435" spans="1:15" ht="12.75" customHeight="1">
      <c r="A435" s="30">
        <v>425</v>
      </c>
      <c r="B435" s="315" t="s">
        <v>516</v>
      </c>
      <c r="C435" s="305">
        <v>1779.6</v>
      </c>
      <c r="D435" s="306">
        <v>1792.3</v>
      </c>
      <c r="E435" s="306">
        <v>1759.6499999999999</v>
      </c>
      <c r="F435" s="306">
        <v>1739.6999999999998</v>
      </c>
      <c r="G435" s="306">
        <v>1707.0499999999997</v>
      </c>
      <c r="H435" s="306">
        <v>1812.25</v>
      </c>
      <c r="I435" s="306">
        <v>1844.9</v>
      </c>
      <c r="J435" s="306">
        <v>1864.8500000000001</v>
      </c>
      <c r="K435" s="305">
        <v>1824.95</v>
      </c>
      <c r="L435" s="305">
        <v>1772.35</v>
      </c>
      <c r="M435" s="305">
        <v>8.5099999999999995E-2</v>
      </c>
      <c r="N435" s="1"/>
      <c r="O435" s="1"/>
    </row>
    <row r="436" spans="1:15" ht="12.75" customHeight="1">
      <c r="A436" s="30">
        <v>426</v>
      </c>
      <c r="B436" s="315" t="s">
        <v>517</v>
      </c>
      <c r="C436" s="305">
        <v>737.8</v>
      </c>
      <c r="D436" s="306">
        <v>735.63333333333333</v>
      </c>
      <c r="E436" s="306">
        <v>722.26666666666665</v>
      </c>
      <c r="F436" s="306">
        <v>706.73333333333335</v>
      </c>
      <c r="G436" s="306">
        <v>693.36666666666667</v>
      </c>
      <c r="H436" s="306">
        <v>751.16666666666663</v>
      </c>
      <c r="I436" s="306">
        <v>764.53333333333319</v>
      </c>
      <c r="J436" s="306">
        <v>780.06666666666661</v>
      </c>
      <c r="K436" s="305">
        <v>749</v>
      </c>
      <c r="L436" s="305">
        <v>720.1</v>
      </c>
      <c r="M436" s="305">
        <v>0.21309</v>
      </c>
      <c r="N436" s="1"/>
      <c r="O436" s="1"/>
    </row>
    <row r="437" spans="1:15" ht="12.75" customHeight="1">
      <c r="A437" s="30">
        <v>427</v>
      </c>
      <c r="B437" s="315" t="s">
        <v>194</v>
      </c>
      <c r="C437" s="305">
        <v>922.05</v>
      </c>
      <c r="D437" s="306">
        <v>923.31666666666661</v>
      </c>
      <c r="E437" s="306">
        <v>915.33333333333326</v>
      </c>
      <c r="F437" s="306">
        <v>908.61666666666667</v>
      </c>
      <c r="G437" s="306">
        <v>900.63333333333333</v>
      </c>
      <c r="H437" s="306">
        <v>930.03333333333319</v>
      </c>
      <c r="I437" s="306">
        <v>938.01666666666654</v>
      </c>
      <c r="J437" s="306">
        <v>944.73333333333312</v>
      </c>
      <c r="K437" s="305">
        <v>931.3</v>
      </c>
      <c r="L437" s="305">
        <v>916.6</v>
      </c>
      <c r="M437" s="305">
        <v>21.95036</v>
      </c>
      <c r="N437" s="1"/>
      <c r="O437" s="1"/>
    </row>
    <row r="438" spans="1:15" ht="12.75" customHeight="1">
      <c r="A438" s="30">
        <v>428</v>
      </c>
      <c r="B438" s="315" t="s">
        <v>518</v>
      </c>
      <c r="C438" s="305">
        <v>440.6</v>
      </c>
      <c r="D438" s="306">
        <v>443.86666666666662</v>
      </c>
      <c r="E438" s="306">
        <v>431.38333333333321</v>
      </c>
      <c r="F438" s="306">
        <v>422.16666666666657</v>
      </c>
      <c r="G438" s="306">
        <v>409.68333333333317</v>
      </c>
      <c r="H438" s="306">
        <v>453.08333333333326</v>
      </c>
      <c r="I438" s="306">
        <v>465.56666666666672</v>
      </c>
      <c r="J438" s="306">
        <v>474.7833333333333</v>
      </c>
      <c r="K438" s="305">
        <v>456.35</v>
      </c>
      <c r="L438" s="305">
        <v>434.65</v>
      </c>
      <c r="M438" s="305">
        <v>4.2853899999999996</v>
      </c>
      <c r="N438" s="1"/>
      <c r="O438" s="1"/>
    </row>
    <row r="439" spans="1:15" ht="12.75" customHeight="1">
      <c r="A439" s="30">
        <v>429</v>
      </c>
      <c r="B439" s="315" t="s">
        <v>195</v>
      </c>
      <c r="C439" s="305">
        <v>427.5</v>
      </c>
      <c r="D439" s="306">
        <v>431.93333333333334</v>
      </c>
      <c r="E439" s="306">
        <v>421.56666666666666</v>
      </c>
      <c r="F439" s="306">
        <v>415.63333333333333</v>
      </c>
      <c r="G439" s="306">
        <v>405.26666666666665</v>
      </c>
      <c r="H439" s="306">
        <v>437.86666666666667</v>
      </c>
      <c r="I439" s="306">
        <v>448.23333333333335</v>
      </c>
      <c r="J439" s="306">
        <v>454.16666666666669</v>
      </c>
      <c r="K439" s="305">
        <v>442.3</v>
      </c>
      <c r="L439" s="305">
        <v>426</v>
      </c>
      <c r="M439" s="305">
        <v>8.2064199999999996</v>
      </c>
      <c r="N439" s="1"/>
      <c r="O439" s="1"/>
    </row>
    <row r="440" spans="1:15" ht="12.75" customHeight="1">
      <c r="A440" s="30">
        <v>430</v>
      </c>
      <c r="B440" s="315" t="s">
        <v>519</v>
      </c>
      <c r="C440" s="305">
        <v>340.9</v>
      </c>
      <c r="D440" s="306">
        <v>336.71666666666664</v>
      </c>
      <c r="E440" s="306">
        <v>329.43333333333328</v>
      </c>
      <c r="F440" s="306">
        <v>317.96666666666664</v>
      </c>
      <c r="G440" s="306">
        <v>310.68333333333328</v>
      </c>
      <c r="H440" s="306">
        <v>348.18333333333328</v>
      </c>
      <c r="I440" s="306">
        <v>355.4666666666667</v>
      </c>
      <c r="J440" s="306">
        <v>366.93333333333328</v>
      </c>
      <c r="K440" s="305">
        <v>344</v>
      </c>
      <c r="L440" s="305">
        <v>325.25</v>
      </c>
      <c r="M440" s="305">
        <v>1.19428</v>
      </c>
      <c r="N440" s="1"/>
      <c r="O440" s="1"/>
    </row>
    <row r="441" spans="1:15" ht="12.75" customHeight="1">
      <c r="A441" s="30">
        <v>431</v>
      </c>
      <c r="B441" s="315" t="s">
        <v>520</v>
      </c>
      <c r="C441" s="305">
        <v>1777.15</v>
      </c>
      <c r="D441" s="306">
        <v>1794.3833333333332</v>
      </c>
      <c r="E441" s="306">
        <v>1752.7666666666664</v>
      </c>
      <c r="F441" s="306">
        <v>1728.3833333333332</v>
      </c>
      <c r="G441" s="306">
        <v>1686.7666666666664</v>
      </c>
      <c r="H441" s="306">
        <v>1818.7666666666664</v>
      </c>
      <c r="I441" s="306">
        <v>1860.3833333333332</v>
      </c>
      <c r="J441" s="306">
        <v>1884.7666666666664</v>
      </c>
      <c r="K441" s="305">
        <v>1836</v>
      </c>
      <c r="L441" s="305">
        <v>1770</v>
      </c>
      <c r="M441" s="305">
        <v>0.57528999999999997</v>
      </c>
      <c r="N441" s="1"/>
      <c r="O441" s="1"/>
    </row>
    <row r="442" spans="1:15" ht="12.75" customHeight="1">
      <c r="A442" s="30">
        <v>432</v>
      </c>
      <c r="B442" s="315" t="s">
        <v>521</v>
      </c>
      <c r="C442" s="305">
        <v>518.20000000000005</v>
      </c>
      <c r="D442" s="306">
        <v>522.48333333333335</v>
      </c>
      <c r="E442" s="306">
        <v>509.9666666666667</v>
      </c>
      <c r="F442" s="306">
        <v>501.73333333333335</v>
      </c>
      <c r="G442" s="306">
        <v>489.2166666666667</v>
      </c>
      <c r="H442" s="306">
        <v>530.7166666666667</v>
      </c>
      <c r="I442" s="306">
        <v>543.23333333333335</v>
      </c>
      <c r="J442" s="306">
        <v>551.4666666666667</v>
      </c>
      <c r="K442" s="305">
        <v>535</v>
      </c>
      <c r="L442" s="305">
        <v>514.25</v>
      </c>
      <c r="M442" s="305">
        <v>1.0653999999999999</v>
      </c>
      <c r="N442" s="1"/>
      <c r="O442" s="1"/>
    </row>
    <row r="443" spans="1:15" ht="12.75" customHeight="1">
      <c r="A443" s="30">
        <v>433</v>
      </c>
      <c r="B443" s="315" t="s">
        <v>522</v>
      </c>
      <c r="C443" s="305">
        <v>9.0500000000000007</v>
      </c>
      <c r="D443" s="306">
        <v>9.1166666666666671</v>
      </c>
      <c r="E443" s="306">
        <v>8.9333333333333336</v>
      </c>
      <c r="F443" s="306">
        <v>8.8166666666666664</v>
      </c>
      <c r="G443" s="306">
        <v>8.6333333333333329</v>
      </c>
      <c r="H443" s="306">
        <v>9.2333333333333343</v>
      </c>
      <c r="I443" s="306">
        <v>9.4166666666666679</v>
      </c>
      <c r="J443" s="306">
        <v>9.533333333333335</v>
      </c>
      <c r="K443" s="305">
        <v>9.3000000000000007</v>
      </c>
      <c r="L443" s="305">
        <v>9</v>
      </c>
      <c r="M443" s="305">
        <v>203.33450999999999</v>
      </c>
      <c r="N443" s="1"/>
      <c r="O443" s="1"/>
    </row>
    <row r="444" spans="1:15" ht="12.75" customHeight="1">
      <c r="A444" s="30">
        <v>434</v>
      </c>
      <c r="B444" s="315" t="s">
        <v>510</v>
      </c>
      <c r="C444" s="305">
        <v>321.35000000000002</v>
      </c>
      <c r="D444" s="306">
        <v>323.88333333333333</v>
      </c>
      <c r="E444" s="306">
        <v>317.11666666666667</v>
      </c>
      <c r="F444" s="306">
        <v>312.88333333333333</v>
      </c>
      <c r="G444" s="306">
        <v>306.11666666666667</v>
      </c>
      <c r="H444" s="306">
        <v>328.11666666666667</v>
      </c>
      <c r="I444" s="306">
        <v>334.88333333333333</v>
      </c>
      <c r="J444" s="306">
        <v>339.11666666666667</v>
      </c>
      <c r="K444" s="305">
        <v>330.65</v>
      </c>
      <c r="L444" s="305">
        <v>319.64999999999998</v>
      </c>
      <c r="M444" s="305">
        <v>2.2940499999999999</v>
      </c>
      <c r="N444" s="1"/>
      <c r="O444" s="1"/>
    </row>
    <row r="445" spans="1:15" ht="12.75" customHeight="1">
      <c r="A445" s="30">
        <v>435</v>
      </c>
      <c r="B445" s="315" t="s">
        <v>523</v>
      </c>
      <c r="C445" s="305">
        <v>1056.3</v>
      </c>
      <c r="D445" s="306">
        <v>1065.4333333333334</v>
      </c>
      <c r="E445" s="306">
        <v>1040.8666666666668</v>
      </c>
      <c r="F445" s="306">
        <v>1025.4333333333334</v>
      </c>
      <c r="G445" s="306">
        <v>1000.8666666666668</v>
      </c>
      <c r="H445" s="306">
        <v>1080.8666666666668</v>
      </c>
      <c r="I445" s="306">
        <v>1105.4333333333334</v>
      </c>
      <c r="J445" s="306">
        <v>1120.8666666666668</v>
      </c>
      <c r="K445" s="305">
        <v>1090</v>
      </c>
      <c r="L445" s="305">
        <v>1050</v>
      </c>
      <c r="M445" s="305">
        <v>0.24163000000000001</v>
      </c>
      <c r="N445" s="1"/>
      <c r="O445" s="1"/>
    </row>
    <row r="446" spans="1:15" ht="12.75" customHeight="1">
      <c r="A446" s="30">
        <v>436</v>
      </c>
      <c r="B446" s="315" t="s">
        <v>276</v>
      </c>
      <c r="C446" s="305">
        <v>559.95000000000005</v>
      </c>
      <c r="D446" s="306">
        <v>562.35</v>
      </c>
      <c r="E446" s="306">
        <v>555.25</v>
      </c>
      <c r="F446" s="306">
        <v>550.54999999999995</v>
      </c>
      <c r="G446" s="306">
        <v>543.44999999999993</v>
      </c>
      <c r="H446" s="306">
        <v>567.05000000000007</v>
      </c>
      <c r="I446" s="306">
        <v>574.1500000000002</v>
      </c>
      <c r="J446" s="306">
        <v>578.85000000000014</v>
      </c>
      <c r="K446" s="305">
        <v>569.45000000000005</v>
      </c>
      <c r="L446" s="305">
        <v>557.65</v>
      </c>
      <c r="M446" s="305">
        <v>2.3915299999999999</v>
      </c>
      <c r="N446" s="1"/>
      <c r="O446" s="1"/>
    </row>
    <row r="447" spans="1:15" ht="12.75" customHeight="1">
      <c r="A447" s="30">
        <v>437</v>
      </c>
      <c r="B447" s="315" t="s">
        <v>528</v>
      </c>
      <c r="C447" s="305">
        <v>1216.75</v>
      </c>
      <c r="D447" s="306">
        <v>1212.0833333333333</v>
      </c>
      <c r="E447" s="306">
        <v>1162.0166666666664</v>
      </c>
      <c r="F447" s="306">
        <v>1107.2833333333331</v>
      </c>
      <c r="G447" s="306">
        <v>1057.2166666666662</v>
      </c>
      <c r="H447" s="306">
        <v>1266.8166666666666</v>
      </c>
      <c r="I447" s="306">
        <v>1316.8833333333337</v>
      </c>
      <c r="J447" s="306">
        <v>1371.6166666666668</v>
      </c>
      <c r="K447" s="305">
        <v>1262.1500000000001</v>
      </c>
      <c r="L447" s="305">
        <v>1157.3499999999999</v>
      </c>
      <c r="M447" s="305">
        <v>3.8675700000000002</v>
      </c>
      <c r="N447" s="1"/>
      <c r="O447" s="1"/>
    </row>
    <row r="448" spans="1:15" ht="12.75" customHeight="1">
      <c r="A448" s="30">
        <v>438</v>
      </c>
      <c r="B448" s="315" t="s">
        <v>529</v>
      </c>
      <c r="C448" s="305">
        <v>9951.9</v>
      </c>
      <c r="D448" s="306">
        <v>10008.949999999999</v>
      </c>
      <c r="E448" s="306">
        <v>9867.9499999999971</v>
      </c>
      <c r="F448" s="306">
        <v>9783.9999999999982</v>
      </c>
      <c r="G448" s="306">
        <v>9642.9999999999964</v>
      </c>
      <c r="H448" s="306">
        <v>10092.899999999998</v>
      </c>
      <c r="I448" s="306">
        <v>10233.900000000001</v>
      </c>
      <c r="J448" s="306">
        <v>10317.849999999999</v>
      </c>
      <c r="K448" s="305">
        <v>10149.950000000001</v>
      </c>
      <c r="L448" s="305">
        <v>9925</v>
      </c>
      <c r="M448" s="305">
        <v>7.7400000000000004E-3</v>
      </c>
      <c r="N448" s="1"/>
      <c r="O448" s="1"/>
    </row>
    <row r="449" spans="1:15" ht="12.75" customHeight="1">
      <c r="A449" s="30">
        <v>439</v>
      </c>
      <c r="B449" s="315" t="s">
        <v>196</v>
      </c>
      <c r="C449" s="305">
        <v>970.2</v>
      </c>
      <c r="D449" s="306">
        <v>977.73333333333323</v>
      </c>
      <c r="E449" s="306">
        <v>959.56666666666649</v>
      </c>
      <c r="F449" s="306">
        <v>948.93333333333328</v>
      </c>
      <c r="G449" s="306">
        <v>930.76666666666654</v>
      </c>
      <c r="H449" s="306">
        <v>988.36666666666645</v>
      </c>
      <c r="I449" s="306">
        <v>1006.5333333333332</v>
      </c>
      <c r="J449" s="306">
        <v>1017.1666666666664</v>
      </c>
      <c r="K449" s="305">
        <v>995.9</v>
      </c>
      <c r="L449" s="305">
        <v>967.1</v>
      </c>
      <c r="M449" s="305">
        <v>8.1123200000000004</v>
      </c>
      <c r="N449" s="1"/>
      <c r="O449" s="1"/>
    </row>
    <row r="450" spans="1:15" ht="12.75" customHeight="1">
      <c r="A450" s="30">
        <v>440</v>
      </c>
      <c r="B450" s="315" t="s">
        <v>530</v>
      </c>
      <c r="C450" s="305">
        <v>197.95</v>
      </c>
      <c r="D450" s="306">
        <v>199.04999999999998</v>
      </c>
      <c r="E450" s="306">
        <v>196.29999999999995</v>
      </c>
      <c r="F450" s="306">
        <v>194.64999999999998</v>
      </c>
      <c r="G450" s="306">
        <v>191.89999999999995</v>
      </c>
      <c r="H450" s="306">
        <v>200.69999999999996</v>
      </c>
      <c r="I450" s="306">
        <v>203.45000000000002</v>
      </c>
      <c r="J450" s="306">
        <v>205.09999999999997</v>
      </c>
      <c r="K450" s="305">
        <v>201.8</v>
      </c>
      <c r="L450" s="305">
        <v>197.4</v>
      </c>
      <c r="M450" s="305">
        <v>6.8609</v>
      </c>
      <c r="N450" s="1"/>
      <c r="O450" s="1"/>
    </row>
    <row r="451" spans="1:15" ht="12.75" customHeight="1">
      <c r="A451" s="30">
        <v>441</v>
      </c>
      <c r="B451" s="315" t="s">
        <v>531</v>
      </c>
      <c r="C451" s="305">
        <v>972.5</v>
      </c>
      <c r="D451" s="306">
        <v>976.55000000000007</v>
      </c>
      <c r="E451" s="306">
        <v>964.20000000000016</v>
      </c>
      <c r="F451" s="306">
        <v>955.90000000000009</v>
      </c>
      <c r="G451" s="306">
        <v>943.55000000000018</v>
      </c>
      <c r="H451" s="306">
        <v>984.85000000000014</v>
      </c>
      <c r="I451" s="306">
        <v>997.2</v>
      </c>
      <c r="J451" s="306">
        <v>1005.5000000000001</v>
      </c>
      <c r="K451" s="305">
        <v>988.9</v>
      </c>
      <c r="L451" s="305">
        <v>968.25</v>
      </c>
      <c r="M451" s="305">
        <v>2.9018199999999998</v>
      </c>
      <c r="N451" s="1"/>
      <c r="O451" s="1"/>
    </row>
    <row r="452" spans="1:15" ht="12.75" customHeight="1">
      <c r="A452" s="30">
        <v>442</v>
      </c>
      <c r="B452" s="315" t="s">
        <v>197</v>
      </c>
      <c r="C452" s="305">
        <v>729.7</v>
      </c>
      <c r="D452" s="306">
        <v>735.5</v>
      </c>
      <c r="E452" s="306">
        <v>722.25</v>
      </c>
      <c r="F452" s="306">
        <v>714.8</v>
      </c>
      <c r="G452" s="306">
        <v>701.55</v>
      </c>
      <c r="H452" s="306">
        <v>742.95</v>
      </c>
      <c r="I452" s="306">
        <v>756.2</v>
      </c>
      <c r="J452" s="306">
        <v>763.65000000000009</v>
      </c>
      <c r="K452" s="305">
        <v>748.75</v>
      </c>
      <c r="L452" s="305">
        <v>728.05</v>
      </c>
      <c r="M452" s="305">
        <v>9.7082700000000006</v>
      </c>
      <c r="N452" s="1"/>
      <c r="O452" s="1"/>
    </row>
    <row r="453" spans="1:15" ht="12.75" customHeight="1">
      <c r="A453" s="30">
        <v>443</v>
      </c>
      <c r="B453" s="315" t="s">
        <v>277</v>
      </c>
      <c r="C453" s="305">
        <v>8541.75</v>
      </c>
      <c r="D453" s="306">
        <v>8508.9833333333336</v>
      </c>
      <c r="E453" s="306">
        <v>8432.9666666666672</v>
      </c>
      <c r="F453" s="306">
        <v>8324.1833333333343</v>
      </c>
      <c r="G453" s="306">
        <v>8248.1666666666679</v>
      </c>
      <c r="H453" s="306">
        <v>8617.7666666666664</v>
      </c>
      <c r="I453" s="306">
        <v>8693.7833333333328</v>
      </c>
      <c r="J453" s="306">
        <v>8802.5666666666657</v>
      </c>
      <c r="K453" s="305">
        <v>8585</v>
      </c>
      <c r="L453" s="305">
        <v>8400.2000000000007</v>
      </c>
      <c r="M453" s="305">
        <v>5.4635100000000003</v>
      </c>
      <c r="N453" s="1"/>
      <c r="O453" s="1"/>
    </row>
    <row r="454" spans="1:15" ht="12.75" customHeight="1">
      <c r="A454" s="30">
        <v>444</v>
      </c>
      <c r="B454" s="315" t="s">
        <v>198</v>
      </c>
      <c r="C454" s="305">
        <v>421.45</v>
      </c>
      <c r="D454" s="306">
        <v>424.04999999999995</v>
      </c>
      <c r="E454" s="306">
        <v>416.94999999999993</v>
      </c>
      <c r="F454" s="306">
        <v>412.45</v>
      </c>
      <c r="G454" s="306">
        <v>405.34999999999997</v>
      </c>
      <c r="H454" s="306">
        <v>428.5499999999999</v>
      </c>
      <c r="I454" s="306">
        <v>435.64999999999992</v>
      </c>
      <c r="J454" s="306">
        <v>440.14999999999986</v>
      </c>
      <c r="K454" s="305">
        <v>431.15</v>
      </c>
      <c r="L454" s="305">
        <v>419.55</v>
      </c>
      <c r="M454" s="305">
        <v>163.45308</v>
      </c>
      <c r="N454" s="1"/>
      <c r="O454" s="1"/>
    </row>
    <row r="455" spans="1:15" ht="12.75" customHeight="1">
      <c r="A455" s="30">
        <v>445</v>
      </c>
      <c r="B455" s="315" t="s">
        <v>532</v>
      </c>
      <c r="C455" s="305">
        <v>200.45</v>
      </c>
      <c r="D455" s="306">
        <v>203.31666666666669</v>
      </c>
      <c r="E455" s="306">
        <v>196.93333333333339</v>
      </c>
      <c r="F455" s="306">
        <v>193.41666666666671</v>
      </c>
      <c r="G455" s="306">
        <v>187.03333333333342</v>
      </c>
      <c r="H455" s="306">
        <v>206.83333333333337</v>
      </c>
      <c r="I455" s="306">
        <v>213.21666666666664</v>
      </c>
      <c r="J455" s="306">
        <v>216.73333333333335</v>
      </c>
      <c r="K455" s="305">
        <v>209.7</v>
      </c>
      <c r="L455" s="305">
        <v>199.8</v>
      </c>
      <c r="M455" s="305">
        <v>29.150749999999999</v>
      </c>
      <c r="N455" s="1"/>
      <c r="O455" s="1"/>
    </row>
    <row r="456" spans="1:15" ht="12.75" customHeight="1">
      <c r="A456" s="30">
        <v>446</v>
      </c>
      <c r="B456" s="315" t="s">
        <v>199</v>
      </c>
      <c r="C456" s="305">
        <v>229.8</v>
      </c>
      <c r="D456" s="306">
        <v>231.48333333333335</v>
      </c>
      <c r="E456" s="306">
        <v>227.06666666666669</v>
      </c>
      <c r="F456" s="306">
        <v>224.33333333333334</v>
      </c>
      <c r="G456" s="306">
        <v>219.91666666666669</v>
      </c>
      <c r="H456" s="306">
        <v>234.2166666666667</v>
      </c>
      <c r="I456" s="306">
        <v>238.63333333333333</v>
      </c>
      <c r="J456" s="306">
        <v>241.3666666666667</v>
      </c>
      <c r="K456" s="305">
        <v>235.9</v>
      </c>
      <c r="L456" s="305">
        <v>228.75</v>
      </c>
      <c r="M456" s="305">
        <v>166.42801</v>
      </c>
      <c r="N456" s="1"/>
      <c r="O456" s="1"/>
    </row>
    <row r="457" spans="1:15" ht="12.75" customHeight="1">
      <c r="A457" s="30">
        <v>447</v>
      </c>
      <c r="B457" s="315" t="s">
        <v>200</v>
      </c>
      <c r="C457" s="305">
        <v>1022.95</v>
      </c>
      <c r="D457" s="306">
        <v>1040.5</v>
      </c>
      <c r="E457" s="306">
        <v>984</v>
      </c>
      <c r="F457" s="306">
        <v>945.05</v>
      </c>
      <c r="G457" s="306">
        <v>888.55</v>
      </c>
      <c r="H457" s="306">
        <v>1079.45</v>
      </c>
      <c r="I457" s="306">
        <v>1135.95</v>
      </c>
      <c r="J457" s="306">
        <v>1174.9000000000001</v>
      </c>
      <c r="K457" s="305">
        <v>1097</v>
      </c>
      <c r="L457" s="305">
        <v>1001.55</v>
      </c>
      <c r="M457" s="305">
        <v>273.88346000000001</v>
      </c>
      <c r="N457" s="1"/>
      <c r="O457" s="1"/>
    </row>
    <row r="458" spans="1:15" ht="12.75" customHeight="1">
      <c r="A458" s="30">
        <v>448</v>
      </c>
      <c r="B458" s="315" t="s">
        <v>845</v>
      </c>
      <c r="C458" s="305">
        <v>635.20000000000005</v>
      </c>
      <c r="D458" s="306">
        <v>637.1</v>
      </c>
      <c r="E458" s="306">
        <v>613.45000000000005</v>
      </c>
      <c r="F458" s="306">
        <v>591.70000000000005</v>
      </c>
      <c r="G458" s="306">
        <v>568.05000000000007</v>
      </c>
      <c r="H458" s="306">
        <v>658.85</v>
      </c>
      <c r="I458" s="306">
        <v>682.49999999999989</v>
      </c>
      <c r="J458" s="306">
        <v>704.25</v>
      </c>
      <c r="K458" s="305">
        <v>660.75</v>
      </c>
      <c r="L458" s="305">
        <v>615.35</v>
      </c>
      <c r="M458" s="305">
        <v>0.74804999999999999</v>
      </c>
      <c r="N458" s="1"/>
      <c r="O458" s="1"/>
    </row>
    <row r="459" spans="1:15" ht="12.75" customHeight="1">
      <c r="A459" s="30">
        <v>449</v>
      </c>
      <c r="B459" s="315" t="s">
        <v>524</v>
      </c>
      <c r="C459" s="305">
        <v>1609.15</v>
      </c>
      <c r="D459" s="306">
        <v>1634.7666666666667</v>
      </c>
      <c r="E459" s="306">
        <v>1559.5333333333333</v>
      </c>
      <c r="F459" s="306">
        <v>1509.9166666666667</v>
      </c>
      <c r="G459" s="306">
        <v>1434.6833333333334</v>
      </c>
      <c r="H459" s="306">
        <v>1684.3833333333332</v>
      </c>
      <c r="I459" s="306">
        <v>1759.6166666666663</v>
      </c>
      <c r="J459" s="306">
        <v>1809.2333333333331</v>
      </c>
      <c r="K459" s="305">
        <v>1710</v>
      </c>
      <c r="L459" s="305">
        <v>1585.15</v>
      </c>
      <c r="M459" s="305">
        <v>0.50124999999999997</v>
      </c>
      <c r="N459" s="1"/>
      <c r="O459" s="1"/>
    </row>
    <row r="460" spans="1:15" ht="12.75" customHeight="1">
      <c r="A460" s="30">
        <v>450</v>
      </c>
      <c r="B460" s="315" t="s">
        <v>525</v>
      </c>
      <c r="C460" s="305">
        <v>619.20000000000005</v>
      </c>
      <c r="D460" s="306">
        <v>624.4</v>
      </c>
      <c r="E460" s="306">
        <v>604.79999999999995</v>
      </c>
      <c r="F460" s="306">
        <v>590.4</v>
      </c>
      <c r="G460" s="306">
        <v>570.79999999999995</v>
      </c>
      <c r="H460" s="306">
        <v>638.79999999999995</v>
      </c>
      <c r="I460" s="306">
        <v>658.40000000000009</v>
      </c>
      <c r="J460" s="306">
        <v>672.8</v>
      </c>
      <c r="K460" s="305">
        <v>644</v>
      </c>
      <c r="L460" s="305">
        <v>610</v>
      </c>
      <c r="M460" s="305">
        <v>0.36913000000000001</v>
      </c>
      <c r="N460" s="1"/>
      <c r="O460" s="1"/>
    </row>
    <row r="461" spans="1:15" ht="12.75" customHeight="1">
      <c r="A461" s="30">
        <v>451</v>
      </c>
      <c r="B461" s="315" t="s">
        <v>201</v>
      </c>
      <c r="C461" s="305">
        <v>3321.75</v>
      </c>
      <c r="D461" s="306">
        <v>3309.2166666666667</v>
      </c>
      <c r="E461" s="306">
        <v>3279.5333333333333</v>
      </c>
      <c r="F461" s="306">
        <v>3237.3166666666666</v>
      </c>
      <c r="G461" s="306">
        <v>3207.6333333333332</v>
      </c>
      <c r="H461" s="306">
        <v>3351.4333333333334</v>
      </c>
      <c r="I461" s="306">
        <v>3381.1166666666668</v>
      </c>
      <c r="J461" s="306">
        <v>3423.3333333333335</v>
      </c>
      <c r="K461" s="305">
        <v>3338.9</v>
      </c>
      <c r="L461" s="305">
        <v>3267</v>
      </c>
      <c r="M461" s="305">
        <v>22.936900000000001</v>
      </c>
      <c r="N461" s="1"/>
      <c r="O461" s="1"/>
    </row>
    <row r="462" spans="1:15" ht="12.75" customHeight="1">
      <c r="A462" s="30">
        <v>452</v>
      </c>
      <c r="B462" s="315" t="s">
        <v>533</v>
      </c>
      <c r="C462" s="305">
        <v>3250.6</v>
      </c>
      <c r="D462" s="306">
        <v>3290.5333333333333</v>
      </c>
      <c r="E462" s="306">
        <v>3180.0666666666666</v>
      </c>
      <c r="F462" s="306">
        <v>3109.5333333333333</v>
      </c>
      <c r="G462" s="306">
        <v>2999.0666666666666</v>
      </c>
      <c r="H462" s="306">
        <v>3361.0666666666666</v>
      </c>
      <c r="I462" s="306">
        <v>3471.5333333333328</v>
      </c>
      <c r="J462" s="306">
        <v>3542.0666666666666</v>
      </c>
      <c r="K462" s="305">
        <v>3401</v>
      </c>
      <c r="L462" s="305">
        <v>3220</v>
      </c>
      <c r="M462" s="305">
        <v>6.3729999999999995E-2</v>
      </c>
      <c r="N462" s="1"/>
      <c r="O462" s="1"/>
    </row>
    <row r="463" spans="1:15" ht="12.75" customHeight="1">
      <c r="A463" s="30">
        <v>453</v>
      </c>
      <c r="B463" s="315" t="s">
        <v>202</v>
      </c>
      <c r="C463" s="305">
        <v>1142.9000000000001</v>
      </c>
      <c r="D463" s="306">
        <v>1135.45</v>
      </c>
      <c r="E463" s="306">
        <v>1123.1000000000001</v>
      </c>
      <c r="F463" s="306">
        <v>1103.3000000000002</v>
      </c>
      <c r="G463" s="306">
        <v>1090.9500000000003</v>
      </c>
      <c r="H463" s="306">
        <v>1155.25</v>
      </c>
      <c r="I463" s="306">
        <v>1167.5999999999999</v>
      </c>
      <c r="J463" s="306">
        <v>1187.3999999999999</v>
      </c>
      <c r="K463" s="305">
        <v>1147.8</v>
      </c>
      <c r="L463" s="305">
        <v>1115.6500000000001</v>
      </c>
      <c r="M463" s="305">
        <v>27.836950000000002</v>
      </c>
      <c r="N463" s="1"/>
      <c r="O463" s="1"/>
    </row>
    <row r="464" spans="1:15" ht="12.75" customHeight="1">
      <c r="A464" s="30">
        <v>454</v>
      </c>
      <c r="B464" s="315" t="s">
        <v>535</v>
      </c>
      <c r="C464" s="305">
        <v>2024.8</v>
      </c>
      <c r="D464" s="306">
        <v>2090.9333333333334</v>
      </c>
      <c r="E464" s="306">
        <v>1949.8666666666668</v>
      </c>
      <c r="F464" s="306">
        <v>1874.9333333333334</v>
      </c>
      <c r="G464" s="306">
        <v>1733.8666666666668</v>
      </c>
      <c r="H464" s="306">
        <v>2165.8666666666668</v>
      </c>
      <c r="I464" s="306">
        <v>2306.9333333333334</v>
      </c>
      <c r="J464" s="306">
        <v>2381.8666666666668</v>
      </c>
      <c r="K464" s="305">
        <v>2232</v>
      </c>
      <c r="L464" s="305">
        <v>2016</v>
      </c>
      <c r="M464" s="305">
        <v>1.0645199999999999</v>
      </c>
      <c r="N464" s="1"/>
      <c r="O464" s="1"/>
    </row>
    <row r="465" spans="1:15" ht="12.75" customHeight="1">
      <c r="A465" s="30">
        <v>455</v>
      </c>
      <c r="B465" s="315" t="s">
        <v>536</v>
      </c>
      <c r="C465" s="305">
        <v>650.6</v>
      </c>
      <c r="D465" s="306">
        <v>656.48333333333335</v>
      </c>
      <c r="E465" s="306">
        <v>634.11666666666667</v>
      </c>
      <c r="F465" s="306">
        <v>617.63333333333333</v>
      </c>
      <c r="G465" s="306">
        <v>595.26666666666665</v>
      </c>
      <c r="H465" s="306">
        <v>672.9666666666667</v>
      </c>
      <c r="I465" s="306">
        <v>695.33333333333348</v>
      </c>
      <c r="J465" s="306">
        <v>711.81666666666672</v>
      </c>
      <c r="K465" s="305">
        <v>678.85</v>
      </c>
      <c r="L465" s="305">
        <v>640</v>
      </c>
      <c r="M465" s="305">
        <v>0.53251000000000004</v>
      </c>
      <c r="N465" s="1"/>
      <c r="O465" s="1"/>
    </row>
    <row r="466" spans="1:15" ht="12.75" customHeight="1">
      <c r="A466" s="30">
        <v>456</v>
      </c>
      <c r="B466" s="315" t="s">
        <v>540</v>
      </c>
      <c r="C466" s="305">
        <v>1579.4</v>
      </c>
      <c r="D466" s="306">
        <v>1596.7</v>
      </c>
      <c r="E466" s="306">
        <v>1549.7</v>
      </c>
      <c r="F466" s="306">
        <v>1520</v>
      </c>
      <c r="G466" s="306">
        <v>1473</v>
      </c>
      <c r="H466" s="306">
        <v>1626.4</v>
      </c>
      <c r="I466" s="306">
        <v>1673.4</v>
      </c>
      <c r="J466" s="306">
        <v>1703.1000000000001</v>
      </c>
      <c r="K466" s="305">
        <v>1643.7</v>
      </c>
      <c r="L466" s="305">
        <v>1567</v>
      </c>
      <c r="M466" s="305">
        <v>0.51432999999999995</v>
      </c>
      <c r="N466" s="1"/>
      <c r="O466" s="1"/>
    </row>
    <row r="467" spans="1:15" ht="12.75" customHeight="1">
      <c r="A467" s="30">
        <v>457</v>
      </c>
      <c r="B467" s="315" t="s">
        <v>537</v>
      </c>
      <c r="C467" s="305">
        <v>1940.05</v>
      </c>
      <c r="D467" s="306">
        <v>1950.5166666666667</v>
      </c>
      <c r="E467" s="306">
        <v>1920.5333333333333</v>
      </c>
      <c r="F467" s="306">
        <v>1901.0166666666667</v>
      </c>
      <c r="G467" s="306">
        <v>1871.0333333333333</v>
      </c>
      <c r="H467" s="306">
        <v>1970.0333333333333</v>
      </c>
      <c r="I467" s="306">
        <v>2000.0166666666664</v>
      </c>
      <c r="J467" s="306">
        <v>2019.5333333333333</v>
      </c>
      <c r="K467" s="305">
        <v>1980.5</v>
      </c>
      <c r="L467" s="305">
        <v>1931</v>
      </c>
      <c r="M467" s="305">
        <v>1.21296</v>
      </c>
      <c r="N467" s="1"/>
      <c r="O467" s="1"/>
    </row>
    <row r="468" spans="1:15" ht="12.75" customHeight="1">
      <c r="A468" s="30">
        <v>458</v>
      </c>
      <c r="B468" s="315" t="s">
        <v>203</v>
      </c>
      <c r="C468" s="305">
        <v>2151.3000000000002</v>
      </c>
      <c r="D468" s="306">
        <v>2163.1</v>
      </c>
      <c r="E468" s="306">
        <v>2126.1999999999998</v>
      </c>
      <c r="F468" s="306">
        <v>2101.1</v>
      </c>
      <c r="G468" s="306">
        <v>2064.1999999999998</v>
      </c>
      <c r="H468" s="306">
        <v>2188.1999999999998</v>
      </c>
      <c r="I468" s="306">
        <v>2225.1000000000004</v>
      </c>
      <c r="J468" s="306">
        <v>2250.1999999999998</v>
      </c>
      <c r="K468" s="305">
        <v>2200</v>
      </c>
      <c r="L468" s="305">
        <v>2138</v>
      </c>
      <c r="M468" s="305">
        <v>13.46294</v>
      </c>
      <c r="N468" s="1"/>
      <c r="O468" s="1"/>
    </row>
    <row r="469" spans="1:15" ht="12.75" customHeight="1">
      <c r="A469" s="30">
        <v>459</v>
      </c>
      <c r="B469" s="315" t="s">
        <v>204</v>
      </c>
      <c r="C469" s="305">
        <v>2616.5500000000002</v>
      </c>
      <c r="D469" s="306">
        <v>2646.2833333333333</v>
      </c>
      <c r="E469" s="306">
        <v>2569.6666666666665</v>
      </c>
      <c r="F469" s="306">
        <v>2522.7833333333333</v>
      </c>
      <c r="G469" s="306">
        <v>2446.1666666666665</v>
      </c>
      <c r="H469" s="306">
        <v>2693.1666666666665</v>
      </c>
      <c r="I469" s="306">
        <v>2769.7833333333333</v>
      </c>
      <c r="J469" s="306">
        <v>2816.6666666666665</v>
      </c>
      <c r="K469" s="305">
        <v>2722.9</v>
      </c>
      <c r="L469" s="305">
        <v>2599.4</v>
      </c>
      <c r="M469" s="305">
        <v>3.4027699999999999</v>
      </c>
      <c r="N469" s="1"/>
      <c r="O469" s="1"/>
    </row>
    <row r="470" spans="1:15" ht="12.75" customHeight="1">
      <c r="A470" s="30">
        <v>460</v>
      </c>
      <c r="B470" s="315" t="s">
        <v>205</v>
      </c>
      <c r="C470" s="305">
        <v>429.65</v>
      </c>
      <c r="D470" s="306">
        <v>430.7833333333333</v>
      </c>
      <c r="E470" s="306">
        <v>425.56666666666661</v>
      </c>
      <c r="F470" s="306">
        <v>421.48333333333329</v>
      </c>
      <c r="G470" s="306">
        <v>416.26666666666659</v>
      </c>
      <c r="H470" s="306">
        <v>434.86666666666662</v>
      </c>
      <c r="I470" s="306">
        <v>440.08333333333331</v>
      </c>
      <c r="J470" s="306">
        <v>444.16666666666663</v>
      </c>
      <c r="K470" s="305">
        <v>436</v>
      </c>
      <c r="L470" s="305">
        <v>426.7</v>
      </c>
      <c r="M470" s="305">
        <v>3.3365200000000002</v>
      </c>
      <c r="N470" s="1"/>
      <c r="O470" s="1"/>
    </row>
    <row r="471" spans="1:15" ht="12.75" customHeight="1">
      <c r="A471" s="30">
        <v>461</v>
      </c>
      <c r="B471" s="315" t="s">
        <v>206</v>
      </c>
      <c r="C471" s="305">
        <v>1065.3</v>
      </c>
      <c r="D471" s="306">
        <v>1074.8833333333334</v>
      </c>
      <c r="E471" s="306">
        <v>1050.7666666666669</v>
      </c>
      <c r="F471" s="306">
        <v>1036.2333333333333</v>
      </c>
      <c r="G471" s="306">
        <v>1012.1166666666668</v>
      </c>
      <c r="H471" s="306">
        <v>1089.416666666667</v>
      </c>
      <c r="I471" s="306">
        <v>1113.5333333333333</v>
      </c>
      <c r="J471" s="306">
        <v>1128.0666666666671</v>
      </c>
      <c r="K471" s="305">
        <v>1099</v>
      </c>
      <c r="L471" s="305">
        <v>1060.3499999999999</v>
      </c>
      <c r="M471" s="305">
        <v>3.0208400000000002</v>
      </c>
      <c r="N471" s="1"/>
      <c r="O471" s="1"/>
    </row>
    <row r="472" spans="1:15" ht="12.75" customHeight="1">
      <c r="A472" s="30">
        <v>462</v>
      </c>
      <c r="B472" s="315" t="s">
        <v>538</v>
      </c>
      <c r="C472" s="305">
        <v>47.85</v>
      </c>
      <c r="D472" s="306">
        <v>48.366666666666667</v>
      </c>
      <c r="E472" s="306">
        <v>47.233333333333334</v>
      </c>
      <c r="F472" s="306">
        <v>46.616666666666667</v>
      </c>
      <c r="G472" s="306">
        <v>45.483333333333334</v>
      </c>
      <c r="H472" s="306">
        <v>48.983333333333334</v>
      </c>
      <c r="I472" s="306">
        <v>50.116666666666674</v>
      </c>
      <c r="J472" s="306">
        <v>50.733333333333334</v>
      </c>
      <c r="K472" s="305">
        <v>49.5</v>
      </c>
      <c r="L472" s="305">
        <v>47.75</v>
      </c>
      <c r="M472" s="305">
        <v>29.243539999999999</v>
      </c>
      <c r="N472" s="1"/>
      <c r="O472" s="1"/>
    </row>
    <row r="473" spans="1:15" ht="12.75" customHeight="1">
      <c r="A473" s="30">
        <v>463</v>
      </c>
      <c r="B473" s="315" t="s">
        <v>539</v>
      </c>
      <c r="C473" s="305">
        <v>178.85</v>
      </c>
      <c r="D473" s="306">
        <v>179.51666666666665</v>
      </c>
      <c r="E473" s="306">
        <v>175.1333333333333</v>
      </c>
      <c r="F473" s="306">
        <v>171.41666666666666</v>
      </c>
      <c r="G473" s="306">
        <v>167.0333333333333</v>
      </c>
      <c r="H473" s="306">
        <v>183.23333333333329</v>
      </c>
      <c r="I473" s="306">
        <v>187.61666666666662</v>
      </c>
      <c r="J473" s="306">
        <v>191.33333333333329</v>
      </c>
      <c r="K473" s="305">
        <v>183.9</v>
      </c>
      <c r="L473" s="305">
        <v>175.8</v>
      </c>
      <c r="M473" s="305">
        <v>3.4084699999999999</v>
      </c>
      <c r="N473" s="1"/>
      <c r="O473" s="1"/>
    </row>
    <row r="474" spans="1:15" ht="12.75" customHeight="1">
      <c r="A474" s="30">
        <v>464</v>
      </c>
      <c r="B474" s="315" t="s">
        <v>526</v>
      </c>
      <c r="C474" s="305">
        <v>834.45</v>
      </c>
      <c r="D474" s="306">
        <v>829.4</v>
      </c>
      <c r="E474" s="306">
        <v>814.84999999999991</v>
      </c>
      <c r="F474" s="306">
        <v>795.24999999999989</v>
      </c>
      <c r="G474" s="306">
        <v>780.69999999999982</v>
      </c>
      <c r="H474" s="306">
        <v>849</v>
      </c>
      <c r="I474" s="306">
        <v>863.55</v>
      </c>
      <c r="J474" s="306">
        <v>883.15000000000009</v>
      </c>
      <c r="K474" s="305">
        <v>843.95</v>
      </c>
      <c r="L474" s="305">
        <v>809.8</v>
      </c>
      <c r="M474" s="305">
        <v>0.45643</v>
      </c>
      <c r="N474" s="1"/>
      <c r="O474" s="1"/>
    </row>
    <row r="475" spans="1:15" ht="12.75" customHeight="1">
      <c r="A475" s="30">
        <v>465</v>
      </c>
      <c r="B475" s="315" t="s">
        <v>846</v>
      </c>
      <c r="C475" s="305">
        <v>122</v>
      </c>
      <c r="D475" s="306">
        <v>124.55</v>
      </c>
      <c r="E475" s="306">
        <v>119.1</v>
      </c>
      <c r="F475" s="306">
        <v>116.2</v>
      </c>
      <c r="G475" s="306">
        <v>110.75</v>
      </c>
      <c r="H475" s="306">
        <v>127.44999999999999</v>
      </c>
      <c r="I475" s="306">
        <v>132.9</v>
      </c>
      <c r="J475" s="306">
        <v>135.79999999999998</v>
      </c>
      <c r="K475" s="305">
        <v>130</v>
      </c>
      <c r="L475" s="305">
        <v>121.65</v>
      </c>
      <c r="M475" s="305">
        <v>37.395960000000002</v>
      </c>
      <c r="N475" s="1"/>
      <c r="O475" s="1"/>
    </row>
    <row r="476" spans="1:15" ht="12.75" customHeight="1">
      <c r="A476" s="30">
        <v>466</v>
      </c>
      <c r="B476" s="315" t="s">
        <v>527</v>
      </c>
      <c r="C476" s="305">
        <v>40.450000000000003</v>
      </c>
      <c r="D476" s="306">
        <v>40.799999999999997</v>
      </c>
      <c r="E476" s="306">
        <v>39.949999999999996</v>
      </c>
      <c r="F476" s="306">
        <v>39.449999999999996</v>
      </c>
      <c r="G476" s="306">
        <v>38.599999999999994</v>
      </c>
      <c r="H476" s="306">
        <v>41.3</v>
      </c>
      <c r="I476" s="306">
        <v>42.149999999999991</v>
      </c>
      <c r="J476" s="306">
        <v>42.65</v>
      </c>
      <c r="K476" s="305">
        <v>41.65</v>
      </c>
      <c r="L476" s="305">
        <v>40.299999999999997</v>
      </c>
      <c r="M476" s="305">
        <v>110.23025</v>
      </c>
      <c r="N476" s="1"/>
      <c r="O476" s="1"/>
    </row>
    <row r="477" spans="1:15" ht="12.75" customHeight="1">
      <c r="A477" s="30">
        <v>467</v>
      </c>
      <c r="B477" s="315" t="s">
        <v>207</v>
      </c>
      <c r="C477" s="305">
        <v>695.9</v>
      </c>
      <c r="D477" s="306">
        <v>697.08333333333337</v>
      </c>
      <c r="E477" s="306">
        <v>684.16666666666674</v>
      </c>
      <c r="F477" s="306">
        <v>672.43333333333339</v>
      </c>
      <c r="G477" s="306">
        <v>659.51666666666677</v>
      </c>
      <c r="H477" s="306">
        <v>708.81666666666672</v>
      </c>
      <c r="I477" s="306">
        <v>721.73333333333346</v>
      </c>
      <c r="J477" s="306">
        <v>733.4666666666667</v>
      </c>
      <c r="K477" s="305">
        <v>710</v>
      </c>
      <c r="L477" s="305">
        <v>685.35</v>
      </c>
      <c r="M477" s="305">
        <v>26.56671</v>
      </c>
      <c r="N477" s="1"/>
      <c r="O477" s="1"/>
    </row>
    <row r="478" spans="1:15" ht="12.75" customHeight="1">
      <c r="A478" s="30">
        <v>468</v>
      </c>
      <c r="B478" s="315" t="s">
        <v>208</v>
      </c>
      <c r="C478" s="305">
        <v>1463.7</v>
      </c>
      <c r="D478" s="306">
        <v>1477.8166666666666</v>
      </c>
      <c r="E478" s="306">
        <v>1439.6833333333332</v>
      </c>
      <c r="F478" s="306">
        <v>1415.6666666666665</v>
      </c>
      <c r="G478" s="306">
        <v>1377.5333333333331</v>
      </c>
      <c r="H478" s="306">
        <v>1501.8333333333333</v>
      </c>
      <c r="I478" s="306">
        <v>1539.9666666666665</v>
      </c>
      <c r="J478" s="306">
        <v>1563.9833333333333</v>
      </c>
      <c r="K478" s="305">
        <v>1515.95</v>
      </c>
      <c r="L478" s="305">
        <v>1453.8</v>
      </c>
      <c r="M478" s="305">
        <v>2.5681099999999999</v>
      </c>
      <c r="N478" s="1"/>
      <c r="O478" s="1"/>
    </row>
    <row r="479" spans="1:15" ht="12.75" customHeight="1">
      <c r="A479" s="30">
        <v>469</v>
      </c>
      <c r="B479" s="315" t="s">
        <v>541</v>
      </c>
      <c r="C479" s="305">
        <v>11.5</v>
      </c>
      <c r="D479" s="306">
        <v>11.516666666666666</v>
      </c>
      <c r="E479" s="306">
        <v>11.433333333333332</v>
      </c>
      <c r="F479" s="306">
        <v>11.366666666666665</v>
      </c>
      <c r="G479" s="306">
        <v>11.283333333333331</v>
      </c>
      <c r="H479" s="306">
        <v>11.583333333333332</v>
      </c>
      <c r="I479" s="306">
        <v>11.666666666666668</v>
      </c>
      <c r="J479" s="306">
        <v>11.733333333333333</v>
      </c>
      <c r="K479" s="305">
        <v>11.6</v>
      </c>
      <c r="L479" s="305">
        <v>11.45</v>
      </c>
      <c r="M479" s="305">
        <v>16.01925</v>
      </c>
      <c r="N479" s="1"/>
      <c r="O479" s="1"/>
    </row>
    <row r="480" spans="1:15" ht="12.75" customHeight="1">
      <c r="A480" s="30">
        <v>470</v>
      </c>
      <c r="B480" s="315" t="s">
        <v>542</v>
      </c>
      <c r="C480" s="305">
        <v>572.5</v>
      </c>
      <c r="D480" s="306">
        <v>572.48333333333335</v>
      </c>
      <c r="E480" s="306">
        <v>566.01666666666665</v>
      </c>
      <c r="F480" s="306">
        <v>559.5333333333333</v>
      </c>
      <c r="G480" s="306">
        <v>553.06666666666661</v>
      </c>
      <c r="H480" s="306">
        <v>578.9666666666667</v>
      </c>
      <c r="I480" s="306">
        <v>585.43333333333339</v>
      </c>
      <c r="J480" s="306">
        <v>591.91666666666674</v>
      </c>
      <c r="K480" s="305">
        <v>578.95000000000005</v>
      </c>
      <c r="L480" s="305">
        <v>566</v>
      </c>
      <c r="M480" s="305">
        <v>0.71897999999999995</v>
      </c>
      <c r="N480" s="1"/>
      <c r="O480" s="1"/>
    </row>
    <row r="481" spans="1:15" ht="12.75" customHeight="1">
      <c r="A481" s="30">
        <v>471</v>
      </c>
      <c r="B481" s="315" t="s">
        <v>544</v>
      </c>
      <c r="C481" s="305">
        <v>139.75</v>
      </c>
      <c r="D481" s="306">
        <v>138.76666666666668</v>
      </c>
      <c r="E481" s="306">
        <v>136.53333333333336</v>
      </c>
      <c r="F481" s="306">
        <v>133.31666666666669</v>
      </c>
      <c r="G481" s="306">
        <v>131.08333333333337</v>
      </c>
      <c r="H481" s="306">
        <v>141.98333333333335</v>
      </c>
      <c r="I481" s="306">
        <v>144.21666666666664</v>
      </c>
      <c r="J481" s="306">
        <v>147.43333333333334</v>
      </c>
      <c r="K481" s="305">
        <v>141</v>
      </c>
      <c r="L481" s="305">
        <v>135.55000000000001</v>
      </c>
      <c r="M481" s="305">
        <v>3.0198499999999999</v>
      </c>
      <c r="N481" s="1"/>
      <c r="O481" s="1"/>
    </row>
    <row r="482" spans="1:15" ht="12.75" customHeight="1">
      <c r="A482" s="30">
        <v>472</v>
      </c>
      <c r="B482" s="315" t="s">
        <v>545</v>
      </c>
      <c r="C482" s="305">
        <v>16.8</v>
      </c>
      <c r="D482" s="306">
        <v>16.916666666666668</v>
      </c>
      <c r="E482" s="306">
        <v>16.633333333333336</v>
      </c>
      <c r="F482" s="306">
        <v>16.466666666666669</v>
      </c>
      <c r="G482" s="306">
        <v>16.183333333333337</v>
      </c>
      <c r="H482" s="306">
        <v>17.083333333333336</v>
      </c>
      <c r="I482" s="306">
        <v>17.366666666666667</v>
      </c>
      <c r="J482" s="306">
        <v>17.533333333333335</v>
      </c>
      <c r="K482" s="305">
        <v>17.2</v>
      </c>
      <c r="L482" s="305">
        <v>16.75</v>
      </c>
      <c r="M482" s="305">
        <v>7.7360800000000003</v>
      </c>
      <c r="N482" s="1"/>
      <c r="O482" s="1"/>
    </row>
    <row r="483" spans="1:15" ht="12.75" customHeight="1">
      <c r="A483" s="30">
        <v>473</v>
      </c>
      <c r="B483" s="315" t="s">
        <v>209</v>
      </c>
      <c r="C483" s="305">
        <v>5916.3</v>
      </c>
      <c r="D483" s="306">
        <v>6013.4333333333334</v>
      </c>
      <c r="E483" s="306">
        <v>5802.8666666666668</v>
      </c>
      <c r="F483" s="306">
        <v>5689.4333333333334</v>
      </c>
      <c r="G483" s="306">
        <v>5478.8666666666668</v>
      </c>
      <c r="H483" s="306">
        <v>6126.8666666666668</v>
      </c>
      <c r="I483" s="306">
        <v>6337.4333333333343</v>
      </c>
      <c r="J483" s="306">
        <v>6450.8666666666668</v>
      </c>
      <c r="K483" s="305">
        <v>6224</v>
      </c>
      <c r="L483" s="305">
        <v>5900</v>
      </c>
      <c r="M483" s="305">
        <v>5.28566</v>
      </c>
      <c r="N483" s="1"/>
      <c r="O483" s="1"/>
    </row>
    <row r="484" spans="1:15" ht="12.75" customHeight="1">
      <c r="A484" s="30">
        <v>474</v>
      </c>
      <c r="B484" s="315" t="s">
        <v>278</v>
      </c>
      <c r="C484" s="305">
        <v>36.5</v>
      </c>
      <c r="D484" s="306">
        <v>36.433333333333337</v>
      </c>
      <c r="E484" s="306">
        <v>35.966666666666676</v>
      </c>
      <c r="F484" s="306">
        <v>35.433333333333337</v>
      </c>
      <c r="G484" s="306">
        <v>34.966666666666676</v>
      </c>
      <c r="H484" s="306">
        <v>36.966666666666676</v>
      </c>
      <c r="I484" s="306">
        <v>37.433333333333344</v>
      </c>
      <c r="J484" s="306">
        <v>37.966666666666676</v>
      </c>
      <c r="K484" s="305">
        <v>36.9</v>
      </c>
      <c r="L484" s="305">
        <v>35.9</v>
      </c>
      <c r="M484" s="305">
        <v>71.35754</v>
      </c>
      <c r="N484" s="1"/>
      <c r="O484" s="1"/>
    </row>
    <row r="485" spans="1:15" ht="12.75" customHeight="1">
      <c r="A485" s="30">
        <v>475</v>
      </c>
      <c r="B485" s="315" t="s">
        <v>210</v>
      </c>
      <c r="C485" s="305">
        <v>791.25</v>
      </c>
      <c r="D485" s="306">
        <v>798.44999999999993</v>
      </c>
      <c r="E485" s="306">
        <v>781.54999999999984</v>
      </c>
      <c r="F485" s="306">
        <v>771.84999999999991</v>
      </c>
      <c r="G485" s="306">
        <v>754.94999999999982</v>
      </c>
      <c r="H485" s="306">
        <v>808.14999999999986</v>
      </c>
      <c r="I485" s="306">
        <v>825.05</v>
      </c>
      <c r="J485" s="306">
        <v>834.74999999999989</v>
      </c>
      <c r="K485" s="305">
        <v>815.35</v>
      </c>
      <c r="L485" s="305">
        <v>788.75</v>
      </c>
      <c r="M485" s="305">
        <v>33.41478</v>
      </c>
      <c r="N485" s="1"/>
      <c r="O485" s="1"/>
    </row>
    <row r="486" spans="1:15" ht="12.75" customHeight="1">
      <c r="A486" s="30">
        <v>476</v>
      </c>
      <c r="B486" s="315" t="s">
        <v>543</v>
      </c>
      <c r="C486" s="305">
        <v>692.9</v>
      </c>
      <c r="D486" s="306">
        <v>701.30000000000007</v>
      </c>
      <c r="E486" s="306">
        <v>679.60000000000014</v>
      </c>
      <c r="F486" s="306">
        <v>666.30000000000007</v>
      </c>
      <c r="G486" s="306">
        <v>644.60000000000014</v>
      </c>
      <c r="H486" s="306">
        <v>714.60000000000014</v>
      </c>
      <c r="I486" s="306">
        <v>736.30000000000018</v>
      </c>
      <c r="J486" s="306">
        <v>749.60000000000014</v>
      </c>
      <c r="K486" s="305">
        <v>723</v>
      </c>
      <c r="L486" s="305">
        <v>688</v>
      </c>
      <c r="M486" s="305">
        <v>0.79676000000000002</v>
      </c>
      <c r="N486" s="1"/>
      <c r="O486" s="1"/>
    </row>
    <row r="487" spans="1:15" ht="12.75" customHeight="1">
      <c r="A487" s="30">
        <v>477</v>
      </c>
      <c r="B487" s="315" t="s">
        <v>548</v>
      </c>
      <c r="C487" s="305">
        <v>390.9</v>
      </c>
      <c r="D487" s="306">
        <v>398.84999999999997</v>
      </c>
      <c r="E487" s="306">
        <v>379.74999999999994</v>
      </c>
      <c r="F487" s="306">
        <v>368.59999999999997</v>
      </c>
      <c r="G487" s="306">
        <v>349.49999999999994</v>
      </c>
      <c r="H487" s="306">
        <v>409.99999999999994</v>
      </c>
      <c r="I487" s="306">
        <v>429.09999999999997</v>
      </c>
      <c r="J487" s="306">
        <v>440.24999999999994</v>
      </c>
      <c r="K487" s="305">
        <v>417.95</v>
      </c>
      <c r="L487" s="305">
        <v>387.7</v>
      </c>
      <c r="M487" s="305">
        <v>1.51807</v>
      </c>
      <c r="N487" s="1"/>
      <c r="O487" s="1"/>
    </row>
    <row r="488" spans="1:15" ht="12.75" customHeight="1">
      <c r="A488" s="30">
        <v>478</v>
      </c>
      <c r="B488" s="315" t="s">
        <v>549</v>
      </c>
      <c r="C488" s="305">
        <v>30.3</v>
      </c>
      <c r="D488" s="306">
        <v>30.600000000000005</v>
      </c>
      <c r="E488" s="306">
        <v>29.800000000000011</v>
      </c>
      <c r="F488" s="306">
        <v>29.300000000000008</v>
      </c>
      <c r="G488" s="306">
        <v>28.500000000000014</v>
      </c>
      <c r="H488" s="306">
        <v>31.100000000000009</v>
      </c>
      <c r="I488" s="306">
        <v>31.9</v>
      </c>
      <c r="J488" s="306">
        <v>32.400000000000006</v>
      </c>
      <c r="K488" s="305">
        <v>31.4</v>
      </c>
      <c r="L488" s="305">
        <v>30.1</v>
      </c>
      <c r="M488" s="305">
        <v>20.356300000000001</v>
      </c>
      <c r="N488" s="1"/>
      <c r="O488" s="1"/>
    </row>
    <row r="489" spans="1:15" ht="12.75" customHeight="1">
      <c r="A489" s="30">
        <v>479</v>
      </c>
      <c r="B489" s="315" t="s">
        <v>550</v>
      </c>
      <c r="C489" s="305">
        <v>702.2</v>
      </c>
      <c r="D489" s="306">
        <v>706.88333333333333</v>
      </c>
      <c r="E489" s="306">
        <v>692.31666666666661</v>
      </c>
      <c r="F489" s="306">
        <v>682.43333333333328</v>
      </c>
      <c r="G489" s="306">
        <v>667.86666666666656</v>
      </c>
      <c r="H489" s="306">
        <v>716.76666666666665</v>
      </c>
      <c r="I489" s="306">
        <v>731.33333333333348</v>
      </c>
      <c r="J489" s="306">
        <v>741.2166666666667</v>
      </c>
      <c r="K489" s="305">
        <v>721.45</v>
      </c>
      <c r="L489" s="305">
        <v>697</v>
      </c>
      <c r="M489" s="305">
        <v>0.24329999999999999</v>
      </c>
      <c r="N489" s="1"/>
      <c r="O489" s="1"/>
    </row>
    <row r="490" spans="1:15" ht="12.75" customHeight="1">
      <c r="A490" s="30">
        <v>480</v>
      </c>
      <c r="B490" s="315" t="s">
        <v>552</v>
      </c>
      <c r="C490" s="305">
        <v>360.4</v>
      </c>
      <c r="D490" s="306">
        <v>359.75</v>
      </c>
      <c r="E490" s="306">
        <v>351.2</v>
      </c>
      <c r="F490" s="306">
        <v>342</v>
      </c>
      <c r="G490" s="306">
        <v>333.45</v>
      </c>
      <c r="H490" s="306">
        <v>368.95</v>
      </c>
      <c r="I490" s="306">
        <v>377.49999999999994</v>
      </c>
      <c r="J490" s="306">
        <v>386.7</v>
      </c>
      <c r="K490" s="305">
        <v>368.3</v>
      </c>
      <c r="L490" s="305">
        <v>350.55</v>
      </c>
      <c r="M490" s="305">
        <v>5.2629999999999999</v>
      </c>
      <c r="N490" s="1"/>
      <c r="O490" s="1"/>
    </row>
    <row r="491" spans="1:15" ht="12.75" customHeight="1">
      <c r="A491" s="30">
        <v>481</v>
      </c>
      <c r="B491" s="315" t="s">
        <v>280</v>
      </c>
      <c r="C491" s="305">
        <v>1079.05</v>
      </c>
      <c r="D491" s="306">
        <v>1087.4333333333334</v>
      </c>
      <c r="E491" s="306">
        <v>1061.6166666666668</v>
      </c>
      <c r="F491" s="306">
        <v>1044.1833333333334</v>
      </c>
      <c r="G491" s="306">
        <v>1018.3666666666668</v>
      </c>
      <c r="H491" s="306">
        <v>1104.8666666666668</v>
      </c>
      <c r="I491" s="306">
        <v>1130.6833333333334</v>
      </c>
      <c r="J491" s="306">
        <v>1148.1166666666668</v>
      </c>
      <c r="K491" s="305">
        <v>1113.25</v>
      </c>
      <c r="L491" s="305">
        <v>1070</v>
      </c>
      <c r="M491" s="305">
        <v>8.4298500000000001</v>
      </c>
      <c r="N491" s="1"/>
      <c r="O491" s="1"/>
    </row>
    <row r="492" spans="1:15" ht="12.75" customHeight="1">
      <c r="A492" s="30">
        <v>482</v>
      </c>
      <c r="B492" s="315" t="s">
        <v>211</v>
      </c>
      <c r="C492" s="305">
        <v>305.64999999999998</v>
      </c>
      <c r="D492" s="306">
        <v>303.2833333333333</v>
      </c>
      <c r="E492" s="306">
        <v>295.06666666666661</v>
      </c>
      <c r="F492" s="306">
        <v>284.48333333333329</v>
      </c>
      <c r="G492" s="306">
        <v>276.26666666666659</v>
      </c>
      <c r="H492" s="306">
        <v>313.86666666666662</v>
      </c>
      <c r="I492" s="306">
        <v>322.08333333333331</v>
      </c>
      <c r="J492" s="306">
        <v>332.66666666666663</v>
      </c>
      <c r="K492" s="305">
        <v>311.5</v>
      </c>
      <c r="L492" s="305">
        <v>292.7</v>
      </c>
      <c r="M492" s="305">
        <v>184.49758</v>
      </c>
      <c r="N492" s="1"/>
      <c r="O492" s="1"/>
    </row>
    <row r="493" spans="1:15" ht="12.75" customHeight="1">
      <c r="A493" s="30">
        <v>483</v>
      </c>
      <c r="B493" s="315" t="s">
        <v>553</v>
      </c>
      <c r="C493" s="305">
        <v>1972.25</v>
      </c>
      <c r="D493" s="306">
        <v>1972.4333333333332</v>
      </c>
      <c r="E493" s="306">
        <v>1949.9166666666663</v>
      </c>
      <c r="F493" s="306">
        <v>1927.583333333333</v>
      </c>
      <c r="G493" s="306">
        <v>1905.0666666666662</v>
      </c>
      <c r="H493" s="306">
        <v>1994.7666666666664</v>
      </c>
      <c r="I493" s="306">
        <v>2017.2833333333333</v>
      </c>
      <c r="J493" s="306">
        <v>2039.6166666666666</v>
      </c>
      <c r="K493" s="305">
        <v>1994.95</v>
      </c>
      <c r="L493" s="305">
        <v>1950.1</v>
      </c>
      <c r="M493" s="305">
        <v>0.18082000000000001</v>
      </c>
      <c r="N493" s="1"/>
      <c r="O493" s="1"/>
    </row>
    <row r="494" spans="1:15" ht="12.75" customHeight="1">
      <c r="A494" s="30">
        <v>484</v>
      </c>
      <c r="B494" s="315" t="s">
        <v>279</v>
      </c>
      <c r="C494" s="305">
        <v>224.15</v>
      </c>
      <c r="D494" s="306">
        <v>224.75</v>
      </c>
      <c r="E494" s="306">
        <v>221</v>
      </c>
      <c r="F494" s="306">
        <v>217.85</v>
      </c>
      <c r="G494" s="306">
        <v>214.1</v>
      </c>
      <c r="H494" s="306">
        <v>227.9</v>
      </c>
      <c r="I494" s="306">
        <v>231.65</v>
      </c>
      <c r="J494" s="306">
        <v>234.8</v>
      </c>
      <c r="K494" s="305">
        <v>228.5</v>
      </c>
      <c r="L494" s="305">
        <v>221.6</v>
      </c>
      <c r="M494" s="305">
        <v>11.047750000000001</v>
      </c>
      <c r="N494" s="1"/>
      <c r="O494" s="1"/>
    </row>
    <row r="495" spans="1:15" ht="12.75" customHeight="1">
      <c r="A495" s="30">
        <v>485</v>
      </c>
      <c r="B495" s="315" t="s">
        <v>554</v>
      </c>
      <c r="C495" s="305">
        <v>2047.5</v>
      </c>
      <c r="D495" s="306">
        <v>2082.1666666666665</v>
      </c>
      <c r="E495" s="306">
        <v>1985.333333333333</v>
      </c>
      <c r="F495" s="306">
        <v>1923.1666666666665</v>
      </c>
      <c r="G495" s="306">
        <v>1826.333333333333</v>
      </c>
      <c r="H495" s="306">
        <v>2144.333333333333</v>
      </c>
      <c r="I495" s="306">
        <v>2241.1666666666661</v>
      </c>
      <c r="J495" s="306">
        <v>2303.333333333333</v>
      </c>
      <c r="K495" s="305">
        <v>2179</v>
      </c>
      <c r="L495" s="305">
        <v>2020</v>
      </c>
      <c r="M495" s="305">
        <v>0.75836000000000003</v>
      </c>
      <c r="N495" s="1"/>
      <c r="O495" s="1"/>
    </row>
    <row r="496" spans="1:15" ht="12.75" customHeight="1">
      <c r="A496" s="30">
        <v>486</v>
      </c>
      <c r="B496" s="315" t="s">
        <v>547</v>
      </c>
      <c r="C496" s="305">
        <v>541.5</v>
      </c>
      <c r="D496" s="306">
        <v>546.13333333333333</v>
      </c>
      <c r="E496" s="306">
        <v>532.36666666666667</v>
      </c>
      <c r="F496" s="306">
        <v>523.23333333333335</v>
      </c>
      <c r="G496" s="306">
        <v>509.4666666666667</v>
      </c>
      <c r="H496" s="306">
        <v>555.26666666666665</v>
      </c>
      <c r="I496" s="306">
        <v>569.0333333333333</v>
      </c>
      <c r="J496" s="306">
        <v>578.16666666666663</v>
      </c>
      <c r="K496" s="305">
        <v>559.9</v>
      </c>
      <c r="L496" s="305">
        <v>537</v>
      </c>
      <c r="M496" s="305">
        <v>3.8841700000000001</v>
      </c>
      <c r="N496" s="1"/>
      <c r="O496" s="1"/>
    </row>
    <row r="497" spans="1:15" ht="12.75" customHeight="1">
      <c r="A497" s="30">
        <v>487</v>
      </c>
      <c r="B497" s="315" t="s">
        <v>546</v>
      </c>
      <c r="C497" s="305">
        <v>3316.45</v>
      </c>
      <c r="D497" s="306">
        <v>3240.5333333333333</v>
      </c>
      <c r="E497" s="306">
        <v>3131.2666666666664</v>
      </c>
      <c r="F497" s="306">
        <v>2946.083333333333</v>
      </c>
      <c r="G497" s="306">
        <v>2836.8166666666662</v>
      </c>
      <c r="H497" s="306">
        <v>3425.7166666666667</v>
      </c>
      <c r="I497" s="306">
        <v>3534.983333333334</v>
      </c>
      <c r="J497" s="306">
        <v>3720.166666666667</v>
      </c>
      <c r="K497" s="305">
        <v>3349.8</v>
      </c>
      <c r="L497" s="305">
        <v>3055.35</v>
      </c>
      <c r="M497" s="305">
        <v>0.70389000000000002</v>
      </c>
      <c r="N497" s="1"/>
      <c r="O497" s="1"/>
    </row>
    <row r="498" spans="1:15" ht="12.75" customHeight="1">
      <c r="A498" s="30">
        <v>488</v>
      </c>
      <c r="B498" s="315" t="s">
        <v>212</v>
      </c>
      <c r="C498" s="305">
        <v>995.65</v>
      </c>
      <c r="D498" s="306">
        <v>991.93333333333339</v>
      </c>
      <c r="E498" s="306">
        <v>979.46666666666681</v>
      </c>
      <c r="F498" s="306">
        <v>963.28333333333342</v>
      </c>
      <c r="G498" s="306">
        <v>950.81666666666683</v>
      </c>
      <c r="H498" s="306">
        <v>1008.1166666666668</v>
      </c>
      <c r="I498" s="306">
        <v>1020.5833333333335</v>
      </c>
      <c r="J498" s="306">
        <v>1036.7666666666669</v>
      </c>
      <c r="K498" s="305">
        <v>1004.4</v>
      </c>
      <c r="L498" s="305">
        <v>975.75</v>
      </c>
      <c r="M498" s="305">
        <v>7.1179500000000004</v>
      </c>
      <c r="N498" s="1"/>
      <c r="O498" s="1"/>
    </row>
    <row r="499" spans="1:15" ht="12.75" customHeight="1">
      <c r="A499" s="30">
        <v>489</v>
      </c>
      <c r="B499" s="315" t="s">
        <v>551</v>
      </c>
      <c r="C499" s="305">
        <v>342.45</v>
      </c>
      <c r="D499" s="306">
        <v>343.33333333333331</v>
      </c>
      <c r="E499" s="306">
        <v>336.31666666666661</v>
      </c>
      <c r="F499" s="306">
        <v>330.18333333333328</v>
      </c>
      <c r="G499" s="306">
        <v>323.16666666666657</v>
      </c>
      <c r="H499" s="306">
        <v>349.46666666666664</v>
      </c>
      <c r="I499" s="306">
        <v>356.48333333333341</v>
      </c>
      <c r="J499" s="306">
        <v>362.61666666666667</v>
      </c>
      <c r="K499" s="305">
        <v>350.35</v>
      </c>
      <c r="L499" s="305">
        <v>337.2</v>
      </c>
      <c r="M499" s="305">
        <v>3.2326700000000002</v>
      </c>
      <c r="N499" s="1"/>
      <c r="O499" s="1"/>
    </row>
    <row r="500" spans="1:15" ht="12.75" customHeight="1">
      <c r="A500" s="30">
        <v>490</v>
      </c>
      <c r="B500" s="315" t="s">
        <v>555</v>
      </c>
      <c r="C500" s="305">
        <v>223.75</v>
      </c>
      <c r="D500" s="306">
        <v>231.23333333333335</v>
      </c>
      <c r="E500" s="306">
        <v>212.7166666666667</v>
      </c>
      <c r="F500" s="306">
        <v>201.68333333333334</v>
      </c>
      <c r="G500" s="306">
        <v>183.16666666666669</v>
      </c>
      <c r="H500" s="306">
        <v>242.26666666666671</v>
      </c>
      <c r="I500" s="306">
        <v>260.78333333333336</v>
      </c>
      <c r="J500" s="306">
        <v>271.81666666666672</v>
      </c>
      <c r="K500" s="305">
        <v>249.75</v>
      </c>
      <c r="L500" s="305">
        <v>220.2</v>
      </c>
      <c r="M500" s="305">
        <v>80.555679999999995</v>
      </c>
      <c r="N500" s="1"/>
      <c r="O500" s="1"/>
    </row>
    <row r="501" spans="1:15" ht="12.75" customHeight="1">
      <c r="A501" s="30">
        <v>491</v>
      </c>
      <c r="B501" s="315" t="s">
        <v>556</v>
      </c>
      <c r="C501" s="305">
        <v>72.25</v>
      </c>
      <c r="D501" s="306">
        <v>72.533333333333331</v>
      </c>
      <c r="E501" s="306">
        <v>70.066666666666663</v>
      </c>
      <c r="F501" s="306">
        <v>67.883333333333326</v>
      </c>
      <c r="G501" s="306">
        <v>65.416666666666657</v>
      </c>
      <c r="H501" s="306">
        <v>74.716666666666669</v>
      </c>
      <c r="I501" s="306">
        <v>77.183333333333337</v>
      </c>
      <c r="J501" s="306">
        <v>79.366666666666674</v>
      </c>
      <c r="K501" s="305">
        <v>75</v>
      </c>
      <c r="L501" s="305">
        <v>70.349999999999994</v>
      </c>
      <c r="M501" s="305">
        <v>23.948049999999999</v>
      </c>
      <c r="N501" s="1"/>
      <c r="O501" s="1"/>
    </row>
    <row r="502" spans="1:15" ht="12.75" customHeight="1">
      <c r="A502" s="30">
        <v>492</v>
      </c>
      <c r="B502" s="315" t="s">
        <v>557</v>
      </c>
      <c r="C502" s="305">
        <v>460.1</v>
      </c>
      <c r="D502" s="306">
        <v>462.36666666666662</v>
      </c>
      <c r="E502" s="306">
        <v>455.03333333333325</v>
      </c>
      <c r="F502" s="306">
        <v>449.96666666666664</v>
      </c>
      <c r="G502" s="306">
        <v>442.63333333333327</v>
      </c>
      <c r="H502" s="306">
        <v>467.43333333333322</v>
      </c>
      <c r="I502" s="306">
        <v>474.76666666666659</v>
      </c>
      <c r="J502" s="306">
        <v>479.8333333333332</v>
      </c>
      <c r="K502" s="305">
        <v>469.7</v>
      </c>
      <c r="L502" s="305">
        <v>457.3</v>
      </c>
      <c r="M502" s="305">
        <v>1.9369099999999999</v>
      </c>
      <c r="N502" s="1"/>
      <c r="O502" s="1"/>
    </row>
    <row r="503" spans="1:15" ht="12.75" customHeight="1">
      <c r="A503" s="30">
        <v>493</v>
      </c>
      <c r="B503" s="315" t="s">
        <v>281</v>
      </c>
      <c r="C503" s="305">
        <v>1569.6</v>
      </c>
      <c r="D503" s="306">
        <v>1564.5999999999997</v>
      </c>
      <c r="E503" s="306">
        <v>1541.0999999999995</v>
      </c>
      <c r="F503" s="306">
        <v>1512.5999999999997</v>
      </c>
      <c r="G503" s="306">
        <v>1489.0999999999995</v>
      </c>
      <c r="H503" s="306">
        <v>1593.0999999999995</v>
      </c>
      <c r="I503" s="306">
        <v>1616.6</v>
      </c>
      <c r="J503" s="306">
        <v>1645.0999999999995</v>
      </c>
      <c r="K503" s="305">
        <v>1588.1</v>
      </c>
      <c r="L503" s="305">
        <v>1536.1</v>
      </c>
      <c r="M503" s="305">
        <v>0.76878000000000002</v>
      </c>
      <c r="N503" s="1"/>
      <c r="O503" s="1"/>
    </row>
    <row r="504" spans="1:15" ht="12.75" customHeight="1">
      <c r="A504" s="30">
        <v>494</v>
      </c>
      <c r="B504" s="315" t="s">
        <v>213</v>
      </c>
      <c r="C504" s="305">
        <v>466</v>
      </c>
      <c r="D504" s="306">
        <v>463.76666666666665</v>
      </c>
      <c r="E504" s="306">
        <v>459.73333333333329</v>
      </c>
      <c r="F504" s="306">
        <v>453.46666666666664</v>
      </c>
      <c r="G504" s="306">
        <v>449.43333333333328</v>
      </c>
      <c r="H504" s="306">
        <v>470.0333333333333</v>
      </c>
      <c r="I504" s="306">
        <v>474.06666666666661</v>
      </c>
      <c r="J504" s="306">
        <v>480.33333333333331</v>
      </c>
      <c r="K504" s="305">
        <v>467.8</v>
      </c>
      <c r="L504" s="305">
        <v>457.5</v>
      </c>
      <c r="M504" s="305">
        <v>70.557839999999999</v>
      </c>
      <c r="N504" s="1"/>
      <c r="O504" s="1"/>
    </row>
    <row r="505" spans="1:15" ht="12.75" customHeight="1">
      <c r="A505" s="30">
        <v>495</v>
      </c>
      <c r="B505" s="315" t="s">
        <v>558</v>
      </c>
      <c r="C505" s="305">
        <v>281.75</v>
      </c>
      <c r="D505" s="306">
        <v>280.5333333333333</v>
      </c>
      <c r="E505" s="306">
        <v>269.41666666666663</v>
      </c>
      <c r="F505" s="306">
        <v>257.08333333333331</v>
      </c>
      <c r="G505" s="306">
        <v>245.96666666666664</v>
      </c>
      <c r="H505" s="306">
        <v>292.86666666666662</v>
      </c>
      <c r="I505" s="306">
        <v>303.98333333333329</v>
      </c>
      <c r="J505" s="306">
        <v>316.31666666666661</v>
      </c>
      <c r="K505" s="305">
        <v>291.64999999999998</v>
      </c>
      <c r="L505" s="305">
        <v>268.2</v>
      </c>
      <c r="M505" s="305">
        <v>14.40738</v>
      </c>
      <c r="N505" s="1"/>
      <c r="O505" s="1"/>
    </row>
    <row r="506" spans="1:15" ht="12.75" customHeight="1">
      <c r="A506" s="30">
        <v>496</v>
      </c>
      <c r="B506" s="327" t="s">
        <v>282</v>
      </c>
      <c r="C506" s="328">
        <v>13.75</v>
      </c>
      <c r="D506" s="328">
        <v>13.866666666666665</v>
      </c>
      <c r="E506" s="328">
        <v>13.58333333333333</v>
      </c>
      <c r="F506" s="328">
        <v>13.416666666666664</v>
      </c>
      <c r="G506" s="328">
        <v>13.133333333333329</v>
      </c>
      <c r="H506" s="328">
        <v>14.033333333333331</v>
      </c>
      <c r="I506" s="328">
        <v>14.316666666666666</v>
      </c>
      <c r="J506" s="327">
        <v>14.483333333333333</v>
      </c>
      <c r="K506" s="327">
        <v>14.15</v>
      </c>
      <c r="L506" s="327">
        <v>13.7</v>
      </c>
      <c r="M506" s="270">
        <v>1214.7670700000001</v>
      </c>
      <c r="N506" s="1"/>
      <c r="O506" s="1"/>
    </row>
    <row r="507" spans="1:15" ht="12.75" customHeight="1">
      <c r="A507" s="30">
        <v>497</v>
      </c>
      <c r="B507" s="327" t="s">
        <v>214</v>
      </c>
      <c r="C507" s="328">
        <v>237.9</v>
      </c>
      <c r="D507" s="328">
        <v>238.54999999999998</v>
      </c>
      <c r="E507" s="328">
        <v>233.09999999999997</v>
      </c>
      <c r="F507" s="328">
        <v>228.29999999999998</v>
      </c>
      <c r="G507" s="328">
        <v>222.84999999999997</v>
      </c>
      <c r="H507" s="328">
        <v>243.34999999999997</v>
      </c>
      <c r="I507" s="328">
        <v>248.79999999999995</v>
      </c>
      <c r="J507" s="327">
        <v>253.59999999999997</v>
      </c>
      <c r="K507" s="327">
        <v>244</v>
      </c>
      <c r="L507" s="327">
        <v>233.75</v>
      </c>
      <c r="M507" s="270">
        <v>77.279970000000006</v>
      </c>
      <c r="N507" s="1"/>
      <c r="O507" s="1"/>
    </row>
    <row r="508" spans="1:15" ht="12.75" customHeight="1">
      <c r="A508" s="30">
        <v>498</v>
      </c>
      <c r="B508" s="327" t="s">
        <v>559</v>
      </c>
      <c r="C508" s="328">
        <v>290.45</v>
      </c>
      <c r="D508" s="328">
        <v>293.61666666666662</v>
      </c>
      <c r="E508" s="328">
        <v>286.83333333333326</v>
      </c>
      <c r="F508" s="328">
        <v>283.21666666666664</v>
      </c>
      <c r="G508" s="328">
        <v>276.43333333333328</v>
      </c>
      <c r="H508" s="328">
        <v>297.23333333333323</v>
      </c>
      <c r="I508" s="328">
        <v>304.01666666666665</v>
      </c>
      <c r="J508" s="327">
        <v>307.63333333333321</v>
      </c>
      <c r="K508" s="327">
        <v>300.39999999999998</v>
      </c>
      <c r="L508" s="327">
        <v>290</v>
      </c>
      <c r="M508" s="270">
        <v>4.4559100000000003</v>
      </c>
      <c r="N508" s="1"/>
      <c r="O508" s="1"/>
    </row>
    <row r="509" spans="1:15" ht="12.75" customHeight="1">
      <c r="A509" s="30">
        <v>499</v>
      </c>
      <c r="B509" s="327" t="s">
        <v>560</v>
      </c>
      <c r="C509" s="328">
        <v>1545.75</v>
      </c>
      <c r="D509" s="328">
        <v>1543.2</v>
      </c>
      <c r="E509" s="328">
        <v>1517.5500000000002</v>
      </c>
      <c r="F509" s="328">
        <v>1489.3500000000001</v>
      </c>
      <c r="G509" s="328">
        <v>1463.7000000000003</v>
      </c>
      <c r="H509" s="328">
        <v>1571.4</v>
      </c>
      <c r="I509" s="328">
        <v>1597.0500000000002</v>
      </c>
      <c r="J509" s="327">
        <v>1625.25</v>
      </c>
      <c r="K509" s="327">
        <v>1568.85</v>
      </c>
      <c r="L509" s="327">
        <v>1515</v>
      </c>
      <c r="M509" s="270">
        <v>0.60409000000000002</v>
      </c>
      <c r="N509" s="1"/>
      <c r="O509" s="1"/>
    </row>
    <row r="510" spans="1:15" ht="12.75" customHeight="1">
      <c r="A510" s="284"/>
      <c r="B510" s="284"/>
      <c r="C510" s="285"/>
      <c r="D510" s="285"/>
      <c r="E510" s="285"/>
      <c r="F510" s="285"/>
      <c r="G510" s="285"/>
      <c r="H510" s="285"/>
      <c r="I510" s="285"/>
      <c r="J510" s="284"/>
      <c r="K510" s="284"/>
      <c r="L510" s="284"/>
      <c r="M510" s="286"/>
      <c r="N510" s="1"/>
      <c r="O510" s="1"/>
    </row>
    <row r="511" spans="1:15" ht="12.75" customHeight="1">
      <c r="A511" s="284"/>
      <c r="B511" s="284"/>
      <c r="C511" s="285"/>
      <c r="D511" s="285"/>
      <c r="E511" s="285"/>
      <c r="F511" s="285"/>
      <c r="G511" s="285"/>
      <c r="H511" s="285"/>
      <c r="I511" s="285"/>
      <c r="J511" s="284"/>
      <c r="K511" s="284"/>
      <c r="L511" s="284"/>
      <c r="M511" s="286"/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A515" s="63" t="s">
        <v>285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6" t="s">
        <v>215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67" t="s">
        <v>221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222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223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224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225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226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227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228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229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82" sqref="D82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56"/>
      <c r="B5" s="457"/>
      <c r="C5" s="456"/>
      <c r="D5" s="457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9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58" t="s">
        <v>563</v>
      </c>
      <c r="C7" s="457"/>
      <c r="D7" s="7">
        <f>Main!B10</f>
        <v>44705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44704</v>
      </c>
      <c r="B10" s="29">
        <v>519183</v>
      </c>
      <c r="C10" s="28" t="s">
        <v>1070</v>
      </c>
      <c r="D10" s="28" t="s">
        <v>1071</v>
      </c>
      <c r="E10" s="28" t="s">
        <v>572</v>
      </c>
      <c r="F10" s="87">
        <v>920000</v>
      </c>
      <c r="G10" s="29">
        <v>700.67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44704</v>
      </c>
      <c r="B11" s="29">
        <v>519183</v>
      </c>
      <c r="C11" s="28" t="s">
        <v>1070</v>
      </c>
      <c r="D11" s="28" t="s">
        <v>1072</v>
      </c>
      <c r="E11" s="28" t="s">
        <v>573</v>
      </c>
      <c r="F11" s="87">
        <v>1000000</v>
      </c>
      <c r="G11" s="29">
        <v>700.07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44704</v>
      </c>
      <c r="B12" s="29">
        <v>519183</v>
      </c>
      <c r="C12" s="28" t="s">
        <v>1070</v>
      </c>
      <c r="D12" s="28" t="s">
        <v>1073</v>
      </c>
      <c r="E12" s="28" t="s">
        <v>572</v>
      </c>
      <c r="F12" s="87">
        <v>124962</v>
      </c>
      <c r="G12" s="29">
        <v>700.35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44704</v>
      </c>
      <c r="B13" s="29">
        <v>519183</v>
      </c>
      <c r="C13" s="28" t="s">
        <v>1070</v>
      </c>
      <c r="D13" s="28" t="s">
        <v>1073</v>
      </c>
      <c r="E13" s="28" t="s">
        <v>573</v>
      </c>
      <c r="F13" s="87">
        <v>112511</v>
      </c>
      <c r="G13" s="29">
        <v>701.06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44704</v>
      </c>
      <c r="B14" s="29">
        <v>542670</v>
      </c>
      <c r="C14" s="28" t="s">
        <v>1074</v>
      </c>
      <c r="D14" s="28" t="s">
        <v>1075</v>
      </c>
      <c r="E14" s="28" t="s">
        <v>572</v>
      </c>
      <c r="F14" s="87">
        <v>140000</v>
      </c>
      <c r="G14" s="29">
        <v>48.49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44704</v>
      </c>
      <c r="B15" s="29">
        <v>521244</v>
      </c>
      <c r="C15" s="28" t="s">
        <v>1076</v>
      </c>
      <c r="D15" s="28" t="s">
        <v>1077</v>
      </c>
      <c r="E15" s="28" t="s">
        <v>572</v>
      </c>
      <c r="F15" s="87">
        <v>2995</v>
      </c>
      <c r="G15" s="29">
        <v>20.100000000000001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44704</v>
      </c>
      <c r="B16" s="29">
        <v>541703</v>
      </c>
      <c r="C16" s="28" t="s">
        <v>1078</v>
      </c>
      <c r="D16" s="28" t="s">
        <v>1079</v>
      </c>
      <c r="E16" s="28" t="s">
        <v>573</v>
      </c>
      <c r="F16" s="87">
        <v>22400</v>
      </c>
      <c r="G16" s="29">
        <v>19.440000000000001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44704</v>
      </c>
      <c r="B17" s="29">
        <v>540377</v>
      </c>
      <c r="C17" s="28" t="s">
        <v>1028</v>
      </c>
      <c r="D17" s="28" t="s">
        <v>1029</v>
      </c>
      <c r="E17" s="28" t="s">
        <v>572</v>
      </c>
      <c r="F17" s="87">
        <v>6000</v>
      </c>
      <c r="G17" s="29">
        <v>56.1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44704</v>
      </c>
      <c r="B18" s="29">
        <v>540377</v>
      </c>
      <c r="C18" s="28" t="s">
        <v>1028</v>
      </c>
      <c r="D18" s="28" t="s">
        <v>1080</v>
      </c>
      <c r="E18" s="28" t="s">
        <v>572</v>
      </c>
      <c r="F18" s="87">
        <v>24000</v>
      </c>
      <c r="G18" s="29">
        <v>57.8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44704</v>
      </c>
      <c r="B19" s="29">
        <v>540377</v>
      </c>
      <c r="C19" s="28" t="s">
        <v>1028</v>
      </c>
      <c r="D19" s="28" t="s">
        <v>1081</v>
      </c>
      <c r="E19" s="28" t="s">
        <v>572</v>
      </c>
      <c r="F19" s="87">
        <v>24000</v>
      </c>
      <c r="G19" s="29">
        <v>58.1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44704</v>
      </c>
      <c r="B20" s="29">
        <v>540377</v>
      </c>
      <c r="C20" s="28" t="s">
        <v>1028</v>
      </c>
      <c r="D20" s="28" t="s">
        <v>1082</v>
      </c>
      <c r="E20" s="28" t="s">
        <v>572</v>
      </c>
      <c r="F20" s="87">
        <v>36000</v>
      </c>
      <c r="G20" s="29">
        <v>57.97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44704</v>
      </c>
      <c r="B21" s="29">
        <v>540377</v>
      </c>
      <c r="C21" s="28" t="s">
        <v>1028</v>
      </c>
      <c r="D21" s="28" t="s">
        <v>1029</v>
      </c>
      <c r="E21" s="28" t="s">
        <v>573</v>
      </c>
      <c r="F21" s="87">
        <v>18000</v>
      </c>
      <c r="G21" s="29">
        <v>58.1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44704</v>
      </c>
      <c r="B22" s="29">
        <v>540377</v>
      </c>
      <c r="C22" s="28" t="s">
        <v>1028</v>
      </c>
      <c r="D22" s="28" t="s">
        <v>1083</v>
      </c>
      <c r="E22" s="28" t="s">
        <v>573</v>
      </c>
      <c r="F22" s="87">
        <v>24000</v>
      </c>
      <c r="G22" s="29">
        <v>58.3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44704</v>
      </c>
      <c r="B23" s="29">
        <v>540377</v>
      </c>
      <c r="C23" s="28" t="s">
        <v>1028</v>
      </c>
      <c r="D23" s="28" t="s">
        <v>1084</v>
      </c>
      <c r="E23" s="28" t="s">
        <v>573</v>
      </c>
      <c r="F23" s="87">
        <v>60000</v>
      </c>
      <c r="G23" s="29">
        <v>57.97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44704</v>
      </c>
      <c r="B24" s="29">
        <v>540377</v>
      </c>
      <c r="C24" s="28" t="s">
        <v>1028</v>
      </c>
      <c r="D24" s="28" t="s">
        <v>1085</v>
      </c>
      <c r="E24" s="28" t="s">
        <v>573</v>
      </c>
      <c r="F24" s="87">
        <v>24000</v>
      </c>
      <c r="G24" s="29">
        <v>57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44704</v>
      </c>
      <c r="B25" s="29">
        <v>540377</v>
      </c>
      <c r="C25" s="28" t="s">
        <v>1028</v>
      </c>
      <c r="D25" s="28" t="s">
        <v>1086</v>
      </c>
      <c r="E25" s="28" t="s">
        <v>572</v>
      </c>
      <c r="F25" s="87">
        <v>18000</v>
      </c>
      <c r="G25" s="29">
        <v>58.3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44704</v>
      </c>
      <c r="B26" s="29">
        <v>540377</v>
      </c>
      <c r="C26" s="28" t="s">
        <v>1028</v>
      </c>
      <c r="D26" s="28" t="s">
        <v>1087</v>
      </c>
      <c r="E26" s="28" t="s">
        <v>572</v>
      </c>
      <c r="F26" s="87">
        <v>36000</v>
      </c>
      <c r="G26" s="29">
        <v>58.07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44704</v>
      </c>
      <c r="B27" s="29">
        <v>540377</v>
      </c>
      <c r="C27" s="28" t="s">
        <v>1028</v>
      </c>
      <c r="D27" s="28" t="s">
        <v>1088</v>
      </c>
      <c r="E27" s="28" t="s">
        <v>572</v>
      </c>
      <c r="F27" s="87">
        <v>42000</v>
      </c>
      <c r="G27" s="29">
        <v>58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44704</v>
      </c>
      <c r="B28" s="29">
        <v>540377</v>
      </c>
      <c r="C28" s="28" t="s">
        <v>1028</v>
      </c>
      <c r="D28" s="28" t="s">
        <v>1089</v>
      </c>
      <c r="E28" s="28" t="s">
        <v>573</v>
      </c>
      <c r="F28" s="87">
        <v>60000</v>
      </c>
      <c r="G28" s="29">
        <v>58.02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44704</v>
      </c>
      <c r="B29" s="29">
        <v>540377</v>
      </c>
      <c r="C29" s="28" t="s">
        <v>1028</v>
      </c>
      <c r="D29" s="28" t="s">
        <v>1090</v>
      </c>
      <c r="E29" s="28" t="s">
        <v>573</v>
      </c>
      <c r="F29" s="87">
        <v>24000</v>
      </c>
      <c r="G29" s="29">
        <v>58.63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44704</v>
      </c>
      <c r="B30" s="29">
        <v>542446</v>
      </c>
      <c r="C30" s="28" t="s">
        <v>1030</v>
      </c>
      <c r="D30" s="28" t="s">
        <v>1031</v>
      </c>
      <c r="E30" s="28" t="s">
        <v>573</v>
      </c>
      <c r="F30" s="87">
        <v>53118</v>
      </c>
      <c r="G30" s="29">
        <v>15.05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44704</v>
      </c>
      <c r="B31" s="29">
        <v>542446</v>
      </c>
      <c r="C31" s="28" t="s">
        <v>1030</v>
      </c>
      <c r="D31" s="28" t="s">
        <v>1091</v>
      </c>
      <c r="E31" s="28" t="s">
        <v>572</v>
      </c>
      <c r="F31" s="87">
        <v>59020</v>
      </c>
      <c r="G31" s="29">
        <v>15.26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44704</v>
      </c>
      <c r="B32" s="29">
        <v>532926</v>
      </c>
      <c r="C32" s="28" t="s">
        <v>425</v>
      </c>
      <c r="D32" s="28" t="s">
        <v>1092</v>
      </c>
      <c r="E32" s="28" t="s">
        <v>572</v>
      </c>
      <c r="F32" s="87">
        <v>6200000</v>
      </c>
      <c r="G32" s="29">
        <v>154.97999999999999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44704</v>
      </c>
      <c r="B33" s="29">
        <v>532926</v>
      </c>
      <c r="C33" s="28" t="s">
        <v>425</v>
      </c>
      <c r="D33" s="28" t="s">
        <v>1093</v>
      </c>
      <c r="E33" s="28" t="s">
        <v>573</v>
      </c>
      <c r="F33" s="87">
        <v>6089056</v>
      </c>
      <c r="G33" s="29">
        <v>155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44704</v>
      </c>
      <c r="B34" s="29">
        <v>531328</v>
      </c>
      <c r="C34" s="28" t="s">
        <v>1032</v>
      </c>
      <c r="D34" s="28" t="s">
        <v>1033</v>
      </c>
      <c r="E34" s="28" t="s">
        <v>573</v>
      </c>
      <c r="F34" s="87">
        <v>2014202</v>
      </c>
      <c r="G34" s="29">
        <v>0.81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44704</v>
      </c>
      <c r="B35" s="29">
        <v>533602</v>
      </c>
      <c r="C35" s="28" t="s">
        <v>1034</v>
      </c>
      <c r="D35" s="28" t="s">
        <v>1094</v>
      </c>
      <c r="E35" s="28" t="s">
        <v>573</v>
      </c>
      <c r="F35" s="87">
        <v>575000</v>
      </c>
      <c r="G35" s="29">
        <v>19.05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44704</v>
      </c>
      <c r="B36" s="29">
        <v>533602</v>
      </c>
      <c r="C36" s="28" t="s">
        <v>1034</v>
      </c>
      <c r="D36" s="28" t="s">
        <v>1035</v>
      </c>
      <c r="E36" s="28" t="s">
        <v>573</v>
      </c>
      <c r="F36" s="87">
        <v>625000</v>
      </c>
      <c r="G36" s="29">
        <v>19.05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44704</v>
      </c>
      <c r="B37" s="29">
        <v>540360</v>
      </c>
      <c r="C37" s="28" t="s">
        <v>1095</v>
      </c>
      <c r="D37" s="28" t="s">
        <v>1096</v>
      </c>
      <c r="E37" s="28" t="s">
        <v>572</v>
      </c>
      <c r="F37" s="87">
        <v>91800</v>
      </c>
      <c r="G37" s="29">
        <v>63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44704</v>
      </c>
      <c r="B38" s="29">
        <v>540360</v>
      </c>
      <c r="C38" s="28" t="s">
        <v>1095</v>
      </c>
      <c r="D38" s="28" t="s">
        <v>1097</v>
      </c>
      <c r="E38" s="28" t="s">
        <v>573</v>
      </c>
      <c r="F38" s="87">
        <v>63000</v>
      </c>
      <c r="G38" s="29">
        <v>63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44704</v>
      </c>
      <c r="B39" s="29">
        <v>538772</v>
      </c>
      <c r="C39" s="28" t="s">
        <v>1098</v>
      </c>
      <c r="D39" s="28" t="s">
        <v>1099</v>
      </c>
      <c r="E39" s="28" t="s">
        <v>572</v>
      </c>
      <c r="F39" s="87">
        <v>1001000</v>
      </c>
      <c r="G39" s="29">
        <v>50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44704</v>
      </c>
      <c r="B40" s="29">
        <v>538772</v>
      </c>
      <c r="C40" s="28" t="s">
        <v>1098</v>
      </c>
      <c r="D40" s="28" t="s">
        <v>1100</v>
      </c>
      <c r="E40" s="28" t="s">
        <v>573</v>
      </c>
      <c r="F40" s="87">
        <v>1000000</v>
      </c>
      <c r="G40" s="29">
        <v>50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44704</v>
      </c>
      <c r="B41" s="29">
        <v>539143</v>
      </c>
      <c r="C41" s="28" t="s">
        <v>1036</v>
      </c>
      <c r="D41" s="28" t="s">
        <v>1037</v>
      </c>
      <c r="E41" s="28" t="s">
        <v>572</v>
      </c>
      <c r="F41" s="87">
        <v>8553</v>
      </c>
      <c r="G41" s="29">
        <v>36.299999999999997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44704</v>
      </c>
      <c r="B42" s="29">
        <v>539143</v>
      </c>
      <c r="C42" s="28" t="s">
        <v>1036</v>
      </c>
      <c r="D42" s="28" t="s">
        <v>1037</v>
      </c>
      <c r="E42" s="28" t="s">
        <v>573</v>
      </c>
      <c r="F42" s="87">
        <v>494490</v>
      </c>
      <c r="G42" s="29">
        <v>36.5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44704</v>
      </c>
      <c r="B43" s="29">
        <v>539143</v>
      </c>
      <c r="C43" s="28" t="s">
        <v>1036</v>
      </c>
      <c r="D43" s="28" t="s">
        <v>1101</v>
      </c>
      <c r="E43" s="28" t="s">
        <v>572</v>
      </c>
      <c r="F43" s="87">
        <v>100000</v>
      </c>
      <c r="G43" s="29">
        <v>36.5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44704</v>
      </c>
      <c r="B44" s="29">
        <v>543256</v>
      </c>
      <c r="C44" s="28" t="s">
        <v>1102</v>
      </c>
      <c r="D44" s="28" t="s">
        <v>1103</v>
      </c>
      <c r="E44" s="28" t="s">
        <v>573</v>
      </c>
      <c r="F44" s="87">
        <v>100000</v>
      </c>
      <c r="G44" s="29">
        <v>19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44704</v>
      </c>
      <c r="B45" s="29">
        <v>538540</v>
      </c>
      <c r="C45" s="28" t="s">
        <v>1104</v>
      </c>
      <c r="D45" s="28" t="s">
        <v>1105</v>
      </c>
      <c r="E45" s="28" t="s">
        <v>572</v>
      </c>
      <c r="F45" s="87">
        <v>500628</v>
      </c>
      <c r="G45" s="29">
        <v>2.14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44704</v>
      </c>
      <c r="B46" s="29">
        <v>538875</v>
      </c>
      <c r="C46" s="28" t="s">
        <v>1038</v>
      </c>
      <c r="D46" s="28" t="s">
        <v>1106</v>
      </c>
      <c r="E46" s="28" t="s">
        <v>572</v>
      </c>
      <c r="F46" s="87">
        <v>44800</v>
      </c>
      <c r="G46" s="29">
        <v>24.59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44704</v>
      </c>
      <c r="B47" s="29">
        <v>538875</v>
      </c>
      <c r="C47" s="28" t="s">
        <v>1038</v>
      </c>
      <c r="D47" s="28" t="s">
        <v>1106</v>
      </c>
      <c r="E47" s="28" t="s">
        <v>573</v>
      </c>
      <c r="F47" s="87">
        <v>400</v>
      </c>
      <c r="G47" s="29">
        <v>24.28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44704</v>
      </c>
      <c r="B48" s="29">
        <v>538875</v>
      </c>
      <c r="C48" s="28" t="s">
        <v>1038</v>
      </c>
      <c r="D48" s="28" t="s">
        <v>1107</v>
      </c>
      <c r="E48" s="28" t="s">
        <v>572</v>
      </c>
      <c r="F48" s="87">
        <v>50000</v>
      </c>
      <c r="G48" s="29">
        <v>24.58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44704</v>
      </c>
      <c r="B49" s="29">
        <v>538875</v>
      </c>
      <c r="C49" s="28" t="s">
        <v>1038</v>
      </c>
      <c r="D49" s="28" t="s">
        <v>1108</v>
      </c>
      <c r="E49" s="28" t="s">
        <v>573</v>
      </c>
      <c r="F49" s="87">
        <v>47352</v>
      </c>
      <c r="G49" s="29">
        <v>24.6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44704</v>
      </c>
      <c r="B50" s="29">
        <v>530017</v>
      </c>
      <c r="C50" s="28" t="s">
        <v>1039</v>
      </c>
      <c r="D50" s="28" t="s">
        <v>1040</v>
      </c>
      <c r="E50" s="28" t="s">
        <v>573</v>
      </c>
      <c r="F50" s="87">
        <v>400000</v>
      </c>
      <c r="G50" s="29">
        <v>19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44704</v>
      </c>
      <c r="B51" s="29">
        <v>539584</v>
      </c>
      <c r="C51" s="28" t="s">
        <v>1041</v>
      </c>
      <c r="D51" s="28" t="s">
        <v>1109</v>
      </c>
      <c r="E51" s="28" t="s">
        <v>572</v>
      </c>
      <c r="F51" s="87">
        <v>340001</v>
      </c>
      <c r="G51" s="29">
        <v>1.8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44704</v>
      </c>
      <c r="B52" s="29">
        <v>540269</v>
      </c>
      <c r="C52" s="28" t="s">
        <v>1110</v>
      </c>
      <c r="D52" s="28" t="s">
        <v>1111</v>
      </c>
      <c r="E52" s="28" t="s">
        <v>573</v>
      </c>
      <c r="F52" s="87">
        <v>70000</v>
      </c>
      <c r="G52" s="29">
        <v>5.39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44704</v>
      </c>
      <c r="B53" s="29">
        <v>506105</v>
      </c>
      <c r="C53" s="28" t="s">
        <v>1112</v>
      </c>
      <c r="D53" s="28" t="s">
        <v>1113</v>
      </c>
      <c r="E53" s="28" t="s">
        <v>572</v>
      </c>
      <c r="F53" s="87">
        <v>30682</v>
      </c>
      <c r="G53" s="29">
        <v>109.89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44704</v>
      </c>
      <c r="B54" s="29">
        <v>531509</v>
      </c>
      <c r="C54" s="28" t="s">
        <v>1114</v>
      </c>
      <c r="D54" s="28" t="s">
        <v>1115</v>
      </c>
      <c r="E54" s="28" t="s">
        <v>573</v>
      </c>
      <c r="F54" s="87">
        <v>38600</v>
      </c>
      <c r="G54" s="29">
        <v>17.39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44704</v>
      </c>
      <c r="B55" s="29">
        <v>531509</v>
      </c>
      <c r="C55" s="28" t="s">
        <v>1114</v>
      </c>
      <c r="D55" s="28" t="s">
        <v>1116</v>
      </c>
      <c r="E55" s="28" t="s">
        <v>573</v>
      </c>
      <c r="F55" s="87">
        <v>39000</v>
      </c>
      <c r="G55" s="29">
        <v>17.39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44704</v>
      </c>
      <c r="B56" s="29">
        <v>531509</v>
      </c>
      <c r="C56" s="28" t="s">
        <v>1114</v>
      </c>
      <c r="D56" s="28" t="s">
        <v>1117</v>
      </c>
      <c r="E56" s="28" t="s">
        <v>573</v>
      </c>
      <c r="F56" s="87">
        <v>45300</v>
      </c>
      <c r="G56" s="29">
        <v>17.39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44704</v>
      </c>
      <c r="B57" s="29">
        <v>531509</v>
      </c>
      <c r="C57" s="28" t="s">
        <v>1114</v>
      </c>
      <c r="D57" s="28" t="s">
        <v>1118</v>
      </c>
      <c r="E57" s="28" t="s">
        <v>572</v>
      </c>
      <c r="F57" s="87">
        <v>30000</v>
      </c>
      <c r="G57" s="29">
        <v>17.39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44704</v>
      </c>
      <c r="B58" s="29">
        <v>531509</v>
      </c>
      <c r="C58" s="28" t="s">
        <v>1114</v>
      </c>
      <c r="D58" s="28" t="s">
        <v>1119</v>
      </c>
      <c r="E58" s="28" t="s">
        <v>573</v>
      </c>
      <c r="F58" s="87">
        <v>56703</v>
      </c>
      <c r="G58" s="29">
        <v>17.39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44704</v>
      </c>
      <c r="B59" s="29">
        <v>531509</v>
      </c>
      <c r="C59" s="28" t="s">
        <v>1114</v>
      </c>
      <c r="D59" s="28" t="s">
        <v>1120</v>
      </c>
      <c r="E59" s="28" t="s">
        <v>572</v>
      </c>
      <c r="F59" s="87">
        <v>31712</v>
      </c>
      <c r="G59" s="29">
        <v>17.39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44704</v>
      </c>
      <c r="B60" s="29">
        <v>531509</v>
      </c>
      <c r="C60" s="28" t="s">
        <v>1114</v>
      </c>
      <c r="D60" s="28" t="s">
        <v>1121</v>
      </c>
      <c r="E60" s="28" t="s">
        <v>572</v>
      </c>
      <c r="F60" s="87">
        <v>50000</v>
      </c>
      <c r="G60" s="29">
        <v>17.39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44704</v>
      </c>
      <c r="B61" s="29">
        <v>531509</v>
      </c>
      <c r="C61" s="28" t="s">
        <v>1114</v>
      </c>
      <c r="D61" s="28" t="s">
        <v>1122</v>
      </c>
      <c r="E61" s="28" t="s">
        <v>573</v>
      </c>
      <c r="F61" s="87">
        <v>35000</v>
      </c>
      <c r="G61" s="29">
        <v>17.39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44704</v>
      </c>
      <c r="B62" s="29">
        <v>531509</v>
      </c>
      <c r="C62" s="28" t="s">
        <v>1114</v>
      </c>
      <c r="D62" s="28" t="s">
        <v>1123</v>
      </c>
      <c r="E62" s="28" t="s">
        <v>572</v>
      </c>
      <c r="F62" s="87">
        <v>34000</v>
      </c>
      <c r="G62" s="29">
        <v>17.39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44704</v>
      </c>
      <c r="B63" s="29">
        <v>539041</v>
      </c>
      <c r="C63" s="28" t="s">
        <v>1124</v>
      </c>
      <c r="D63" s="28" t="s">
        <v>1125</v>
      </c>
      <c r="E63" s="28" t="s">
        <v>573</v>
      </c>
      <c r="F63" s="87">
        <v>145000</v>
      </c>
      <c r="G63" s="29">
        <v>5.47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44704</v>
      </c>
      <c r="B64" s="29">
        <v>539310</v>
      </c>
      <c r="C64" s="28" t="s">
        <v>1126</v>
      </c>
      <c r="D64" s="28" t="s">
        <v>1127</v>
      </c>
      <c r="E64" s="28" t="s">
        <v>573</v>
      </c>
      <c r="F64" s="87">
        <v>185000</v>
      </c>
      <c r="G64" s="29">
        <v>66.8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44704</v>
      </c>
      <c r="B65" s="29">
        <v>521005</v>
      </c>
      <c r="C65" s="28" t="s">
        <v>1042</v>
      </c>
      <c r="D65" s="28" t="s">
        <v>1128</v>
      </c>
      <c r="E65" s="28" t="s">
        <v>572</v>
      </c>
      <c r="F65" s="87">
        <v>19100</v>
      </c>
      <c r="G65" s="29">
        <v>36.700000000000003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44704</v>
      </c>
      <c r="B66" s="29">
        <v>540823</v>
      </c>
      <c r="C66" s="28" t="s">
        <v>1129</v>
      </c>
      <c r="D66" s="28" t="s">
        <v>1130</v>
      </c>
      <c r="E66" s="28" t="s">
        <v>573</v>
      </c>
      <c r="F66" s="87">
        <v>50427</v>
      </c>
      <c r="G66" s="29">
        <v>121.63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44704</v>
      </c>
      <c r="B67" s="29">
        <v>540823</v>
      </c>
      <c r="C67" s="28" t="s">
        <v>1129</v>
      </c>
      <c r="D67" s="28" t="s">
        <v>1130</v>
      </c>
      <c r="E67" s="28" t="s">
        <v>572</v>
      </c>
      <c r="F67" s="87">
        <v>1290</v>
      </c>
      <c r="G67" s="29">
        <v>119.6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44704</v>
      </c>
      <c r="B68" s="29">
        <v>543436</v>
      </c>
      <c r="C68" s="28" t="s">
        <v>1131</v>
      </c>
      <c r="D68" s="28" t="s">
        <v>1132</v>
      </c>
      <c r="E68" s="28" t="s">
        <v>572</v>
      </c>
      <c r="F68" s="87">
        <v>4800</v>
      </c>
      <c r="G68" s="29">
        <v>206.67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44704</v>
      </c>
      <c r="B69" s="29" t="s">
        <v>1133</v>
      </c>
      <c r="C69" s="28" t="s">
        <v>1134</v>
      </c>
      <c r="D69" s="28" t="s">
        <v>1135</v>
      </c>
      <c r="E69" s="28" t="s">
        <v>572</v>
      </c>
      <c r="F69" s="87">
        <v>164383</v>
      </c>
      <c r="G69" s="29">
        <v>109.46</v>
      </c>
      <c r="H69" s="29" t="s">
        <v>851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44704</v>
      </c>
      <c r="B70" s="29" t="s">
        <v>1133</v>
      </c>
      <c r="C70" s="28" t="s">
        <v>1134</v>
      </c>
      <c r="D70" s="28" t="s">
        <v>1136</v>
      </c>
      <c r="E70" s="28" t="s">
        <v>572</v>
      </c>
      <c r="F70" s="87">
        <v>191613</v>
      </c>
      <c r="G70" s="29">
        <v>115.1</v>
      </c>
      <c r="H70" s="29" t="s">
        <v>851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44704</v>
      </c>
      <c r="B71" s="29" t="s">
        <v>1137</v>
      </c>
      <c r="C71" s="28" t="s">
        <v>1138</v>
      </c>
      <c r="D71" s="28" t="s">
        <v>1072</v>
      </c>
      <c r="E71" s="28" t="s">
        <v>572</v>
      </c>
      <c r="F71" s="87">
        <v>70000</v>
      </c>
      <c r="G71" s="29">
        <v>390</v>
      </c>
      <c r="H71" s="29" t="s">
        <v>851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44704</v>
      </c>
      <c r="B72" s="29" t="s">
        <v>1139</v>
      </c>
      <c r="C72" s="28" t="s">
        <v>1140</v>
      </c>
      <c r="D72" s="28" t="s">
        <v>1141</v>
      </c>
      <c r="E72" s="28" t="s">
        <v>572</v>
      </c>
      <c r="F72" s="87">
        <v>48000</v>
      </c>
      <c r="G72" s="29">
        <v>28.96</v>
      </c>
      <c r="H72" s="29" t="s">
        <v>851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44704</v>
      </c>
      <c r="B73" s="29" t="s">
        <v>880</v>
      </c>
      <c r="C73" s="28" t="s">
        <v>882</v>
      </c>
      <c r="D73" s="28" t="s">
        <v>881</v>
      </c>
      <c r="E73" s="28" t="s">
        <v>572</v>
      </c>
      <c r="F73" s="87">
        <v>90913</v>
      </c>
      <c r="G73" s="29">
        <v>1020.04</v>
      </c>
      <c r="H73" s="29" t="s">
        <v>851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44704</v>
      </c>
      <c r="B74" s="29" t="s">
        <v>1142</v>
      </c>
      <c r="C74" s="28" t="s">
        <v>1143</v>
      </c>
      <c r="D74" s="28" t="s">
        <v>1132</v>
      </c>
      <c r="E74" s="28" t="s">
        <v>572</v>
      </c>
      <c r="F74" s="87">
        <v>16000</v>
      </c>
      <c r="G74" s="29">
        <v>93.52</v>
      </c>
      <c r="H74" s="29" t="s">
        <v>851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44704</v>
      </c>
      <c r="B75" s="29" t="s">
        <v>1043</v>
      </c>
      <c r="C75" s="28" t="s">
        <v>1044</v>
      </c>
      <c r="D75" s="28" t="s">
        <v>1045</v>
      </c>
      <c r="E75" s="28" t="s">
        <v>572</v>
      </c>
      <c r="F75" s="87">
        <v>178508</v>
      </c>
      <c r="G75" s="29">
        <v>29.82</v>
      </c>
      <c r="H75" s="29" t="s">
        <v>851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44704</v>
      </c>
      <c r="B76" s="29" t="s">
        <v>1144</v>
      </c>
      <c r="C76" s="28" t="s">
        <v>1145</v>
      </c>
      <c r="D76" s="28" t="s">
        <v>1146</v>
      </c>
      <c r="E76" s="28" t="s">
        <v>572</v>
      </c>
      <c r="F76" s="87">
        <v>81000</v>
      </c>
      <c r="G76" s="29">
        <v>54.73</v>
      </c>
      <c r="H76" s="29" t="s">
        <v>851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44704</v>
      </c>
      <c r="B77" s="29" t="s">
        <v>1133</v>
      </c>
      <c r="C77" s="28" t="s">
        <v>1134</v>
      </c>
      <c r="D77" s="28" t="s">
        <v>1136</v>
      </c>
      <c r="E77" s="28" t="s">
        <v>573</v>
      </c>
      <c r="F77" s="87">
        <v>191613</v>
      </c>
      <c r="G77" s="29">
        <v>117.14</v>
      </c>
      <c r="H77" s="29" t="s">
        <v>851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44704</v>
      </c>
      <c r="B78" s="29" t="s">
        <v>1133</v>
      </c>
      <c r="C78" s="28" t="s">
        <v>1134</v>
      </c>
      <c r="D78" s="28" t="s">
        <v>1135</v>
      </c>
      <c r="E78" s="28" t="s">
        <v>573</v>
      </c>
      <c r="F78" s="87">
        <v>168638</v>
      </c>
      <c r="G78" s="29">
        <v>110.06</v>
      </c>
      <c r="H78" s="29" t="s">
        <v>851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44704</v>
      </c>
      <c r="B79" s="29" t="s">
        <v>979</v>
      </c>
      <c r="C79" s="28" t="s">
        <v>980</v>
      </c>
      <c r="D79" s="28" t="s">
        <v>981</v>
      </c>
      <c r="E79" s="28" t="s">
        <v>573</v>
      </c>
      <c r="F79" s="87">
        <v>2000333</v>
      </c>
      <c r="G79" s="29">
        <v>0.1</v>
      </c>
      <c r="H79" s="29" t="s">
        <v>851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44704</v>
      </c>
      <c r="B80" s="29" t="s">
        <v>1137</v>
      </c>
      <c r="C80" s="28" t="s">
        <v>1138</v>
      </c>
      <c r="D80" s="28" t="s">
        <v>1147</v>
      </c>
      <c r="E80" s="28" t="s">
        <v>573</v>
      </c>
      <c r="F80" s="87">
        <v>70346</v>
      </c>
      <c r="G80" s="29">
        <v>390</v>
      </c>
      <c r="H80" s="29" t="s">
        <v>851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44704</v>
      </c>
      <c r="B81" s="29" t="s">
        <v>880</v>
      </c>
      <c r="C81" s="28" t="s">
        <v>882</v>
      </c>
      <c r="D81" s="28" t="s">
        <v>881</v>
      </c>
      <c r="E81" s="28" t="s">
        <v>573</v>
      </c>
      <c r="F81" s="87">
        <v>88600</v>
      </c>
      <c r="G81" s="29">
        <v>1018.7</v>
      </c>
      <c r="H81" s="29" t="s">
        <v>851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44704</v>
      </c>
      <c r="B82" s="29" t="s">
        <v>1046</v>
      </c>
      <c r="C82" s="28" t="s">
        <v>1047</v>
      </c>
      <c r="D82" s="28" t="s">
        <v>1048</v>
      </c>
      <c r="E82" s="28" t="s">
        <v>573</v>
      </c>
      <c r="F82" s="87">
        <v>48000</v>
      </c>
      <c r="G82" s="29">
        <v>121.5</v>
      </c>
      <c r="H82" s="29" t="s">
        <v>851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44704</v>
      </c>
      <c r="B83" s="29" t="s">
        <v>1049</v>
      </c>
      <c r="C83" s="28" t="s">
        <v>1050</v>
      </c>
      <c r="D83" s="28" t="s">
        <v>1148</v>
      </c>
      <c r="E83" s="28" t="s">
        <v>573</v>
      </c>
      <c r="F83" s="87">
        <v>1000000</v>
      </c>
      <c r="G83" s="29">
        <v>3.8</v>
      </c>
      <c r="H83" s="29" t="s">
        <v>851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44704</v>
      </c>
      <c r="B84" s="29" t="s">
        <v>1043</v>
      </c>
      <c r="C84" s="28" t="s">
        <v>1044</v>
      </c>
      <c r="D84" s="28" t="s">
        <v>1045</v>
      </c>
      <c r="E84" s="28" t="s">
        <v>573</v>
      </c>
      <c r="F84" s="87">
        <v>439427</v>
      </c>
      <c r="G84" s="29">
        <v>29.95</v>
      </c>
      <c r="H84" s="29" t="s">
        <v>851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3"/>
  <sheetViews>
    <sheetView topLeftCell="B1" zoomScale="85" zoomScaleNormal="85" workbookViewId="0">
      <selection activeCell="D17" sqref="D1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8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912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44705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76">
        <v>1</v>
      </c>
      <c r="B10" s="329">
        <v>44641</v>
      </c>
      <c r="C10" s="338"/>
      <c r="D10" s="339" t="s">
        <v>281</v>
      </c>
      <c r="E10" s="340" t="s">
        <v>589</v>
      </c>
      <c r="F10" s="276">
        <v>1640</v>
      </c>
      <c r="G10" s="276">
        <v>1530</v>
      </c>
      <c r="H10" s="276">
        <v>1675</v>
      </c>
      <c r="I10" s="341" t="s">
        <v>862</v>
      </c>
      <c r="J10" s="330" t="s">
        <v>865</v>
      </c>
      <c r="K10" s="330">
        <f t="shared" ref="K10:K11" si="0">H10-F10</f>
        <v>35</v>
      </c>
      <c r="L10" s="331">
        <f t="shared" ref="L10:L11" si="1">(F10*-0.7)/100</f>
        <v>-11.48</v>
      </c>
      <c r="M10" s="332">
        <f t="shared" ref="M10:M11" si="2">(K10+L10)/F10</f>
        <v>1.4341463414634147E-2</v>
      </c>
      <c r="N10" s="330" t="s">
        <v>587</v>
      </c>
      <c r="O10" s="333">
        <v>44683</v>
      </c>
      <c r="P10" s="359"/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48">
        <v>2</v>
      </c>
      <c r="B11" s="346">
        <v>44664</v>
      </c>
      <c r="C11" s="399"/>
      <c r="D11" s="400" t="s">
        <v>342</v>
      </c>
      <c r="E11" s="401" t="s">
        <v>589</v>
      </c>
      <c r="F11" s="348">
        <v>2595</v>
      </c>
      <c r="G11" s="348">
        <v>2395</v>
      </c>
      <c r="H11" s="348">
        <v>2395</v>
      </c>
      <c r="I11" s="402" t="s">
        <v>870</v>
      </c>
      <c r="J11" s="358" t="s">
        <v>913</v>
      </c>
      <c r="K11" s="358">
        <f t="shared" si="0"/>
        <v>-200</v>
      </c>
      <c r="L11" s="371">
        <f t="shared" si="1"/>
        <v>-18.164999999999999</v>
      </c>
      <c r="M11" s="372">
        <f t="shared" si="2"/>
        <v>-8.4071290944123314E-2</v>
      </c>
      <c r="N11" s="358" t="s">
        <v>599</v>
      </c>
      <c r="O11" s="373">
        <v>44690</v>
      </c>
      <c r="P11" s="398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48">
        <v>3</v>
      </c>
      <c r="B12" s="346">
        <v>44670</v>
      </c>
      <c r="C12" s="399"/>
      <c r="D12" s="400" t="s">
        <v>488</v>
      </c>
      <c r="E12" s="401" t="s">
        <v>589</v>
      </c>
      <c r="F12" s="348">
        <v>158</v>
      </c>
      <c r="G12" s="348">
        <v>149</v>
      </c>
      <c r="H12" s="348">
        <v>149</v>
      </c>
      <c r="I12" s="402" t="s">
        <v>869</v>
      </c>
      <c r="J12" s="358" t="s">
        <v>899</v>
      </c>
      <c r="K12" s="358">
        <f t="shared" ref="K12" si="3">H12-F12</f>
        <v>-9</v>
      </c>
      <c r="L12" s="371">
        <f t="shared" ref="L12" si="4">(F12*-0.7)/100</f>
        <v>-1.1059999999999999</v>
      </c>
      <c r="M12" s="372">
        <f t="shared" ref="M12" si="5">(K12+L12)/F12</f>
        <v>-6.3962025316455701E-2</v>
      </c>
      <c r="N12" s="358" t="s">
        <v>599</v>
      </c>
      <c r="O12" s="373">
        <v>44686</v>
      </c>
      <c r="P12" s="398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48">
        <v>4</v>
      </c>
      <c r="B13" s="346">
        <v>44671</v>
      </c>
      <c r="C13" s="399"/>
      <c r="D13" s="400" t="s">
        <v>136</v>
      </c>
      <c r="E13" s="401" t="s">
        <v>589</v>
      </c>
      <c r="F13" s="348">
        <v>755</v>
      </c>
      <c r="G13" s="348">
        <v>695</v>
      </c>
      <c r="H13" s="348">
        <v>695</v>
      </c>
      <c r="I13" s="402" t="s">
        <v>873</v>
      </c>
      <c r="J13" s="358" t="s">
        <v>931</v>
      </c>
      <c r="K13" s="358">
        <f t="shared" ref="K13" si="6">H13-F13</f>
        <v>-60</v>
      </c>
      <c r="L13" s="371">
        <f t="shared" ref="L13" si="7">(F13*-0.7)/100</f>
        <v>-5.2850000000000001</v>
      </c>
      <c r="M13" s="372">
        <f t="shared" ref="M13" si="8">(K13+L13)/F13</f>
        <v>-8.6470198675496684E-2</v>
      </c>
      <c r="N13" s="358" t="s">
        <v>599</v>
      </c>
      <c r="O13" s="373">
        <v>44691</v>
      </c>
      <c r="P13" s="398"/>
      <c r="Q13" s="246"/>
      <c r="R13" s="246" t="s">
        <v>588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51">
        <v>5</v>
      </c>
      <c r="B14" s="248">
        <v>44690</v>
      </c>
      <c r="C14" s="323"/>
      <c r="D14" s="320" t="s">
        <v>124</v>
      </c>
      <c r="E14" s="321" t="s">
        <v>589</v>
      </c>
      <c r="F14" s="251" t="s">
        <v>916</v>
      </c>
      <c r="G14" s="251">
        <v>670</v>
      </c>
      <c r="H14" s="251"/>
      <c r="I14" s="322" t="s">
        <v>917</v>
      </c>
      <c r="J14" s="272" t="s">
        <v>590</v>
      </c>
      <c r="K14" s="362"/>
      <c r="L14" s="288"/>
      <c r="M14" s="289"/>
      <c r="N14" s="287"/>
      <c r="O14" s="312"/>
      <c r="P14" s="287">
        <f>VLOOKUP(D14,'MidCap Intra'!B29:C582,2,0)</f>
        <v>711.05</v>
      </c>
      <c r="Q14" s="246"/>
      <c r="R14" s="246" t="s">
        <v>588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76">
        <v>6</v>
      </c>
      <c r="B15" s="329">
        <v>44690</v>
      </c>
      <c r="C15" s="338"/>
      <c r="D15" s="339" t="s">
        <v>488</v>
      </c>
      <c r="E15" s="340" t="s">
        <v>589</v>
      </c>
      <c r="F15" s="276">
        <v>138</v>
      </c>
      <c r="G15" s="276">
        <v>129</v>
      </c>
      <c r="H15" s="276">
        <v>147.5</v>
      </c>
      <c r="I15" s="341" t="s">
        <v>692</v>
      </c>
      <c r="J15" s="330" t="s">
        <v>1054</v>
      </c>
      <c r="K15" s="330">
        <f t="shared" ref="K15" si="9">H15-F15</f>
        <v>9.5</v>
      </c>
      <c r="L15" s="331">
        <f t="shared" ref="L15" si="10">(F15*-0.7)/100</f>
        <v>-0.96599999999999997</v>
      </c>
      <c r="M15" s="332">
        <f t="shared" ref="M15" si="11">(K15+L15)/F15</f>
        <v>6.1840579710144936E-2</v>
      </c>
      <c r="N15" s="330" t="s">
        <v>587</v>
      </c>
      <c r="O15" s="425">
        <v>44704</v>
      </c>
      <c r="P15" s="384"/>
      <c r="Q15" s="246"/>
      <c r="R15" s="246" t="s">
        <v>588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76">
        <v>7</v>
      </c>
      <c r="B16" s="329">
        <v>44692</v>
      </c>
      <c r="C16" s="338"/>
      <c r="D16" s="339" t="s">
        <v>277</v>
      </c>
      <c r="E16" s="340" t="s">
        <v>589</v>
      </c>
      <c r="F16" s="276">
        <v>6775</v>
      </c>
      <c r="G16" s="276">
        <v>6350</v>
      </c>
      <c r="H16" s="276">
        <v>7340</v>
      </c>
      <c r="I16" s="341" t="s">
        <v>949</v>
      </c>
      <c r="J16" s="330" t="s">
        <v>969</v>
      </c>
      <c r="K16" s="330">
        <f t="shared" ref="K16" si="12">H16-F16</f>
        <v>565</v>
      </c>
      <c r="L16" s="331">
        <f t="shared" ref="L16" si="13">(F16*-0.7)/100</f>
        <v>-47.424999999999997</v>
      </c>
      <c r="M16" s="332">
        <f t="shared" ref="M16" si="14">(K16+L16)/F16</f>
        <v>7.6394833948339486E-2</v>
      </c>
      <c r="N16" s="330" t="s">
        <v>587</v>
      </c>
      <c r="O16" s="425">
        <v>44694</v>
      </c>
      <c r="P16" s="384"/>
      <c r="Q16" s="246"/>
      <c r="R16" s="246" t="s">
        <v>588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>
        <v>8</v>
      </c>
      <c r="B17" s="248">
        <v>44694</v>
      </c>
      <c r="C17" s="323"/>
      <c r="D17" s="320" t="s">
        <v>428</v>
      </c>
      <c r="E17" s="321" t="s">
        <v>589</v>
      </c>
      <c r="F17" s="251" t="s">
        <v>965</v>
      </c>
      <c r="G17" s="251">
        <v>220</v>
      </c>
      <c r="H17" s="251"/>
      <c r="I17" s="322" t="s">
        <v>966</v>
      </c>
      <c r="J17" s="272" t="s">
        <v>590</v>
      </c>
      <c r="K17" s="362"/>
      <c r="L17" s="288"/>
      <c r="M17" s="289"/>
      <c r="N17" s="287"/>
      <c r="O17" s="312"/>
      <c r="P17" s="287">
        <f>VLOOKUP(D17,'MidCap Intra'!B32:C585,2,0)</f>
        <v>228.95</v>
      </c>
      <c r="Q17" s="246"/>
      <c r="R17" s="246" t="s">
        <v>588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76">
        <v>9</v>
      </c>
      <c r="B18" s="329">
        <v>44694</v>
      </c>
      <c r="C18" s="338"/>
      <c r="D18" s="339" t="s">
        <v>131</v>
      </c>
      <c r="E18" s="340" t="s">
        <v>589</v>
      </c>
      <c r="F18" s="276">
        <v>1655</v>
      </c>
      <c r="G18" s="276">
        <v>1550</v>
      </c>
      <c r="H18" s="276">
        <v>1760</v>
      </c>
      <c r="I18" s="341" t="s">
        <v>862</v>
      </c>
      <c r="J18" s="330" t="s">
        <v>994</v>
      </c>
      <c r="K18" s="330">
        <f t="shared" ref="K18" si="15">H18-F18</f>
        <v>105</v>
      </c>
      <c r="L18" s="331">
        <f t="shared" ref="L18" si="16">(F18*-0.7)/100</f>
        <v>-11.585000000000001</v>
      </c>
      <c r="M18" s="332">
        <f t="shared" ref="M18" si="17">(K18+L18)/F18</f>
        <v>5.6444108761329298E-2</v>
      </c>
      <c r="N18" s="330" t="s">
        <v>587</v>
      </c>
      <c r="O18" s="425">
        <v>44699</v>
      </c>
      <c r="P18" s="384"/>
      <c r="Q18" s="246"/>
      <c r="R18" s="246" t="s">
        <v>588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276">
        <v>10</v>
      </c>
      <c r="B19" s="329">
        <v>44697</v>
      </c>
      <c r="C19" s="338"/>
      <c r="D19" s="339" t="s">
        <v>192</v>
      </c>
      <c r="E19" s="340" t="s">
        <v>589</v>
      </c>
      <c r="F19" s="276">
        <v>2210</v>
      </c>
      <c r="G19" s="276">
        <v>2070</v>
      </c>
      <c r="H19" s="276">
        <v>2355</v>
      </c>
      <c r="I19" s="341" t="s">
        <v>977</v>
      </c>
      <c r="J19" s="330" t="s">
        <v>734</v>
      </c>
      <c r="K19" s="359">
        <f t="shared" ref="K19:K21" si="18">H19-F19</f>
        <v>145</v>
      </c>
      <c r="L19" s="431">
        <f t="shared" ref="L19:L21" si="19">(F19*-0.7)/100</f>
        <v>-15.47</v>
      </c>
      <c r="M19" s="432">
        <f t="shared" ref="M19:M21" si="20">(K19+L19)/F19</f>
        <v>5.8610859728506791E-2</v>
      </c>
      <c r="N19" s="359" t="s">
        <v>587</v>
      </c>
      <c r="O19" s="435">
        <v>44699</v>
      </c>
      <c r="P19" s="436"/>
      <c r="Q19" s="246"/>
      <c r="R19" s="246" t="s">
        <v>588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38">
        <v>11</v>
      </c>
      <c r="B20" s="439">
        <v>44699</v>
      </c>
      <c r="C20" s="440"/>
      <c r="D20" s="441" t="s">
        <v>414</v>
      </c>
      <c r="E20" s="442" t="s">
        <v>589</v>
      </c>
      <c r="F20" s="438">
        <v>2385</v>
      </c>
      <c r="G20" s="438">
        <v>2230</v>
      </c>
      <c r="H20" s="438">
        <v>2480</v>
      </c>
      <c r="I20" s="443" t="s">
        <v>995</v>
      </c>
      <c r="J20" s="334" t="s">
        <v>1052</v>
      </c>
      <c r="K20" s="334">
        <f t="shared" si="18"/>
        <v>95</v>
      </c>
      <c r="L20" s="335">
        <f t="shared" si="19"/>
        <v>-16.695</v>
      </c>
      <c r="M20" s="336">
        <f t="shared" si="20"/>
        <v>3.2832285115303984E-2</v>
      </c>
      <c r="N20" s="334" t="s">
        <v>587</v>
      </c>
      <c r="O20" s="444">
        <v>44704</v>
      </c>
      <c r="P20" s="445"/>
      <c r="Q20" s="246"/>
      <c r="R20" s="246" t="s">
        <v>588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438">
        <v>12</v>
      </c>
      <c r="B21" s="439">
        <v>44700</v>
      </c>
      <c r="C21" s="440"/>
      <c r="D21" s="441" t="s">
        <v>65</v>
      </c>
      <c r="E21" s="442" t="s">
        <v>589</v>
      </c>
      <c r="F21" s="438">
        <v>5675</v>
      </c>
      <c r="G21" s="438">
        <v>5400</v>
      </c>
      <c r="H21" s="438">
        <v>5895</v>
      </c>
      <c r="I21" s="443" t="s">
        <v>1013</v>
      </c>
      <c r="J21" s="334" t="s">
        <v>1053</v>
      </c>
      <c r="K21" s="334">
        <f t="shared" si="18"/>
        <v>220</v>
      </c>
      <c r="L21" s="335">
        <f t="shared" si="19"/>
        <v>-39.724999999999994</v>
      </c>
      <c r="M21" s="336">
        <f t="shared" si="20"/>
        <v>3.1766519823788544E-2</v>
      </c>
      <c r="N21" s="334" t="s">
        <v>587</v>
      </c>
      <c r="O21" s="444">
        <v>44704</v>
      </c>
      <c r="P21" s="445"/>
      <c r="Q21" s="246"/>
      <c r="R21" s="246" t="s">
        <v>588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251">
        <v>13</v>
      </c>
      <c r="B22" s="248">
        <v>44700</v>
      </c>
      <c r="C22" s="323"/>
      <c r="D22" s="320" t="s">
        <v>75</v>
      </c>
      <c r="E22" s="321" t="s">
        <v>589</v>
      </c>
      <c r="F22" s="251" t="s">
        <v>1014</v>
      </c>
      <c r="G22" s="251">
        <v>635</v>
      </c>
      <c r="H22" s="251"/>
      <c r="I22" s="322" t="s">
        <v>917</v>
      </c>
      <c r="J22" s="362" t="s">
        <v>590</v>
      </c>
      <c r="K22" s="287"/>
      <c r="L22" s="288"/>
      <c r="M22" s="289"/>
      <c r="N22" s="287"/>
      <c r="O22" s="312"/>
      <c r="P22" s="287">
        <f>VLOOKUP(D22,'MidCap Intra'!B37:C590,2,0)</f>
        <v>685.85</v>
      </c>
      <c r="Q22" s="246"/>
      <c r="R22" s="246" t="s">
        <v>588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ht="13.9" customHeight="1">
      <c r="A23" s="251"/>
      <c r="B23" s="248"/>
      <c r="C23" s="323"/>
      <c r="D23" s="320"/>
      <c r="E23" s="321"/>
      <c r="F23" s="251"/>
      <c r="G23" s="251"/>
      <c r="H23" s="251"/>
      <c r="I23" s="322"/>
      <c r="J23" s="362"/>
      <c r="K23" s="287"/>
      <c r="L23" s="288"/>
      <c r="M23" s="289"/>
      <c r="N23" s="287"/>
      <c r="O23" s="312"/>
      <c r="P23" s="288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07"/>
      <c r="B24" s="108"/>
      <c r="C24" s="109"/>
      <c r="D24" s="110"/>
      <c r="E24" s="111"/>
      <c r="F24" s="111"/>
      <c r="H24" s="111"/>
      <c r="I24" s="112"/>
      <c r="J24" s="113"/>
      <c r="K24" s="113"/>
      <c r="L24" s="114"/>
      <c r="M24" s="115"/>
      <c r="N24" s="116"/>
      <c r="O24" s="117"/>
      <c r="P24" s="11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107"/>
      <c r="B25" s="108"/>
      <c r="C25" s="109"/>
      <c r="D25" s="110"/>
      <c r="E25" s="111"/>
      <c r="F25" s="111"/>
      <c r="G25" s="107"/>
      <c r="H25" s="111"/>
      <c r="I25" s="112"/>
      <c r="J25" s="113"/>
      <c r="K25" s="113"/>
      <c r="L25" s="114"/>
      <c r="M25" s="115"/>
      <c r="N25" s="116"/>
      <c r="O25" s="117"/>
      <c r="P25" s="11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591</v>
      </c>
      <c r="B26" s="120"/>
      <c r="C26" s="121"/>
      <c r="D26" s="122"/>
      <c r="E26" s="123"/>
      <c r="F26" s="123"/>
      <c r="G26" s="123"/>
      <c r="H26" s="123"/>
      <c r="I26" s="123"/>
      <c r="J26" s="124"/>
      <c r="K26" s="123"/>
      <c r="L26" s="125"/>
      <c r="M26" s="56"/>
      <c r="N26" s="124"/>
      <c r="O26" s="12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6" t="s">
        <v>592</v>
      </c>
      <c r="B27" s="119"/>
      <c r="C27" s="119"/>
      <c r="D27" s="119"/>
      <c r="E27" s="41"/>
      <c r="F27" s="127" t="s">
        <v>593</v>
      </c>
      <c r="G27" s="6"/>
      <c r="H27" s="6"/>
      <c r="I27" s="6"/>
      <c r="J27" s="128"/>
      <c r="K27" s="129"/>
      <c r="L27" s="129"/>
      <c r="M27" s="130"/>
      <c r="N27" s="1"/>
      <c r="O27" s="13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 t="s">
        <v>594</v>
      </c>
      <c r="B28" s="119"/>
      <c r="C28" s="119"/>
      <c r="D28" s="119" t="s">
        <v>850</v>
      </c>
      <c r="E28" s="6"/>
      <c r="F28" s="127" t="s">
        <v>595</v>
      </c>
      <c r="G28" s="6"/>
      <c r="H28" s="6"/>
      <c r="I28" s="6"/>
      <c r="J28" s="128"/>
      <c r="K28" s="129"/>
      <c r="L28" s="129"/>
      <c r="M28" s="130"/>
      <c r="N28" s="1"/>
      <c r="O28" s="13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/>
      <c r="B29" s="119"/>
      <c r="C29" s="119"/>
      <c r="D29" s="119"/>
      <c r="E29" s="6"/>
      <c r="F29" s="6"/>
      <c r="G29" s="6"/>
      <c r="H29" s="6"/>
      <c r="I29" s="6"/>
      <c r="J29" s="132"/>
      <c r="K29" s="129"/>
      <c r="L29" s="129"/>
      <c r="M29" s="6"/>
      <c r="N29" s="13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.75" customHeight="1">
      <c r="A30" s="1"/>
      <c r="B30" s="134" t="s">
        <v>596</v>
      </c>
      <c r="C30" s="134"/>
      <c r="D30" s="134"/>
      <c r="E30" s="134"/>
      <c r="F30" s="135"/>
      <c r="G30" s="6"/>
      <c r="H30" s="6"/>
      <c r="I30" s="136"/>
      <c r="J30" s="137"/>
      <c r="K30" s="138"/>
      <c r="L30" s="137"/>
      <c r="M30" s="6"/>
      <c r="N30" s="1"/>
      <c r="O30" s="1"/>
      <c r="P30" s="1"/>
      <c r="R30" s="56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5" t="s">
        <v>16</v>
      </c>
      <c r="B31" s="96" t="s">
        <v>564</v>
      </c>
      <c r="C31" s="98"/>
      <c r="D31" s="97" t="s">
        <v>575</v>
      </c>
      <c r="E31" s="96" t="s">
        <v>576</v>
      </c>
      <c r="F31" s="96" t="s">
        <v>577</v>
      </c>
      <c r="G31" s="96" t="s">
        <v>597</v>
      </c>
      <c r="H31" s="96" t="s">
        <v>579</v>
      </c>
      <c r="I31" s="96" t="s">
        <v>580</v>
      </c>
      <c r="J31" s="96" t="s">
        <v>581</v>
      </c>
      <c r="K31" s="96" t="s">
        <v>598</v>
      </c>
      <c r="L31" s="140" t="s">
        <v>583</v>
      </c>
      <c r="M31" s="98" t="s">
        <v>584</v>
      </c>
      <c r="N31" s="95" t="s">
        <v>585</v>
      </c>
      <c r="O31" s="294" t="s">
        <v>586</v>
      </c>
      <c r="P31" s="273"/>
      <c r="Q31" s="1"/>
      <c r="R31" s="291"/>
      <c r="S31" s="291"/>
      <c r="T31" s="291"/>
      <c r="U31" s="284"/>
      <c r="V31" s="284"/>
      <c r="W31" s="284"/>
      <c r="X31" s="284"/>
      <c r="Y31" s="284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s="257" customFormat="1" ht="15" customHeight="1">
      <c r="A32" s="368">
        <v>1</v>
      </c>
      <c r="B32" s="346">
        <v>44671</v>
      </c>
      <c r="C32" s="369"/>
      <c r="D32" s="370" t="s">
        <v>874</v>
      </c>
      <c r="E32" s="348" t="s">
        <v>589</v>
      </c>
      <c r="F32" s="348">
        <v>233.5</v>
      </c>
      <c r="G32" s="348">
        <v>227</v>
      </c>
      <c r="H32" s="348">
        <v>227</v>
      </c>
      <c r="I32" s="348" t="s">
        <v>875</v>
      </c>
      <c r="J32" s="358" t="s">
        <v>895</v>
      </c>
      <c r="K32" s="358">
        <f t="shared" ref="K32" si="21">H32-F32</f>
        <v>-6.5</v>
      </c>
      <c r="L32" s="371">
        <f t="shared" ref="L32" si="22">(F32*-0.7)/100</f>
        <v>-1.6344999999999998</v>
      </c>
      <c r="M32" s="372">
        <f t="shared" ref="M32" si="23">(K32+L32)/F32</f>
        <v>-3.4837259100642393E-2</v>
      </c>
      <c r="N32" s="358" t="s">
        <v>599</v>
      </c>
      <c r="O32" s="373">
        <v>44685</v>
      </c>
      <c r="P32" s="292"/>
      <c r="Q32" s="292"/>
      <c r="R32" s="293" t="s">
        <v>588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90"/>
      <c r="AJ32" s="283"/>
      <c r="AK32" s="283"/>
      <c r="AL32" s="283"/>
    </row>
    <row r="33" spans="1:38" s="257" customFormat="1" ht="15" customHeight="1">
      <c r="A33" s="368">
        <v>2</v>
      </c>
      <c r="B33" s="346">
        <v>44672</v>
      </c>
      <c r="C33" s="369"/>
      <c r="D33" s="370" t="s">
        <v>520</v>
      </c>
      <c r="E33" s="348" t="s">
        <v>589</v>
      </c>
      <c r="F33" s="348">
        <v>1980</v>
      </c>
      <c r="G33" s="348">
        <v>1920</v>
      </c>
      <c r="H33" s="348">
        <v>1920</v>
      </c>
      <c r="I33" s="348" t="s">
        <v>876</v>
      </c>
      <c r="J33" s="358" t="s">
        <v>931</v>
      </c>
      <c r="K33" s="358">
        <f t="shared" ref="K33" si="24">H33-F33</f>
        <v>-60</v>
      </c>
      <c r="L33" s="371">
        <f t="shared" ref="L33" si="25">(F33*-0.7)/100</f>
        <v>-13.86</v>
      </c>
      <c r="M33" s="372">
        <f t="shared" ref="M33" si="26">(K33+L33)/F33</f>
        <v>-3.7303030303030303E-2</v>
      </c>
      <c r="N33" s="358" t="s">
        <v>599</v>
      </c>
      <c r="O33" s="373">
        <v>44691</v>
      </c>
      <c r="P33" s="292"/>
      <c r="Q33" s="292"/>
      <c r="R33" s="293" t="s">
        <v>588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90"/>
      <c r="AJ33" s="283"/>
      <c r="AK33" s="283"/>
      <c r="AL33" s="283"/>
    </row>
    <row r="34" spans="1:38" s="257" customFormat="1" ht="15" customHeight="1">
      <c r="A34" s="368">
        <v>3</v>
      </c>
      <c r="B34" s="346">
        <v>44672</v>
      </c>
      <c r="C34" s="369"/>
      <c r="D34" s="370" t="s">
        <v>116</v>
      </c>
      <c r="E34" s="348" t="s">
        <v>589</v>
      </c>
      <c r="F34" s="348">
        <v>1375</v>
      </c>
      <c r="G34" s="348">
        <v>1340</v>
      </c>
      <c r="H34" s="348">
        <v>1340</v>
      </c>
      <c r="I34" s="348">
        <v>1450</v>
      </c>
      <c r="J34" s="358" t="s">
        <v>908</v>
      </c>
      <c r="K34" s="358">
        <f t="shared" ref="K34" si="27">H34-F34</f>
        <v>-35</v>
      </c>
      <c r="L34" s="371">
        <f t="shared" ref="L34" si="28">(F34*-0.7)/100</f>
        <v>-9.6249999999999982</v>
      </c>
      <c r="M34" s="372">
        <f t="shared" ref="M34" si="29">(K34+L34)/F34</f>
        <v>-3.2454545454545451E-2</v>
      </c>
      <c r="N34" s="358" t="s">
        <v>599</v>
      </c>
      <c r="O34" s="373">
        <v>44687</v>
      </c>
      <c r="P34" s="292"/>
      <c r="Q34" s="292"/>
      <c r="R34" s="293" t="s">
        <v>588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90"/>
      <c r="AJ34" s="283"/>
      <c r="AK34" s="283"/>
      <c r="AL34" s="283"/>
    </row>
    <row r="35" spans="1:38" s="257" customFormat="1" ht="15" customHeight="1">
      <c r="A35" s="368">
        <v>4</v>
      </c>
      <c r="B35" s="346">
        <v>44673</v>
      </c>
      <c r="C35" s="369"/>
      <c r="D35" s="370" t="s">
        <v>877</v>
      </c>
      <c r="E35" s="348" t="s">
        <v>589</v>
      </c>
      <c r="F35" s="348">
        <v>1710</v>
      </c>
      <c r="G35" s="348">
        <v>1647</v>
      </c>
      <c r="H35" s="348">
        <v>1647</v>
      </c>
      <c r="I35" s="348" t="s">
        <v>878</v>
      </c>
      <c r="J35" s="358" t="s">
        <v>893</v>
      </c>
      <c r="K35" s="358">
        <f t="shared" ref="K35" si="30">H35-F35</f>
        <v>-63</v>
      </c>
      <c r="L35" s="371">
        <f t="shared" ref="L35" si="31">(F35*-0.7)/100</f>
        <v>-11.97</v>
      </c>
      <c r="M35" s="372">
        <f t="shared" ref="M35" si="32">(K35+L35)/F35</f>
        <v>-4.3842105263157898E-2</v>
      </c>
      <c r="N35" s="358" t="s">
        <v>599</v>
      </c>
      <c r="O35" s="373">
        <v>44685</v>
      </c>
      <c r="P35" s="292"/>
      <c r="Q35" s="292"/>
      <c r="R35" s="293" t="s">
        <v>588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90"/>
      <c r="AJ35" s="283"/>
      <c r="AK35" s="283"/>
      <c r="AL35" s="283"/>
    </row>
    <row r="36" spans="1:38" s="257" customFormat="1" ht="15" customHeight="1">
      <c r="A36" s="368">
        <v>5</v>
      </c>
      <c r="B36" s="346">
        <v>44676</v>
      </c>
      <c r="C36" s="369"/>
      <c r="D36" s="370" t="s">
        <v>199</v>
      </c>
      <c r="E36" s="348" t="s">
        <v>589</v>
      </c>
      <c r="F36" s="348">
        <v>248.5</v>
      </c>
      <c r="G36" s="348">
        <v>240</v>
      </c>
      <c r="H36" s="348">
        <v>240</v>
      </c>
      <c r="I36" s="348">
        <v>265</v>
      </c>
      <c r="J36" s="358" t="s">
        <v>914</v>
      </c>
      <c r="K36" s="358">
        <f t="shared" ref="K36" si="33">H36-F36</f>
        <v>-8.5</v>
      </c>
      <c r="L36" s="371">
        <f t="shared" ref="L36" si="34">(F36*-0.7)/100</f>
        <v>-1.7394999999999998</v>
      </c>
      <c r="M36" s="372">
        <f t="shared" ref="M36" si="35">(K36+L36)/F36</f>
        <v>-4.1205231388329981E-2</v>
      </c>
      <c r="N36" s="358" t="s">
        <v>599</v>
      </c>
      <c r="O36" s="373">
        <v>44685</v>
      </c>
      <c r="P36" s="292"/>
      <c r="Q36" s="292"/>
      <c r="R36" s="293" t="s">
        <v>588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90"/>
      <c r="AJ36" s="283"/>
      <c r="AK36" s="283"/>
      <c r="AL36" s="283"/>
    </row>
    <row r="37" spans="1:38" s="257" customFormat="1" ht="15" customHeight="1">
      <c r="A37" s="406">
        <v>6</v>
      </c>
      <c r="B37" s="389">
        <v>44679</v>
      </c>
      <c r="C37" s="407"/>
      <c r="D37" s="408" t="s">
        <v>296</v>
      </c>
      <c r="E37" s="409" t="s">
        <v>589</v>
      </c>
      <c r="F37" s="409">
        <v>219.5</v>
      </c>
      <c r="G37" s="409">
        <v>214</v>
      </c>
      <c r="H37" s="409">
        <v>214</v>
      </c>
      <c r="I37" s="409" t="s">
        <v>887</v>
      </c>
      <c r="J37" s="398" t="s">
        <v>894</v>
      </c>
      <c r="K37" s="398">
        <f t="shared" ref="K37:K40" si="36">H37-F37</f>
        <v>-5.5</v>
      </c>
      <c r="L37" s="410">
        <f t="shared" ref="L37:L38" si="37">(F37*-0.7)/100</f>
        <v>-1.5364999999999998</v>
      </c>
      <c r="M37" s="411">
        <f t="shared" ref="M37:M40" si="38">(K37+L37)/F37</f>
        <v>-3.2056947608200458E-2</v>
      </c>
      <c r="N37" s="398" t="s">
        <v>599</v>
      </c>
      <c r="O37" s="412">
        <v>44685</v>
      </c>
      <c r="P37" s="292"/>
      <c r="Q37" s="292"/>
      <c r="R37" s="293" t="s">
        <v>588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90"/>
      <c r="AJ37" s="283"/>
      <c r="AK37" s="283"/>
      <c r="AL37" s="283"/>
    </row>
    <row r="38" spans="1:38" s="257" customFormat="1" ht="15" customHeight="1">
      <c r="A38" s="368">
        <v>7</v>
      </c>
      <c r="B38" s="346">
        <v>44686</v>
      </c>
      <c r="C38" s="369"/>
      <c r="D38" s="370" t="s">
        <v>905</v>
      </c>
      <c r="E38" s="348" t="s">
        <v>589</v>
      </c>
      <c r="F38" s="348">
        <v>755.5</v>
      </c>
      <c r="G38" s="348">
        <v>730</v>
      </c>
      <c r="H38" s="348">
        <v>730</v>
      </c>
      <c r="I38" s="348" t="s">
        <v>698</v>
      </c>
      <c r="J38" s="358" t="s">
        <v>915</v>
      </c>
      <c r="K38" s="358">
        <f t="shared" si="36"/>
        <v>-25.5</v>
      </c>
      <c r="L38" s="371">
        <f t="shared" si="37"/>
        <v>-5.2885</v>
      </c>
      <c r="M38" s="372">
        <f t="shared" si="38"/>
        <v>-4.0752481800132363E-2</v>
      </c>
      <c r="N38" s="358" t="s">
        <v>599</v>
      </c>
      <c r="O38" s="373">
        <v>44685</v>
      </c>
      <c r="P38" s="292"/>
      <c r="Q38" s="292"/>
      <c r="R38" s="293" t="s">
        <v>866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90"/>
      <c r="AJ38" s="283"/>
      <c r="AK38" s="283"/>
      <c r="AL38" s="283"/>
    </row>
    <row r="39" spans="1:38" s="257" customFormat="1" ht="15" customHeight="1">
      <c r="A39" s="414">
        <v>8</v>
      </c>
      <c r="B39" s="329">
        <v>44690</v>
      </c>
      <c r="C39" s="415"/>
      <c r="D39" s="416" t="s">
        <v>201</v>
      </c>
      <c r="E39" s="276" t="s">
        <v>589</v>
      </c>
      <c r="F39" s="276">
        <v>3400</v>
      </c>
      <c r="G39" s="276">
        <v>3290</v>
      </c>
      <c r="H39" s="276">
        <v>3455</v>
      </c>
      <c r="I39" s="276" t="s">
        <v>918</v>
      </c>
      <c r="J39" s="330" t="s">
        <v>726</v>
      </c>
      <c r="K39" s="330">
        <f t="shared" si="36"/>
        <v>55</v>
      </c>
      <c r="L39" s="331">
        <f>(F39*-0.07)/100</f>
        <v>-2.3800000000000003</v>
      </c>
      <c r="M39" s="332">
        <f t="shared" si="38"/>
        <v>1.5476470588235293E-2</v>
      </c>
      <c r="N39" s="330" t="s">
        <v>587</v>
      </c>
      <c r="O39" s="333">
        <v>44690</v>
      </c>
      <c r="P39" s="292"/>
      <c r="Q39" s="292"/>
      <c r="R39" s="293" t="s">
        <v>588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90"/>
      <c r="AJ39" s="283"/>
      <c r="AK39" s="283"/>
      <c r="AL39" s="283"/>
    </row>
    <row r="40" spans="1:38" s="257" customFormat="1" ht="15" customHeight="1">
      <c r="A40" s="368">
        <v>9</v>
      </c>
      <c r="B40" s="346">
        <v>44690</v>
      </c>
      <c r="C40" s="369"/>
      <c r="D40" s="370" t="s">
        <v>145</v>
      </c>
      <c r="E40" s="348" t="s">
        <v>589</v>
      </c>
      <c r="F40" s="348">
        <v>1605</v>
      </c>
      <c r="G40" s="348">
        <v>1550</v>
      </c>
      <c r="H40" s="348">
        <v>1550</v>
      </c>
      <c r="I40" s="348" t="s">
        <v>924</v>
      </c>
      <c r="J40" s="398" t="s">
        <v>961</v>
      </c>
      <c r="K40" s="398">
        <f t="shared" si="36"/>
        <v>-55</v>
      </c>
      <c r="L40" s="410">
        <f t="shared" ref="L40" si="39">(F40*-0.7)/100</f>
        <v>-11.234999999999999</v>
      </c>
      <c r="M40" s="411">
        <f t="shared" si="38"/>
        <v>-4.1267912772585673E-2</v>
      </c>
      <c r="N40" s="398" t="s">
        <v>599</v>
      </c>
      <c r="O40" s="412">
        <v>44693</v>
      </c>
      <c r="P40" s="292"/>
      <c r="Q40" s="292"/>
      <c r="R40" s="293" t="s">
        <v>588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90"/>
      <c r="AJ40" s="283"/>
      <c r="AK40" s="283"/>
      <c r="AL40" s="283"/>
    </row>
    <row r="41" spans="1:38" s="257" customFormat="1" ht="15" customHeight="1">
      <c r="A41" s="414">
        <v>10</v>
      </c>
      <c r="B41" s="329">
        <v>44691</v>
      </c>
      <c r="C41" s="415"/>
      <c r="D41" s="416" t="s">
        <v>331</v>
      </c>
      <c r="E41" s="276" t="s">
        <v>589</v>
      </c>
      <c r="F41" s="276">
        <v>720</v>
      </c>
      <c r="G41" s="276">
        <v>699</v>
      </c>
      <c r="H41" s="276">
        <v>760</v>
      </c>
      <c r="I41" s="276" t="s">
        <v>937</v>
      </c>
      <c r="J41" s="330" t="s">
        <v>631</v>
      </c>
      <c r="K41" s="330">
        <f t="shared" ref="K41" si="40">H41-F41</f>
        <v>40</v>
      </c>
      <c r="L41" s="331">
        <f>(F41*-0.7)/100</f>
        <v>-5.0399999999999991</v>
      </c>
      <c r="M41" s="332">
        <f t="shared" ref="M41" si="41">(K41+L41)/F41</f>
        <v>4.855555555555556E-2</v>
      </c>
      <c r="N41" s="330" t="s">
        <v>587</v>
      </c>
      <c r="O41" s="333">
        <v>44692</v>
      </c>
      <c r="P41" s="292"/>
      <c r="Q41" s="292"/>
      <c r="R41" s="293" t="s">
        <v>588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90"/>
      <c r="AJ41" s="283"/>
      <c r="AK41" s="283"/>
      <c r="AL41" s="283"/>
    </row>
    <row r="42" spans="1:38" s="257" customFormat="1" ht="15" customHeight="1">
      <c r="A42" s="406">
        <v>11</v>
      </c>
      <c r="B42" s="389">
        <v>44691</v>
      </c>
      <c r="C42" s="407"/>
      <c r="D42" s="408" t="s">
        <v>192</v>
      </c>
      <c r="E42" s="409" t="s">
        <v>589</v>
      </c>
      <c r="F42" s="409">
        <v>2230</v>
      </c>
      <c r="G42" s="409">
        <v>2160</v>
      </c>
      <c r="H42" s="409">
        <v>2160</v>
      </c>
      <c r="I42" s="409" t="s">
        <v>938</v>
      </c>
      <c r="J42" s="398" t="s">
        <v>896</v>
      </c>
      <c r="K42" s="398">
        <f t="shared" ref="K42:K43" si="42">H42-F42</f>
        <v>-70</v>
      </c>
      <c r="L42" s="410">
        <f t="shared" ref="L42" si="43">(F42*-0.7)/100</f>
        <v>-15.61</v>
      </c>
      <c r="M42" s="411">
        <f t="shared" ref="M42:M43" si="44">(K42+L42)/F42</f>
        <v>-3.8390134529147982E-2</v>
      </c>
      <c r="N42" s="398" t="s">
        <v>599</v>
      </c>
      <c r="O42" s="412">
        <v>44691</v>
      </c>
      <c r="P42" s="292"/>
      <c r="Q42" s="292"/>
      <c r="R42" s="293" t="s">
        <v>588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90"/>
      <c r="AJ42" s="283"/>
      <c r="AK42" s="283"/>
      <c r="AL42" s="283"/>
    </row>
    <row r="43" spans="1:38" s="257" customFormat="1" ht="15" customHeight="1">
      <c r="A43" s="426">
        <v>12</v>
      </c>
      <c r="B43" s="427">
        <v>44692</v>
      </c>
      <c r="C43" s="428"/>
      <c r="D43" s="429" t="s">
        <v>331</v>
      </c>
      <c r="E43" s="430" t="s">
        <v>589</v>
      </c>
      <c r="F43" s="430">
        <v>720</v>
      </c>
      <c r="G43" s="430">
        <v>699</v>
      </c>
      <c r="H43" s="430">
        <v>740</v>
      </c>
      <c r="I43" s="430" t="s">
        <v>937</v>
      </c>
      <c r="J43" s="359" t="s">
        <v>951</v>
      </c>
      <c r="K43" s="359">
        <f t="shared" si="42"/>
        <v>20</v>
      </c>
      <c r="L43" s="431">
        <f>(F43*-0.7)/100</f>
        <v>-5.0399999999999991</v>
      </c>
      <c r="M43" s="432">
        <f t="shared" si="44"/>
        <v>2.077777777777778E-2</v>
      </c>
      <c r="N43" s="359" t="s">
        <v>587</v>
      </c>
      <c r="O43" s="433">
        <v>44693</v>
      </c>
      <c r="P43" s="292"/>
      <c r="Q43" s="292"/>
      <c r="R43" s="293" t="s">
        <v>588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90"/>
      <c r="AJ43" s="283"/>
      <c r="AK43" s="283"/>
      <c r="AL43" s="283"/>
    </row>
    <row r="44" spans="1:38" s="257" customFormat="1" ht="15" customHeight="1">
      <c r="A44" s="414">
        <v>13</v>
      </c>
      <c r="B44" s="329">
        <v>44694</v>
      </c>
      <c r="C44" s="415"/>
      <c r="D44" s="416" t="s">
        <v>51</v>
      </c>
      <c r="E44" s="276" t="s">
        <v>589</v>
      </c>
      <c r="F44" s="276">
        <v>361</v>
      </c>
      <c r="G44" s="276">
        <v>349</v>
      </c>
      <c r="H44" s="276">
        <v>372.5</v>
      </c>
      <c r="I44" s="276" t="s">
        <v>963</v>
      </c>
      <c r="J44" s="359" t="s">
        <v>970</v>
      </c>
      <c r="K44" s="359">
        <f t="shared" ref="K44" si="45">H44-F44</f>
        <v>11.5</v>
      </c>
      <c r="L44" s="431">
        <f>(F44*-0.7)/100</f>
        <v>-2.5269999999999997</v>
      </c>
      <c r="M44" s="432">
        <f t="shared" ref="M44" si="46">(K44+L44)/F44</f>
        <v>2.4855955678670362E-2</v>
      </c>
      <c r="N44" s="359" t="s">
        <v>587</v>
      </c>
      <c r="O44" s="433">
        <v>44697</v>
      </c>
      <c r="P44" s="292"/>
      <c r="Q44" s="292"/>
      <c r="R44" s="293" t="s">
        <v>588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90"/>
      <c r="AJ44" s="283"/>
      <c r="AK44" s="283"/>
      <c r="AL44" s="283"/>
    </row>
    <row r="45" spans="1:38" s="257" customFormat="1" ht="15" customHeight="1">
      <c r="A45" s="414">
        <v>14</v>
      </c>
      <c r="B45" s="329">
        <v>44694</v>
      </c>
      <c r="C45" s="415"/>
      <c r="D45" s="416" t="s">
        <v>178</v>
      </c>
      <c r="E45" s="276" t="s">
        <v>589</v>
      </c>
      <c r="F45" s="276">
        <v>2420</v>
      </c>
      <c r="G45" s="276">
        <v>2345</v>
      </c>
      <c r="H45" s="276">
        <v>2497.5</v>
      </c>
      <c r="I45" s="276" t="s">
        <v>964</v>
      </c>
      <c r="J45" s="359" t="s">
        <v>982</v>
      </c>
      <c r="K45" s="359">
        <f t="shared" ref="K45:K46" si="47">H45-F45</f>
        <v>77.5</v>
      </c>
      <c r="L45" s="431">
        <f t="shared" ref="L45:L47" si="48">(F45*-0.7)/100</f>
        <v>-16.940000000000001</v>
      </c>
      <c r="M45" s="432">
        <f t="shared" ref="M45:M47" si="49">(K45+L45)/F45</f>
        <v>2.5024793388429754E-2</v>
      </c>
      <c r="N45" s="359" t="s">
        <v>587</v>
      </c>
      <c r="O45" s="433">
        <v>44698</v>
      </c>
      <c r="P45" s="292"/>
      <c r="Q45" s="292"/>
      <c r="R45" s="293" t="s">
        <v>588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90"/>
      <c r="AJ45" s="283"/>
      <c r="AK45" s="283"/>
      <c r="AL45" s="283"/>
    </row>
    <row r="46" spans="1:38" s="257" customFormat="1" ht="15" customHeight="1">
      <c r="A46" s="414">
        <v>15</v>
      </c>
      <c r="B46" s="329">
        <v>44697</v>
      </c>
      <c r="C46" s="415"/>
      <c r="D46" s="416" t="s">
        <v>61</v>
      </c>
      <c r="E46" s="276" t="s">
        <v>589</v>
      </c>
      <c r="F46" s="276">
        <v>639</v>
      </c>
      <c r="G46" s="276">
        <v>620</v>
      </c>
      <c r="H46" s="276">
        <v>657.5</v>
      </c>
      <c r="I46" s="276" t="s">
        <v>974</v>
      </c>
      <c r="J46" s="359" t="s">
        <v>983</v>
      </c>
      <c r="K46" s="359">
        <f t="shared" si="47"/>
        <v>18.5</v>
      </c>
      <c r="L46" s="431">
        <f t="shared" si="48"/>
        <v>-4.4729999999999999</v>
      </c>
      <c r="M46" s="432">
        <f t="shared" si="49"/>
        <v>2.1951486697965573E-2</v>
      </c>
      <c r="N46" s="359" t="s">
        <v>587</v>
      </c>
      <c r="O46" s="433">
        <v>44698</v>
      </c>
      <c r="P46" s="292"/>
      <c r="Q46" s="292"/>
      <c r="R46" s="293" t="s">
        <v>588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90"/>
      <c r="AJ46" s="283"/>
      <c r="AK46" s="283"/>
      <c r="AL46" s="283"/>
    </row>
    <row r="47" spans="1:38" s="257" customFormat="1" ht="15" customHeight="1">
      <c r="A47" s="368">
        <v>16</v>
      </c>
      <c r="B47" s="346">
        <v>44697</v>
      </c>
      <c r="C47" s="369"/>
      <c r="D47" s="370" t="s">
        <v>133</v>
      </c>
      <c r="E47" s="348" t="s">
        <v>975</v>
      </c>
      <c r="F47" s="348">
        <v>187.5</v>
      </c>
      <c r="G47" s="348">
        <v>195</v>
      </c>
      <c r="H47" s="348">
        <v>195</v>
      </c>
      <c r="I47" s="348" t="s">
        <v>976</v>
      </c>
      <c r="J47" s="398" t="s">
        <v>984</v>
      </c>
      <c r="K47" s="398">
        <f>F47-H47</f>
        <v>-7.5</v>
      </c>
      <c r="L47" s="410">
        <f t="shared" si="48"/>
        <v>-1.3125</v>
      </c>
      <c r="M47" s="411">
        <f t="shared" si="49"/>
        <v>-4.7E-2</v>
      </c>
      <c r="N47" s="398" t="s">
        <v>599</v>
      </c>
      <c r="O47" s="412">
        <v>44699</v>
      </c>
      <c r="P47" s="292"/>
      <c r="Q47" s="292"/>
      <c r="R47" s="293" t="s">
        <v>866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90"/>
      <c r="AJ47" s="283"/>
      <c r="AK47" s="283"/>
      <c r="AL47" s="283"/>
    </row>
    <row r="48" spans="1:38" s="257" customFormat="1" ht="15" customHeight="1">
      <c r="A48" s="426">
        <v>17</v>
      </c>
      <c r="B48" s="427">
        <v>44699</v>
      </c>
      <c r="C48" s="428"/>
      <c r="D48" s="429" t="s">
        <v>84</v>
      </c>
      <c r="E48" s="430" t="s">
        <v>589</v>
      </c>
      <c r="F48" s="430">
        <v>950</v>
      </c>
      <c r="G48" s="430">
        <v>920</v>
      </c>
      <c r="H48" s="430">
        <v>977.5</v>
      </c>
      <c r="I48" s="430" t="s">
        <v>996</v>
      </c>
      <c r="J48" s="359" t="s">
        <v>1021</v>
      </c>
      <c r="K48" s="359">
        <f t="shared" ref="K48" si="50">H48-F48</f>
        <v>27.5</v>
      </c>
      <c r="L48" s="431">
        <f t="shared" ref="L48" si="51">(F48*-0.7)/100</f>
        <v>-6.65</v>
      </c>
      <c r="M48" s="432">
        <f t="shared" ref="M48" si="52">(K48+L48)/F48</f>
        <v>2.1947368421052632E-2</v>
      </c>
      <c r="N48" s="359" t="s">
        <v>587</v>
      </c>
      <c r="O48" s="433">
        <v>44701</v>
      </c>
      <c r="P48" s="292"/>
      <c r="Q48" s="292"/>
      <c r="R48" s="293" t="s">
        <v>588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290"/>
      <c r="AJ48" s="283"/>
      <c r="AK48" s="283"/>
      <c r="AL48" s="283"/>
    </row>
    <row r="49" spans="1:38" s="257" customFormat="1" ht="15" customHeight="1">
      <c r="A49" s="324">
        <v>18</v>
      </c>
      <c r="B49" s="248">
        <v>44704</v>
      </c>
      <c r="C49" s="325"/>
      <c r="D49" s="326" t="s">
        <v>488</v>
      </c>
      <c r="E49" s="251" t="s">
        <v>589</v>
      </c>
      <c r="F49" s="251" t="s">
        <v>1063</v>
      </c>
      <c r="G49" s="251">
        <v>139</v>
      </c>
      <c r="H49" s="251"/>
      <c r="I49" s="251" t="s">
        <v>1064</v>
      </c>
      <c r="J49" s="287" t="s">
        <v>590</v>
      </c>
      <c r="K49" s="287"/>
      <c r="L49" s="288"/>
      <c r="M49" s="289"/>
      <c r="N49" s="287"/>
      <c r="O49" s="312"/>
      <c r="P49" s="292"/>
      <c r="Q49" s="292"/>
      <c r="R49" s="293" t="s">
        <v>588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90"/>
      <c r="AJ49" s="283"/>
      <c r="AK49" s="283"/>
      <c r="AL49" s="283"/>
    </row>
    <row r="50" spans="1:38" s="257" customFormat="1" ht="15" customHeight="1">
      <c r="A50" s="324"/>
      <c r="B50" s="248"/>
      <c r="C50" s="325"/>
      <c r="D50" s="326"/>
      <c r="E50" s="251"/>
      <c r="F50" s="251"/>
      <c r="G50" s="251"/>
      <c r="H50" s="251"/>
      <c r="I50" s="251"/>
      <c r="J50" s="287"/>
      <c r="K50" s="287"/>
      <c r="L50" s="288"/>
      <c r="M50" s="289"/>
      <c r="N50" s="287"/>
      <c r="O50" s="312"/>
      <c r="P50" s="292"/>
      <c r="Q50" s="292"/>
      <c r="R50" s="293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90"/>
      <c r="AJ50" s="283"/>
      <c r="AK50" s="283"/>
      <c r="AL50" s="283"/>
    </row>
    <row r="51" spans="1:38" ht="15" customHeight="1">
      <c r="A51" s="295"/>
      <c r="B51" s="296"/>
      <c r="C51" s="297"/>
      <c r="D51" s="298"/>
      <c r="E51" s="299"/>
      <c r="F51" s="299"/>
      <c r="G51" s="299"/>
      <c r="H51" s="299"/>
      <c r="I51" s="299"/>
      <c r="J51" s="300"/>
      <c r="K51" s="300"/>
      <c r="L51" s="301"/>
      <c r="M51" s="302"/>
      <c r="N51" s="300"/>
      <c r="O51" s="303"/>
      <c r="P51" s="1"/>
      <c r="Q51" s="1"/>
      <c r="R51" s="304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44.25" customHeight="1">
      <c r="A52" s="119" t="s">
        <v>591</v>
      </c>
      <c r="B52" s="142"/>
      <c r="C52" s="142"/>
      <c r="D52" s="1"/>
      <c r="E52" s="6"/>
      <c r="F52" s="6"/>
      <c r="G52" s="6"/>
      <c r="H52" s="6" t="s">
        <v>603</v>
      </c>
      <c r="I52" s="6"/>
      <c r="J52" s="6"/>
      <c r="K52" s="115"/>
      <c r="L52" s="144"/>
      <c r="M52" s="115"/>
      <c r="N52" s="116"/>
      <c r="O52" s="115"/>
      <c r="P52" s="1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286"/>
      <c r="AD52" s="286"/>
      <c r="AE52" s="286"/>
      <c r="AF52" s="286"/>
      <c r="AG52" s="286"/>
      <c r="AH52" s="286"/>
    </row>
    <row r="53" spans="1:38" ht="12.75" customHeight="1">
      <c r="A53" s="126" t="s">
        <v>592</v>
      </c>
      <c r="B53" s="119"/>
      <c r="C53" s="119"/>
      <c r="D53" s="119"/>
      <c r="E53" s="41"/>
      <c r="F53" s="127" t="s">
        <v>593</v>
      </c>
      <c r="G53" s="56"/>
      <c r="H53" s="41"/>
      <c r="I53" s="56"/>
      <c r="J53" s="6"/>
      <c r="K53" s="145"/>
      <c r="L53" s="146"/>
      <c r="M53" s="6"/>
      <c r="N53" s="109"/>
      <c r="O53" s="147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26"/>
      <c r="B54" s="119"/>
      <c r="C54" s="119"/>
      <c r="D54" s="119"/>
      <c r="E54" s="6"/>
      <c r="F54" s="127" t="s">
        <v>595</v>
      </c>
      <c r="G54" s="56"/>
      <c r="H54" s="41"/>
      <c r="I54" s="56"/>
      <c r="J54" s="6"/>
      <c r="K54" s="145"/>
      <c r="L54" s="146"/>
      <c r="M54" s="6"/>
      <c r="N54" s="109"/>
      <c r="O54" s="147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4.25" customHeight="1">
      <c r="A55" s="119"/>
      <c r="B55" s="119"/>
      <c r="C55" s="119"/>
      <c r="D55" s="119"/>
      <c r="E55" s="6"/>
      <c r="F55" s="6"/>
      <c r="G55" s="6"/>
      <c r="H55" s="6"/>
      <c r="I55" s="6"/>
      <c r="J55" s="132"/>
      <c r="K55" s="129"/>
      <c r="L55" s="130"/>
      <c r="M55" s="6"/>
      <c r="N55" s="133"/>
      <c r="O55" s="1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2.75" customHeight="1">
      <c r="A56" s="148" t="s">
        <v>604</v>
      </c>
      <c r="B56" s="148"/>
      <c r="C56" s="148"/>
      <c r="D56" s="148"/>
      <c r="E56" s="6"/>
      <c r="F56" s="6"/>
      <c r="G56" s="6"/>
      <c r="H56" s="6"/>
      <c r="I56" s="6"/>
      <c r="J56" s="6"/>
      <c r="K56" s="6"/>
      <c r="L56" s="6"/>
      <c r="M56" s="6"/>
      <c r="N56" s="6"/>
      <c r="O56" s="2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38.25" customHeight="1">
      <c r="A57" s="96" t="s">
        <v>16</v>
      </c>
      <c r="B57" s="96" t="s">
        <v>564</v>
      </c>
      <c r="C57" s="96"/>
      <c r="D57" s="97" t="s">
        <v>575</v>
      </c>
      <c r="E57" s="96" t="s">
        <v>576</v>
      </c>
      <c r="F57" s="96" t="s">
        <v>577</v>
      </c>
      <c r="G57" s="96" t="s">
        <v>597</v>
      </c>
      <c r="H57" s="96" t="s">
        <v>579</v>
      </c>
      <c r="I57" s="96" t="s">
        <v>580</v>
      </c>
      <c r="J57" s="95" t="s">
        <v>581</v>
      </c>
      <c r="K57" s="149" t="s">
        <v>605</v>
      </c>
      <c r="L57" s="98" t="s">
        <v>583</v>
      </c>
      <c r="M57" s="149" t="s">
        <v>606</v>
      </c>
      <c r="N57" s="96" t="s">
        <v>607</v>
      </c>
      <c r="O57" s="95" t="s">
        <v>585</v>
      </c>
      <c r="P57" s="97" t="s">
        <v>586</v>
      </c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s="247" customFormat="1" ht="13.15" customHeight="1">
      <c r="A58" s="361">
        <v>1</v>
      </c>
      <c r="B58" s="346">
        <v>44680</v>
      </c>
      <c r="C58" s="347"/>
      <c r="D58" s="347" t="s">
        <v>883</v>
      </c>
      <c r="E58" s="348" t="s">
        <v>589</v>
      </c>
      <c r="F58" s="348">
        <v>4545</v>
      </c>
      <c r="G58" s="348">
        <v>4440</v>
      </c>
      <c r="H58" s="343">
        <v>4440</v>
      </c>
      <c r="I58" s="343" t="s">
        <v>886</v>
      </c>
      <c r="J58" s="342" t="s">
        <v>872</v>
      </c>
      <c r="K58" s="343">
        <f t="shared" ref="K58" si="53">H58-F58</f>
        <v>-105</v>
      </c>
      <c r="L58" s="344">
        <f t="shared" ref="L58:L59" si="54">(H58*N58)*0.07%</f>
        <v>388.50000000000006</v>
      </c>
      <c r="M58" s="345">
        <f t="shared" ref="M58" si="55">(K58*N58)-L58</f>
        <v>-13513.5</v>
      </c>
      <c r="N58" s="343">
        <v>125</v>
      </c>
      <c r="O58" s="358" t="s">
        <v>599</v>
      </c>
      <c r="P58" s="346">
        <v>44683</v>
      </c>
      <c r="Q58" s="249"/>
      <c r="R58" s="253" t="s">
        <v>588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99"/>
      <c r="AG58" s="296"/>
      <c r="AH58" s="249"/>
      <c r="AI58" s="249"/>
      <c r="AJ58" s="299"/>
      <c r="AK58" s="299"/>
      <c r="AL58" s="299"/>
    </row>
    <row r="59" spans="1:38" s="247" customFormat="1" ht="13.15" customHeight="1">
      <c r="A59" s="361">
        <v>2</v>
      </c>
      <c r="B59" s="346">
        <v>44680</v>
      </c>
      <c r="C59" s="347"/>
      <c r="D59" s="347" t="s">
        <v>884</v>
      </c>
      <c r="E59" s="348" t="s">
        <v>589</v>
      </c>
      <c r="F59" s="348">
        <v>2060</v>
      </c>
      <c r="G59" s="348">
        <v>1990</v>
      </c>
      <c r="H59" s="343">
        <v>1990</v>
      </c>
      <c r="I59" s="343" t="s">
        <v>885</v>
      </c>
      <c r="J59" s="342" t="s">
        <v>896</v>
      </c>
      <c r="K59" s="343">
        <f t="shared" ref="K59" si="56">H59-F59</f>
        <v>-70</v>
      </c>
      <c r="L59" s="344">
        <f t="shared" si="54"/>
        <v>278.60000000000002</v>
      </c>
      <c r="M59" s="345">
        <f t="shared" ref="M59" si="57">(K59*N59)-L59</f>
        <v>-14278.6</v>
      </c>
      <c r="N59" s="343">
        <v>200</v>
      </c>
      <c r="O59" s="358" t="s">
        <v>599</v>
      </c>
      <c r="P59" s="346">
        <v>44685</v>
      </c>
      <c r="Q59" s="249"/>
      <c r="R59" s="253" t="s">
        <v>866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99"/>
      <c r="AG59" s="296"/>
      <c r="AH59" s="249"/>
      <c r="AI59" s="249"/>
      <c r="AJ59" s="299"/>
      <c r="AK59" s="299"/>
      <c r="AL59" s="299"/>
    </row>
    <row r="60" spans="1:38" s="247" customFormat="1" ht="13.15" customHeight="1">
      <c r="A60" s="361">
        <v>3</v>
      </c>
      <c r="B60" s="346">
        <v>44683</v>
      </c>
      <c r="C60" s="347"/>
      <c r="D60" s="347" t="s">
        <v>879</v>
      </c>
      <c r="E60" s="348" t="s">
        <v>589</v>
      </c>
      <c r="F60" s="348">
        <v>1624</v>
      </c>
      <c r="G60" s="348">
        <v>1585</v>
      </c>
      <c r="H60" s="343">
        <v>1585</v>
      </c>
      <c r="I60" s="343" t="s">
        <v>888</v>
      </c>
      <c r="J60" s="342" t="s">
        <v>900</v>
      </c>
      <c r="K60" s="343">
        <f t="shared" ref="K60:K61" si="58">H60-F60</f>
        <v>-39</v>
      </c>
      <c r="L60" s="344">
        <f t="shared" ref="L60:L61" si="59">(H60*N60)*0.07%</f>
        <v>388.32500000000005</v>
      </c>
      <c r="M60" s="345">
        <f t="shared" ref="M60:M61" si="60">(K60*N60)-L60</f>
        <v>-14038.325000000001</v>
      </c>
      <c r="N60" s="343">
        <v>350</v>
      </c>
      <c r="O60" s="358" t="s">
        <v>599</v>
      </c>
      <c r="P60" s="346">
        <v>44686</v>
      </c>
      <c r="Q60" s="249"/>
      <c r="R60" s="253" t="s">
        <v>866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99"/>
      <c r="AG60" s="296"/>
      <c r="AH60" s="249"/>
      <c r="AI60" s="249"/>
      <c r="AJ60" s="299"/>
      <c r="AK60" s="299"/>
      <c r="AL60" s="299"/>
    </row>
    <row r="61" spans="1:38" s="247" customFormat="1" ht="13.15" customHeight="1">
      <c r="A61" s="348">
        <v>4</v>
      </c>
      <c r="B61" s="346">
        <v>44686</v>
      </c>
      <c r="C61" s="347"/>
      <c r="D61" s="347" t="s">
        <v>901</v>
      </c>
      <c r="E61" s="348" t="s">
        <v>589</v>
      </c>
      <c r="F61" s="348">
        <v>371</v>
      </c>
      <c r="G61" s="348">
        <v>360</v>
      </c>
      <c r="H61" s="343">
        <v>360</v>
      </c>
      <c r="I61" s="343" t="s">
        <v>903</v>
      </c>
      <c r="J61" s="342" t="s">
        <v>932</v>
      </c>
      <c r="K61" s="343">
        <f t="shared" si="58"/>
        <v>-11</v>
      </c>
      <c r="L61" s="344">
        <f t="shared" si="59"/>
        <v>277.20000000000005</v>
      </c>
      <c r="M61" s="345">
        <f t="shared" si="60"/>
        <v>-12377.2</v>
      </c>
      <c r="N61" s="343">
        <v>1100</v>
      </c>
      <c r="O61" s="358" t="s">
        <v>599</v>
      </c>
      <c r="P61" s="346">
        <v>44687</v>
      </c>
      <c r="Q61" s="249"/>
      <c r="R61" s="253" t="s">
        <v>866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99"/>
      <c r="AG61" s="296"/>
      <c r="AH61" s="249"/>
      <c r="AI61" s="249"/>
      <c r="AJ61" s="299"/>
      <c r="AK61" s="299"/>
      <c r="AL61" s="299"/>
    </row>
    <row r="62" spans="1:38" s="247" customFormat="1" ht="13.15" customHeight="1">
      <c r="A62" s="361">
        <v>5</v>
      </c>
      <c r="B62" s="346">
        <v>44686</v>
      </c>
      <c r="C62" s="347"/>
      <c r="D62" s="347" t="s">
        <v>902</v>
      </c>
      <c r="E62" s="348" t="s">
        <v>589</v>
      </c>
      <c r="F62" s="348">
        <v>523.5</v>
      </c>
      <c r="G62" s="348">
        <v>502</v>
      </c>
      <c r="H62" s="343">
        <v>502</v>
      </c>
      <c r="I62" s="343" t="s">
        <v>904</v>
      </c>
      <c r="J62" s="342" t="s">
        <v>909</v>
      </c>
      <c r="K62" s="343">
        <f t="shared" ref="K62" si="61">H62-F62</f>
        <v>-21.5</v>
      </c>
      <c r="L62" s="344">
        <f t="shared" ref="L62" si="62">(H62*N62)*0.07%</f>
        <v>193.27000000000004</v>
      </c>
      <c r="M62" s="345">
        <f t="shared" ref="M62" si="63">(K62*N62)-L62</f>
        <v>-12018.27</v>
      </c>
      <c r="N62" s="343">
        <v>550</v>
      </c>
      <c r="O62" s="358" t="s">
        <v>599</v>
      </c>
      <c r="P62" s="346">
        <v>44687</v>
      </c>
      <c r="Q62" s="249"/>
      <c r="R62" s="253" t="s">
        <v>866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99"/>
      <c r="AG62" s="296"/>
      <c r="AH62" s="249"/>
      <c r="AI62" s="249"/>
      <c r="AJ62" s="299"/>
      <c r="AK62" s="299"/>
      <c r="AL62" s="299"/>
    </row>
    <row r="63" spans="1:38" s="247" customFormat="1" ht="13.15" customHeight="1">
      <c r="A63" s="276">
        <v>6</v>
      </c>
      <c r="B63" s="329">
        <v>44690</v>
      </c>
      <c r="C63" s="413"/>
      <c r="D63" s="413" t="s">
        <v>919</v>
      </c>
      <c r="E63" s="276" t="s">
        <v>589</v>
      </c>
      <c r="F63" s="276">
        <v>255</v>
      </c>
      <c r="G63" s="276">
        <v>248</v>
      </c>
      <c r="H63" s="385">
        <v>261</v>
      </c>
      <c r="I63" s="385" t="s">
        <v>920</v>
      </c>
      <c r="J63" s="384" t="s">
        <v>921</v>
      </c>
      <c r="K63" s="385">
        <f t="shared" ref="K63:K64" si="64">H63-F63</f>
        <v>6</v>
      </c>
      <c r="L63" s="386">
        <f t="shared" ref="L63:L64" si="65">(H63*N63)*0.07%</f>
        <v>310.59000000000003</v>
      </c>
      <c r="M63" s="387">
        <f t="shared" ref="M63:M64" si="66">(K63*N63)-L63</f>
        <v>9889.41</v>
      </c>
      <c r="N63" s="385">
        <v>1700</v>
      </c>
      <c r="O63" s="330" t="s">
        <v>587</v>
      </c>
      <c r="P63" s="417">
        <v>44690</v>
      </c>
      <c r="Q63" s="249"/>
      <c r="R63" s="253" t="s">
        <v>588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99"/>
      <c r="AG63" s="296"/>
      <c r="AH63" s="249"/>
      <c r="AI63" s="249"/>
      <c r="AJ63" s="299"/>
      <c r="AK63" s="299"/>
      <c r="AL63" s="299"/>
    </row>
    <row r="64" spans="1:38" s="247" customFormat="1" ht="13.15" customHeight="1">
      <c r="A64" s="348">
        <v>7</v>
      </c>
      <c r="B64" s="346">
        <v>44690</v>
      </c>
      <c r="C64" s="347"/>
      <c r="D64" s="347" t="s">
        <v>922</v>
      </c>
      <c r="E64" s="348" t="s">
        <v>589</v>
      </c>
      <c r="F64" s="348">
        <v>2695</v>
      </c>
      <c r="G64" s="348">
        <v>2625</v>
      </c>
      <c r="H64" s="343">
        <v>2625</v>
      </c>
      <c r="I64" s="343" t="s">
        <v>923</v>
      </c>
      <c r="J64" s="342" t="s">
        <v>896</v>
      </c>
      <c r="K64" s="343">
        <f t="shared" si="64"/>
        <v>-70</v>
      </c>
      <c r="L64" s="344">
        <f t="shared" si="65"/>
        <v>321.56250000000006</v>
      </c>
      <c r="M64" s="345">
        <f t="shared" si="66"/>
        <v>-12571.5625</v>
      </c>
      <c r="N64" s="343">
        <v>175</v>
      </c>
      <c r="O64" s="358" t="s">
        <v>599</v>
      </c>
      <c r="P64" s="346">
        <v>44690</v>
      </c>
      <c r="Q64" s="249"/>
      <c r="R64" s="253" t="s">
        <v>866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99"/>
      <c r="AG64" s="296"/>
      <c r="AH64" s="249"/>
      <c r="AI64" s="249"/>
      <c r="AJ64" s="299"/>
      <c r="AK64" s="299"/>
      <c r="AL64" s="299"/>
    </row>
    <row r="65" spans="1:38" s="247" customFormat="1" ht="13.15" customHeight="1">
      <c r="A65" s="276">
        <v>8</v>
      </c>
      <c r="B65" s="329">
        <v>44690</v>
      </c>
      <c r="C65" s="413"/>
      <c r="D65" s="413" t="s">
        <v>927</v>
      </c>
      <c r="E65" s="276" t="s">
        <v>589</v>
      </c>
      <c r="F65" s="276">
        <v>2195</v>
      </c>
      <c r="G65" s="276">
        <v>2145</v>
      </c>
      <c r="H65" s="385">
        <v>2232.5</v>
      </c>
      <c r="I65" s="385" t="s">
        <v>928</v>
      </c>
      <c r="J65" s="384" t="s">
        <v>936</v>
      </c>
      <c r="K65" s="385">
        <f t="shared" ref="K65:K66" si="67">H65-F65</f>
        <v>37.5</v>
      </c>
      <c r="L65" s="386">
        <f t="shared" ref="L65:L66" si="68">(H65*N65)*0.07%</f>
        <v>390.68750000000006</v>
      </c>
      <c r="M65" s="387">
        <f t="shared" ref="M65:M66" si="69">(K65*N65)-L65</f>
        <v>8984.3125</v>
      </c>
      <c r="N65" s="385">
        <v>250</v>
      </c>
      <c r="O65" s="330" t="s">
        <v>587</v>
      </c>
      <c r="P65" s="333">
        <v>44691</v>
      </c>
      <c r="Q65" s="249"/>
      <c r="R65" s="253" t="s">
        <v>588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99"/>
      <c r="AG65" s="296"/>
      <c r="AH65" s="249"/>
      <c r="AI65" s="249"/>
      <c r="AJ65" s="299"/>
      <c r="AK65" s="299"/>
      <c r="AL65" s="299"/>
    </row>
    <row r="66" spans="1:38" s="247" customFormat="1" ht="13.15" customHeight="1">
      <c r="A66" s="348">
        <v>9</v>
      </c>
      <c r="B66" s="346">
        <v>44690</v>
      </c>
      <c r="C66" s="347"/>
      <c r="D66" s="347" t="s">
        <v>929</v>
      </c>
      <c r="E66" s="348" t="s">
        <v>589</v>
      </c>
      <c r="F66" s="348">
        <v>3435</v>
      </c>
      <c r="G66" s="348">
        <v>3345</v>
      </c>
      <c r="H66" s="343">
        <v>3345</v>
      </c>
      <c r="I66" s="343" t="s">
        <v>930</v>
      </c>
      <c r="J66" s="342" t="s">
        <v>1012</v>
      </c>
      <c r="K66" s="343">
        <f t="shared" si="67"/>
        <v>-90</v>
      </c>
      <c r="L66" s="344">
        <f t="shared" si="68"/>
        <v>351.22500000000002</v>
      </c>
      <c r="M66" s="345">
        <f t="shared" si="69"/>
        <v>-13851.225</v>
      </c>
      <c r="N66" s="343">
        <v>150</v>
      </c>
      <c r="O66" s="358" t="s">
        <v>599</v>
      </c>
      <c r="P66" s="346">
        <v>44700</v>
      </c>
      <c r="Q66" s="249"/>
      <c r="R66" s="253" t="s">
        <v>588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99"/>
      <c r="AG66" s="296"/>
      <c r="AH66" s="249"/>
      <c r="AI66" s="249"/>
      <c r="AJ66" s="299"/>
      <c r="AK66" s="299"/>
      <c r="AL66" s="299"/>
    </row>
    <row r="67" spans="1:38" s="247" customFormat="1" ht="13.15" customHeight="1">
      <c r="A67" s="276">
        <v>10</v>
      </c>
      <c r="B67" s="329">
        <v>44691</v>
      </c>
      <c r="C67" s="413"/>
      <c r="D67" s="413" t="s">
        <v>933</v>
      </c>
      <c r="E67" s="276" t="s">
        <v>589</v>
      </c>
      <c r="F67" s="276">
        <v>2225</v>
      </c>
      <c r="G67" s="276">
        <v>2180</v>
      </c>
      <c r="H67" s="385">
        <v>2260</v>
      </c>
      <c r="I67" s="385" t="s">
        <v>934</v>
      </c>
      <c r="J67" s="384" t="s">
        <v>865</v>
      </c>
      <c r="K67" s="385">
        <f t="shared" ref="K67:K68" si="70">H67-F67</f>
        <v>35</v>
      </c>
      <c r="L67" s="386">
        <f t="shared" ref="L67:L68" si="71">(H67*N67)*0.07%</f>
        <v>593.25000000000011</v>
      </c>
      <c r="M67" s="387">
        <f t="shared" ref="M67:M68" si="72">(K67*N67)-L67</f>
        <v>12531.75</v>
      </c>
      <c r="N67" s="385">
        <v>375</v>
      </c>
      <c r="O67" s="330" t="s">
        <v>587</v>
      </c>
      <c r="P67" s="333">
        <v>44691</v>
      </c>
      <c r="Q67" s="249"/>
      <c r="R67" s="253" t="s">
        <v>588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99"/>
      <c r="AG67" s="296"/>
      <c r="AH67" s="249"/>
      <c r="AI67" s="249"/>
      <c r="AJ67" s="299"/>
      <c r="AK67" s="299"/>
      <c r="AL67" s="299"/>
    </row>
    <row r="68" spans="1:38" s="247" customFormat="1" ht="13.15" customHeight="1">
      <c r="A68" s="348">
        <v>11</v>
      </c>
      <c r="B68" s="346">
        <v>44691</v>
      </c>
      <c r="C68" s="347"/>
      <c r="D68" s="347" t="s">
        <v>933</v>
      </c>
      <c r="E68" s="348" t="s">
        <v>589</v>
      </c>
      <c r="F68" s="348">
        <v>2225</v>
      </c>
      <c r="G68" s="348">
        <v>2180</v>
      </c>
      <c r="H68" s="343">
        <v>2180</v>
      </c>
      <c r="I68" s="343" t="s">
        <v>934</v>
      </c>
      <c r="J68" s="342" t="s">
        <v>935</v>
      </c>
      <c r="K68" s="343">
        <f t="shared" si="70"/>
        <v>-45</v>
      </c>
      <c r="L68" s="344">
        <f t="shared" si="71"/>
        <v>572.25000000000011</v>
      </c>
      <c r="M68" s="345">
        <f t="shared" si="72"/>
        <v>-17447.25</v>
      </c>
      <c r="N68" s="343">
        <v>375</v>
      </c>
      <c r="O68" s="358" t="s">
        <v>599</v>
      </c>
      <c r="P68" s="346">
        <v>44691</v>
      </c>
      <c r="Q68" s="249"/>
      <c r="R68" s="253" t="s">
        <v>588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99"/>
      <c r="AG68" s="296"/>
      <c r="AH68" s="249"/>
      <c r="AI68" s="249"/>
      <c r="AJ68" s="299"/>
      <c r="AK68" s="299"/>
      <c r="AL68" s="299"/>
    </row>
    <row r="69" spans="1:38" s="247" customFormat="1" ht="13.15" customHeight="1">
      <c r="A69" s="348">
        <v>12</v>
      </c>
      <c r="B69" s="346">
        <v>44691</v>
      </c>
      <c r="C69" s="347"/>
      <c r="D69" s="347" t="s">
        <v>927</v>
      </c>
      <c r="E69" s="348" t="s">
        <v>589</v>
      </c>
      <c r="F69" s="348">
        <v>2195</v>
      </c>
      <c r="G69" s="348">
        <v>2145</v>
      </c>
      <c r="H69" s="343">
        <v>2145</v>
      </c>
      <c r="I69" s="343" t="s">
        <v>928</v>
      </c>
      <c r="J69" s="342" t="s">
        <v>952</v>
      </c>
      <c r="K69" s="343">
        <f t="shared" ref="K69" si="73">H69-F69</f>
        <v>-50</v>
      </c>
      <c r="L69" s="344">
        <f t="shared" ref="L69" si="74">(H69*N69)*0.07%</f>
        <v>375.37500000000006</v>
      </c>
      <c r="M69" s="345">
        <f t="shared" ref="M69" si="75">(K69*N69)-L69</f>
        <v>-12875.375</v>
      </c>
      <c r="N69" s="343">
        <v>250</v>
      </c>
      <c r="O69" s="358" t="s">
        <v>599</v>
      </c>
      <c r="P69" s="346">
        <v>44693</v>
      </c>
      <c r="Q69" s="249"/>
      <c r="R69" s="253" t="s">
        <v>588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99"/>
      <c r="AG69" s="296"/>
      <c r="AH69" s="249"/>
      <c r="AI69" s="249"/>
      <c r="AJ69" s="299"/>
      <c r="AK69" s="299"/>
      <c r="AL69" s="299"/>
    </row>
    <row r="70" spans="1:38" s="247" customFormat="1" ht="13.15" customHeight="1">
      <c r="A70" s="276">
        <v>13</v>
      </c>
      <c r="B70" s="329">
        <v>44692</v>
      </c>
      <c r="C70" s="413"/>
      <c r="D70" s="413" t="s">
        <v>943</v>
      </c>
      <c r="E70" s="276" t="s">
        <v>589</v>
      </c>
      <c r="F70" s="276">
        <v>16010</v>
      </c>
      <c r="G70" s="276">
        <v>15840</v>
      </c>
      <c r="H70" s="385">
        <v>16110</v>
      </c>
      <c r="I70" s="385" t="s">
        <v>944</v>
      </c>
      <c r="J70" s="384" t="s">
        <v>852</v>
      </c>
      <c r="K70" s="385">
        <f t="shared" ref="K70:K71" si="76">H70-F70</f>
        <v>100</v>
      </c>
      <c r="L70" s="386">
        <f t="shared" ref="L70:L71" si="77">(H70*N70)*0.07%</f>
        <v>563.85000000000014</v>
      </c>
      <c r="M70" s="387">
        <f t="shared" ref="M70:M71" si="78">(K70*N70)-L70</f>
        <v>4436.1499999999996</v>
      </c>
      <c r="N70" s="385">
        <v>50</v>
      </c>
      <c r="O70" s="330" t="s">
        <v>587</v>
      </c>
      <c r="P70" s="333">
        <v>44692</v>
      </c>
      <c r="Q70" s="249"/>
      <c r="R70" s="253" t="s">
        <v>588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9"/>
      <c r="AG70" s="296"/>
      <c r="AH70" s="249"/>
      <c r="AI70" s="249"/>
      <c r="AJ70" s="299"/>
      <c r="AK70" s="299"/>
      <c r="AL70" s="299"/>
    </row>
    <row r="71" spans="1:38" s="247" customFormat="1" ht="13.15" customHeight="1">
      <c r="A71" s="348">
        <v>14</v>
      </c>
      <c r="B71" s="346">
        <v>44693</v>
      </c>
      <c r="C71" s="347"/>
      <c r="D71" s="347" t="s">
        <v>943</v>
      </c>
      <c r="E71" s="348" t="s">
        <v>589</v>
      </c>
      <c r="F71" s="348">
        <v>15935</v>
      </c>
      <c r="G71" s="348">
        <v>15780</v>
      </c>
      <c r="H71" s="343">
        <v>15780</v>
      </c>
      <c r="I71" s="343" t="s">
        <v>953</v>
      </c>
      <c r="J71" s="342" t="s">
        <v>954</v>
      </c>
      <c r="K71" s="343">
        <f t="shared" si="76"/>
        <v>-155</v>
      </c>
      <c r="L71" s="344">
        <f t="shared" si="77"/>
        <v>552.30000000000007</v>
      </c>
      <c r="M71" s="345">
        <f t="shared" si="78"/>
        <v>-8302.2999999999993</v>
      </c>
      <c r="N71" s="343">
        <v>50</v>
      </c>
      <c r="O71" s="358" t="s">
        <v>599</v>
      </c>
      <c r="P71" s="346">
        <v>44693</v>
      </c>
      <c r="Q71" s="249"/>
      <c r="R71" s="253" t="s">
        <v>588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9"/>
      <c r="AG71" s="296"/>
      <c r="AH71" s="249"/>
      <c r="AI71" s="249"/>
      <c r="AJ71" s="299"/>
      <c r="AK71" s="299"/>
      <c r="AL71" s="299"/>
    </row>
    <row r="72" spans="1:38" s="247" customFormat="1" ht="13.15" customHeight="1">
      <c r="A72" s="276">
        <v>15</v>
      </c>
      <c r="B72" s="329">
        <v>44693</v>
      </c>
      <c r="C72" s="413"/>
      <c r="D72" s="413" t="s">
        <v>955</v>
      </c>
      <c r="E72" s="276" t="s">
        <v>589</v>
      </c>
      <c r="F72" s="276">
        <v>462.5</v>
      </c>
      <c r="G72" s="276">
        <v>454</v>
      </c>
      <c r="H72" s="385">
        <v>468.5</v>
      </c>
      <c r="I72" s="385" t="s">
        <v>956</v>
      </c>
      <c r="J72" s="384" t="s">
        <v>921</v>
      </c>
      <c r="K72" s="385">
        <f t="shared" ref="K72:K73" si="79">H72-F72</f>
        <v>6</v>
      </c>
      <c r="L72" s="386">
        <f t="shared" ref="L72:L73" si="80">(H72*N72)*0.07%</f>
        <v>491.92500000000007</v>
      </c>
      <c r="M72" s="387">
        <f t="shared" ref="M72:M73" si="81">(K72*N72)-L72</f>
        <v>8508.0750000000007</v>
      </c>
      <c r="N72" s="385">
        <v>1500</v>
      </c>
      <c r="O72" s="330" t="s">
        <v>587</v>
      </c>
      <c r="P72" s="333">
        <v>44694</v>
      </c>
      <c r="Q72" s="249"/>
      <c r="R72" s="253" t="s">
        <v>588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99"/>
      <c r="AG72" s="296"/>
      <c r="AH72" s="249"/>
      <c r="AI72" s="249"/>
      <c r="AJ72" s="299"/>
      <c r="AK72" s="299"/>
      <c r="AL72" s="299"/>
    </row>
    <row r="73" spans="1:38" s="247" customFormat="1" ht="13.15" customHeight="1">
      <c r="A73" s="276">
        <v>16</v>
      </c>
      <c r="B73" s="329">
        <v>44693</v>
      </c>
      <c r="C73" s="413"/>
      <c r="D73" s="413" t="s">
        <v>960</v>
      </c>
      <c r="E73" s="276" t="s">
        <v>589</v>
      </c>
      <c r="F73" s="276">
        <v>1515</v>
      </c>
      <c r="G73" s="276">
        <v>1475</v>
      </c>
      <c r="H73" s="385">
        <v>1544</v>
      </c>
      <c r="I73" s="385" t="s">
        <v>957</v>
      </c>
      <c r="J73" s="384" t="s">
        <v>1006</v>
      </c>
      <c r="K73" s="385">
        <f t="shared" si="79"/>
        <v>29</v>
      </c>
      <c r="L73" s="386">
        <f t="shared" si="80"/>
        <v>324.24000000000007</v>
      </c>
      <c r="M73" s="387">
        <f t="shared" si="81"/>
        <v>8375.76</v>
      </c>
      <c r="N73" s="385">
        <v>300</v>
      </c>
      <c r="O73" s="330" t="s">
        <v>587</v>
      </c>
      <c r="P73" s="333">
        <v>44699</v>
      </c>
      <c r="Q73" s="249"/>
      <c r="R73" s="253" t="s">
        <v>588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99"/>
      <c r="AG73" s="296"/>
      <c r="AH73" s="249"/>
      <c r="AI73" s="249"/>
      <c r="AJ73" s="299"/>
      <c r="AK73" s="299"/>
      <c r="AL73" s="299"/>
    </row>
    <row r="74" spans="1:38" s="247" customFormat="1" ht="13.15" customHeight="1">
      <c r="A74" s="276">
        <v>17</v>
      </c>
      <c r="B74" s="329">
        <v>44694</v>
      </c>
      <c r="C74" s="413"/>
      <c r="D74" s="413" t="s">
        <v>919</v>
      </c>
      <c r="E74" s="276" t="s">
        <v>589</v>
      </c>
      <c r="F74" s="276">
        <v>257</v>
      </c>
      <c r="G74" s="276">
        <v>249</v>
      </c>
      <c r="H74" s="385">
        <v>262.5</v>
      </c>
      <c r="I74" s="385" t="s">
        <v>962</v>
      </c>
      <c r="J74" s="384" t="s">
        <v>991</v>
      </c>
      <c r="K74" s="385">
        <f t="shared" ref="K74" si="82">H74-F74</f>
        <v>5.5</v>
      </c>
      <c r="L74" s="386">
        <f t="shared" ref="L74" si="83">(H74*N74)*0.07%</f>
        <v>312.37500000000006</v>
      </c>
      <c r="M74" s="387">
        <f t="shared" ref="M74" si="84">(K74*N74)-L74</f>
        <v>9037.625</v>
      </c>
      <c r="N74" s="385">
        <v>1700</v>
      </c>
      <c r="O74" s="330" t="s">
        <v>587</v>
      </c>
      <c r="P74" s="333">
        <v>44698</v>
      </c>
      <c r="Q74" s="249"/>
      <c r="R74" s="253" t="s">
        <v>866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99"/>
      <c r="AG74" s="296"/>
      <c r="AH74" s="249"/>
      <c r="AI74" s="249"/>
      <c r="AJ74" s="299"/>
      <c r="AK74" s="299"/>
      <c r="AL74" s="299"/>
    </row>
    <row r="75" spans="1:38" s="247" customFormat="1" ht="13.15" customHeight="1">
      <c r="A75" s="276">
        <v>18</v>
      </c>
      <c r="B75" s="329">
        <v>44694</v>
      </c>
      <c r="C75" s="413"/>
      <c r="D75" s="413" t="s">
        <v>927</v>
      </c>
      <c r="E75" s="276" t="s">
        <v>589</v>
      </c>
      <c r="F75" s="276">
        <v>2125</v>
      </c>
      <c r="G75" s="276">
        <v>2080</v>
      </c>
      <c r="H75" s="385">
        <v>2162</v>
      </c>
      <c r="I75" s="385" t="s">
        <v>967</v>
      </c>
      <c r="J75" s="384" t="s">
        <v>968</v>
      </c>
      <c r="K75" s="385">
        <f t="shared" ref="K75" si="85">H75-F75</f>
        <v>37</v>
      </c>
      <c r="L75" s="386">
        <f t="shared" ref="L75" si="86">(H75*N75)*0.07%</f>
        <v>378.35000000000008</v>
      </c>
      <c r="M75" s="387">
        <f t="shared" ref="M75" si="87">(K75*N75)-L75</f>
        <v>8871.65</v>
      </c>
      <c r="N75" s="385">
        <v>250</v>
      </c>
      <c r="O75" s="330" t="s">
        <v>587</v>
      </c>
      <c r="P75" s="333">
        <v>44694</v>
      </c>
      <c r="Q75" s="249"/>
      <c r="R75" s="253" t="s">
        <v>588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99"/>
      <c r="AG75" s="296"/>
      <c r="AH75" s="249"/>
      <c r="AI75" s="249"/>
      <c r="AJ75" s="299"/>
      <c r="AK75" s="299"/>
      <c r="AL75" s="299"/>
    </row>
    <row r="76" spans="1:38" s="247" customFormat="1" ht="13.15" customHeight="1">
      <c r="A76" s="276">
        <v>19</v>
      </c>
      <c r="B76" s="329">
        <v>44697</v>
      </c>
      <c r="C76" s="413"/>
      <c r="D76" s="413" t="s">
        <v>927</v>
      </c>
      <c r="E76" s="276" t="s">
        <v>589</v>
      </c>
      <c r="F76" s="276">
        <v>2115</v>
      </c>
      <c r="G76" s="276">
        <v>2070</v>
      </c>
      <c r="H76" s="385">
        <v>2148.5</v>
      </c>
      <c r="I76" s="385" t="s">
        <v>967</v>
      </c>
      <c r="J76" s="384" t="s">
        <v>992</v>
      </c>
      <c r="K76" s="385">
        <f t="shared" ref="K76" si="88">H76-F76</f>
        <v>33.5</v>
      </c>
      <c r="L76" s="386">
        <f t="shared" ref="L76" si="89">(H76*N76)*0.07%</f>
        <v>375.98750000000007</v>
      </c>
      <c r="M76" s="387">
        <f t="shared" ref="M76" si="90">(K76*N76)-L76</f>
        <v>7999.0124999999998</v>
      </c>
      <c r="N76" s="385">
        <v>250</v>
      </c>
      <c r="O76" s="330" t="s">
        <v>587</v>
      </c>
      <c r="P76" s="333">
        <v>44698</v>
      </c>
      <c r="Q76" s="249"/>
      <c r="R76" s="253" t="s">
        <v>588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99"/>
      <c r="AG76" s="296"/>
      <c r="AH76" s="249"/>
      <c r="AI76" s="249"/>
      <c r="AJ76" s="299"/>
      <c r="AK76" s="299"/>
      <c r="AL76" s="299"/>
    </row>
    <row r="77" spans="1:38" s="247" customFormat="1" ht="13.15" customHeight="1">
      <c r="A77" s="276">
        <v>20</v>
      </c>
      <c r="B77" s="329">
        <v>44697</v>
      </c>
      <c r="C77" s="434"/>
      <c r="D77" s="413" t="s">
        <v>971</v>
      </c>
      <c r="E77" s="276" t="s">
        <v>589</v>
      </c>
      <c r="F77" s="276">
        <v>1120</v>
      </c>
      <c r="G77" s="276">
        <v>1090</v>
      </c>
      <c r="H77" s="385">
        <v>1140</v>
      </c>
      <c r="I77" s="385" t="s">
        <v>972</v>
      </c>
      <c r="J77" s="384" t="s">
        <v>951</v>
      </c>
      <c r="K77" s="385">
        <f t="shared" ref="K77" si="91">H77-F77</f>
        <v>20</v>
      </c>
      <c r="L77" s="386">
        <f t="shared" ref="L77" si="92">(H77*N77)*0.07%</f>
        <v>339.15000000000003</v>
      </c>
      <c r="M77" s="387">
        <f t="shared" ref="M77" si="93">(K77*N77)-L77</f>
        <v>8160.85</v>
      </c>
      <c r="N77" s="385">
        <v>425</v>
      </c>
      <c r="O77" s="330" t="s">
        <v>587</v>
      </c>
      <c r="P77" s="333">
        <v>44698</v>
      </c>
      <c r="Q77" s="249"/>
      <c r="R77" s="253" t="s">
        <v>588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99"/>
      <c r="AG77" s="296"/>
      <c r="AH77" s="249"/>
      <c r="AI77" s="249"/>
      <c r="AJ77" s="299"/>
      <c r="AK77" s="299"/>
      <c r="AL77" s="299"/>
    </row>
    <row r="78" spans="1:38" s="247" customFormat="1" ht="13.15" customHeight="1">
      <c r="A78" s="276">
        <v>21</v>
      </c>
      <c r="B78" s="329">
        <v>44697</v>
      </c>
      <c r="C78" s="434"/>
      <c r="D78" s="413" t="s">
        <v>879</v>
      </c>
      <c r="E78" s="276" t="s">
        <v>589</v>
      </c>
      <c r="F78" s="276">
        <v>1592</v>
      </c>
      <c r="G78" s="276">
        <v>1560</v>
      </c>
      <c r="H78" s="385">
        <v>1616.5</v>
      </c>
      <c r="I78" s="385" t="s">
        <v>973</v>
      </c>
      <c r="J78" s="384" t="s">
        <v>1051</v>
      </c>
      <c r="K78" s="385">
        <f t="shared" ref="K78" si="94">H78-F78</f>
        <v>24.5</v>
      </c>
      <c r="L78" s="386">
        <f t="shared" ref="L78" si="95">(H78*N78)*0.07%</f>
        <v>396.04250000000008</v>
      </c>
      <c r="M78" s="387">
        <f t="shared" ref="M78" si="96">(K78*N78)-L78</f>
        <v>8178.9574999999995</v>
      </c>
      <c r="N78" s="385">
        <v>350</v>
      </c>
      <c r="O78" s="330" t="s">
        <v>587</v>
      </c>
      <c r="P78" s="333">
        <v>44698</v>
      </c>
      <c r="Q78" s="249"/>
      <c r="R78" s="253" t="s">
        <v>866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99"/>
      <c r="AG78" s="296"/>
      <c r="AH78" s="249"/>
      <c r="AI78" s="249"/>
      <c r="AJ78" s="299"/>
      <c r="AK78" s="299"/>
      <c r="AL78" s="299"/>
    </row>
    <row r="79" spans="1:38" s="247" customFormat="1" ht="13.15" customHeight="1">
      <c r="A79" s="276">
        <v>22</v>
      </c>
      <c r="B79" s="329">
        <v>44697</v>
      </c>
      <c r="C79" s="434"/>
      <c r="D79" s="413" t="s">
        <v>978</v>
      </c>
      <c r="E79" s="276" t="s">
        <v>589</v>
      </c>
      <c r="F79" s="276">
        <v>608.5</v>
      </c>
      <c r="G79" s="276">
        <v>598</v>
      </c>
      <c r="H79" s="385">
        <v>616</v>
      </c>
      <c r="I79" s="385">
        <v>630</v>
      </c>
      <c r="J79" s="384" t="s">
        <v>993</v>
      </c>
      <c r="K79" s="385">
        <f t="shared" ref="K79:K83" si="97">H79-F79</f>
        <v>7.5</v>
      </c>
      <c r="L79" s="386">
        <f t="shared" ref="L79:L83" si="98">(H79*N79)*0.07%</f>
        <v>582.12000000000012</v>
      </c>
      <c r="M79" s="387">
        <f t="shared" ref="M79:M83" si="99">(K79*N79)-L79</f>
        <v>9542.8799999999992</v>
      </c>
      <c r="N79" s="385">
        <v>1350</v>
      </c>
      <c r="O79" s="330" t="s">
        <v>587</v>
      </c>
      <c r="P79" s="333">
        <v>44698</v>
      </c>
      <c r="Q79" s="249"/>
      <c r="R79" s="253" t="s">
        <v>866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99"/>
      <c r="AG79" s="296"/>
      <c r="AH79" s="249"/>
      <c r="AI79" s="249"/>
      <c r="AJ79" s="299"/>
      <c r="AK79" s="299"/>
      <c r="AL79" s="299"/>
    </row>
    <row r="80" spans="1:38" s="247" customFormat="1" ht="13.15" customHeight="1">
      <c r="A80" s="276">
        <v>23</v>
      </c>
      <c r="B80" s="329">
        <v>44697</v>
      </c>
      <c r="C80" s="434"/>
      <c r="D80" s="413" t="s">
        <v>985</v>
      </c>
      <c r="E80" s="276" t="s">
        <v>589</v>
      </c>
      <c r="F80" s="276">
        <v>1311</v>
      </c>
      <c r="G80" s="276">
        <v>1288</v>
      </c>
      <c r="H80" s="385">
        <v>1328</v>
      </c>
      <c r="I80" s="385" t="s">
        <v>986</v>
      </c>
      <c r="J80" s="384" t="s">
        <v>1007</v>
      </c>
      <c r="K80" s="385">
        <f t="shared" si="97"/>
        <v>17</v>
      </c>
      <c r="L80" s="386">
        <f t="shared" si="98"/>
        <v>511.28000000000009</v>
      </c>
      <c r="M80" s="387">
        <f t="shared" si="99"/>
        <v>8838.7199999999993</v>
      </c>
      <c r="N80" s="385">
        <v>550</v>
      </c>
      <c r="O80" s="330" t="s">
        <v>587</v>
      </c>
      <c r="P80" s="333">
        <v>44699</v>
      </c>
      <c r="Q80" s="249"/>
      <c r="R80" s="253" t="s">
        <v>588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99"/>
      <c r="AG80" s="296"/>
      <c r="AH80" s="249"/>
      <c r="AI80" s="249"/>
      <c r="AJ80" s="299"/>
      <c r="AK80" s="299"/>
      <c r="AL80" s="299"/>
    </row>
    <row r="81" spans="1:38" s="247" customFormat="1" ht="13.15" customHeight="1">
      <c r="A81" s="348">
        <v>24</v>
      </c>
      <c r="B81" s="346">
        <v>44700</v>
      </c>
      <c r="C81" s="347"/>
      <c r="D81" s="347" t="s">
        <v>943</v>
      </c>
      <c r="E81" s="348" t="s">
        <v>589</v>
      </c>
      <c r="F81" s="348">
        <v>15910</v>
      </c>
      <c r="G81" s="348">
        <v>15750</v>
      </c>
      <c r="H81" s="343">
        <v>15755</v>
      </c>
      <c r="I81" s="343" t="s">
        <v>953</v>
      </c>
      <c r="J81" s="342" t="s">
        <v>954</v>
      </c>
      <c r="K81" s="343">
        <f t="shared" si="97"/>
        <v>-155</v>
      </c>
      <c r="L81" s="344">
        <f t="shared" si="98"/>
        <v>551.42500000000007</v>
      </c>
      <c r="M81" s="345">
        <f t="shared" si="99"/>
        <v>-8301.4249999999993</v>
      </c>
      <c r="N81" s="343">
        <v>50</v>
      </c>
      <c r="O81" s="358" t="s">
        <v>599</v>
      </c>
      <c r="P81" s="346">
        <v>44700</v>
      </c>
      <c r="Q81" s="249"/>
      <c r="R81" s="253" t="s">
        <v>588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99"/>
      <c r="AG81" s="296"/>
      <c r="AH81" s="249"/>
      <c r="AI81" s="249"/>
      <c r="AJ81" s="299"/>
      <c r="AK81" s="299"/>
      <c r="AL81" s="299"/>
    </row>
    <row r="82" spans="1:38" s="247" customFormat="1" ht="13.15" customHeight="1">
      <c r="A82" s="276">
        <v>25</v>
      </c>
      <c r="B82" s="329">
        <v>44701</v>
      </c>
      <c r="C82" s="434"/>
      <c r="D82" s="413" t="s">
        <v>927</v>
      </c>
      <c r="E82" s="276" t="s">
        <v>589</v>
      </c>
      <c r="F82" s="276">
        <v>2110</v>
      </c>
      <c r="G82" s="276">
        <v>2065</v>
      </c>
      <c r="H82" s="385">
        <v>2150</v>
      </c>
      <c r="I82" s="385" t="s">
        <v>967</v>
      </c>
      <c r="J82" s="384" t="s">
        <v>631</v>
      </c>
      <c r="K82" s="385">
        <f t="shared" si="97"/>
        <v>40</v>
      </c>
      <c r="L82" s="386">
        <f t="shared" si="98"/>
        <v>376.25000000000006</v>
      </c>
      <c r="M82" s="387">
        <f t="shared" si="99"/>
        <v>9623.75</v>
      </c>
      <c r="N82" s="385">
        <v>250</v>
      </c>
      <c r="O82" s="330" t="s">
        <v>587</v>
      </c>
      <c r="P82" s="333">
        <v>44704</v>
      </c>
      <c r="Q82" s="249"/>
      <c r="R82" s="253" t="s">
        <v>866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99"/>
      <c r="AG82" s="296"/>
      <c r="AH82" s="249"/>
      <c r="AI82" s="249"/>
      <c r="AJ82" s="299"/>
      <c r="AK82" s="299"/>
      <c r="AL82" s="299"/>
    </row>
    <row r="83" spans="1:38" s="247" customFormat="1" ht="13.15" customHeight="1">
      <c r="A83" s="276">
        <v>26</v>
      </c>
      <c r="B83" s="329">
        <v>44701</v>
      </c>
      <c r="C83" s="434"/>
      <c r="D83" s="413" t="s">
        <v>1022</v>
      </c>
      <c r="E83" s="276" t="s">
        <v>589</v>
      </c>
      <c r="F83" s="276">
        <v>1591</v>
      </c>
      <c r="G83" s="276">
        <v>1559</v>
      </c>
      <c r="H83" s="385">
        <v>1617</v>
      </c>
      <c r="I83" s="385" t="s">
        <v>973</v>
      </c>
      <c r="J83" s="384" t="s">
        <v>1060</v>
      </c>
      <c r="K83" s="385">
        <f t="shared" si="97"/>
        <v>26</v>
      </c>
      <c r="L83" s="386">
        <f t="shared" si="98"/>
        <v>396.16500000000008</v>
      </c>
      <c r="M83" s="387">
        <f t="shared" si="99"/>
        <v>8703.8349999999991</v>
      </c>
      <c r="N83" s="385">
        <v>350</v>
      </c>
      <c r="O83" s="330" t="s">
        <v>587</v>
      </c>
      <c r="P83" s="333">
        <v>44704</v>
      </c>
      <c r="Q83" s="249"/>
      <c r="R83" s="253" t="s">
        <v>866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99"/>
      <c r="AG83" s="296"/>
      <c r="AH83" s="249"/>
      <c r="AI83" s="249"/>
      <c r="AJ83" s="299"/>
      <c r="AK83" s="299"/>
      <c r="AL83" s="299"/>
    </row>
    <row r="84" spans="1:38" s="247" customFormat="1" ht="13.15" customHeight="1">
      <c r="A84" s="251">
        <v>27</v>
      </c>
      <c r="B84" s="248">
        <v>44701</v>
      </c>
      <c r="C84" s="257"/>
      <c r="D84" s="313" t="s">
        <v>1023</v>
      </c>
      <c r="E84" s="251" t="s">
        <v>589</v>
      </c>
      <c r="F84" s="251" t="s">
        <v>1024</v>
      </c>
      <c r="G84" s="251">
        <v>1299</v>
      </c>
      <c r="H84" s="252"/>
      <c r="I84" s="252" t="s">
        <v>1025</v>
      </c>
      <c r="J84" s="287" t="s">
        <v>590</v>
      </c>
      <c r="K84" s="313"/>
      <c r="L84" s="251"/>
      <c r="M84" s="251"/>
      <c r="N84" s="251"/>
      <c r="O84" s="252"/>
      <c r="P84" s="252"/>
      <c r="Q84" s="249"/>
      <c r="R84" s="253" t="s">
        <v>588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99"/>
      <c r="AG84" s="296"/>
      <c r="AH84" s="249"/>
      <c r="AI84" s="249"/>
      <c r="AJ84" s="299"/>
      <c r="AK84" s="299"/>
      <c r="AL84" s="299"/>
    </row>
    <row r="85" spans="1:38" s="247" customFormat="1" ht="13.15" customHeight="1">
      <c r="A85" s="276">
        <v>28</v>
      </c>
      <c r="B85" s="329">
        <v>44701</v>
      </c>
      <c r="C85" s="434"/>
      <c r="D85" s="413" t="s">
        <v>1026</v>
      </c>
      <c r="E85" s="276" t="s">
        <v>589</v>
      </c>
      <c r="F85" s="276">
        <v>1444</v>
      </c>
      <c r="G85" s="276">
        <v>1398</v>
      </c>
      <c r="H85" s="385">
        <v>1471</v>
      </c>
      <c r="I85" s="385" t="s">
        <v>1027</v>
      </c>
      <c r="J85" s="384" t="s">
        <v>1062</v>
      </c>
      <c r="K85" s="385">
        <f t="shared" ref="K85" si="100">H85-F85</f>
        <v>27</v>
      </c>
      <c r="L85" s="386">
        <f t="shared" ref="L85" si="101">(H85*N85)*0.07%</f>
        <v>308.91000000000003</v>
      </c>
      <c r="M85" s="387">
        <f t="shared" ref="M85" si="102">(K85*N85)-L85</f>
        <v>7791.09</v>
      </c>
      <c r="N85" s="385">
        <v>300</v>
      </c>
      <c r="O85" s="330" t="s">
        <v>587</v>
      </c>
      <c r="P85" s="333">
        <v>44704</v>
      </c>
      <c r="Q85" s="249"/>
      <c r="R85" s="253" t="s">
        <v>588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99"/>
      <c r="AG85" s="296"/>
      <c r="AH85" s="249"/>
      <c r="AI85" s="249"/>
      <c r="AJ85" s="299"/>
      <c r="AK85" s="299"/>
      <c r="AL85" s="299"/>
    </row>
    <row r="86" spans="1:38" s="247" customFormat="1" ht="13.15" customHeight="1">
      <c r="A86" s="276">
        <v>29</v>
      </c>
      <c r="B86" s="329">
        <v>44704</v>
      </c>
      <c r="C86" s="434"/>
      <c r="D86" s="413" t="s">
        <v>1058</v>
      </c>
      <c r="E86" s="276" t="s">
        <v>589</v>
      </c>
      <c r="F86" s="276">
        <v>933</v>
      </c>
      <c r="G86" s="276">
        <v>915</v>
      </c>
      <c r="H86" s="385">
        <v>945</v>
      </c>
      <c r="I86" s="385" t="s">
        <v>1059</v>
      </c>
      <c r="J86" s="384" t="s">
        <v>1061</v>
      </c>
      <c r="K86" s="385">
        <f t="shared" ref="K86" si="103">H86-F86</f>
        <v>12</v>
      </c>
      <c r="L86" s="386">
        <f t="shared" ref="L86" si="104">(H86*N86)*0.07%</f>
        <v>463.05000000000007</v>
      </c>
      <c r="M86" s="387">
        <f t="shared" ref="M86" si="105">(K86*N86)-L86</f>
        <v>7936.95</v>
      </c>
      <c r="N86" s="385">
        <v>700</v>
      </c>
      <c r="O86" s="330" t="s">
        <v>587</v>
      </c>
      <c r="P86" s="333">
        <v>44704</v>
      </c>
      <c r="Q86" s="249"/>
      <c r="R86" s="253" t="s">
        <v>866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99"/>
      <c r="AG86" s="296"/>
      <c r="AH86" s="249"/>
      <c r="AI86" s="249"/>
      <c r="AJ86" s="299"/>
      <c r="AK86" s="299"/>
      <c r="AL86" s="299"/>
    </row>
    <row r="87" spans="1:38" s="247" customFormat="1" ht="13.15" customHeight="1">
      <c r="A87" s="251">
        <v>30</v>
      </c>
      <c r="B87" s="248">
        <v>44704</v>
      </c>
      <c r="C87" s="257"/>
      <c r="D87" s="313" t="s">
        <v>1065</v>
      </c>
      <c r="E87" s="251" t="s">
        <v>589</v>
      </c>
      <c r="F87" s="251" t="s">
        <v>1067</v>
      </c>
      <c r="G87" s="251">
        <v>256</v>
      </c>
      <c r="H87" s="252"/>
      <c r="I87" s="252" t="s">
        <v>1066</v>
      </c>
      <c r="J87" s="287" t="s">
        <v>590</v>
      </c>
      <c r="K87" s="313"/>
      <c r="L87" s="251"/>
      <c r="M87" s="251"/>
      <c r="N87" s="251"/>
      <c r="O87" s="252"/>
      <c r="P87" s="252"/>
      <c r="Q87" s="249"/>
      <c r="R87" s="253" t="s">
        <v>866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99"/>
      <c r="AG87" s="296"/>
      <c r="AH87" s="249"/>
      <c r="AI87" s="249"/>
      <c r="AJ87" s="299"/>
      <c r="AK87" s="299"/>
      <c r="AL87" s="299"/>
    </row>
    <row r="88" spans="1:38" s="247" customFormat="1" ht="13.15" customHeight="1">
      <c r="A88" s="251">
        <v>31</v>
      </c>
      <c r="B88" s="248">
        <v>44704</v>
      </c>
      <c r="C88" s="257"/>
      <c r="D88" s="313" t="s">
        <v>1068</v>
      </c>
      <c r="E88" s="251" t="s">
        <v>589</v>
      </c>
      <c r="F88" s="251" t="s">
        <v>1069</v>
      </c>
      <c r="G88" s="251">
        <v>1555</v>
      </c>
      <c r="H88" s="252"/>
      <c r="I88" s="252" t="s">
        <v>973</v>
      </c>
      <c r="J88" s="287" t="s">
        <v>590</v>
      </c>
      <c r="K88" s="313"/>
      <c r="L88" s="251"/>
      <c r="M88" s="251"/>
      <c r="N88" s="251"/>
      <c r="O88" s="252"/>
      <c r="P88" s="252"/>
      <c r="Q88" s="249"/>
      <c r="R88" s="253" t="s">
        <v>866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99"/>
      <c r="AG88" s="296"/>
      <c r="AH88" s="249"/>
      <c r="AI88" s="249"/>
      <c r="AJ88" s="299"/>
      <c r="AK88" s="299"/>
      <c r="AL88" s="299"/>
    </row>
    <row r="89" spans="1:38" s="247" customFormat="1" ht="13.15" customHeight="1">
      <c r="A89" s="251"/>
      <c r="B89" s="248"/>
      <c r="C89" s="257"/>
      <c r="D89" s="313"/>
      <c r="E89" s="251"/>
      <c r="F89" s="251"/>
      <c r="G89" s="251"/>
      <c r="H89" s="252"/>
      <c r="I89" s="252"/>
      <c r="J89" s="287"/>
      <c r="K89" s="313"/>
      <c r="L89" s="251"/>
      <c r="M89" s="251"/>
      <c r="N89" s="251"/>
      <c r="O89" s="252"/>
      <c r="P89" s="252"/>
      <c r="Q89" s="249"/>
      <c r="R89" s="253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99"/>
      <c r="AG89" s="296"/>
      <c r="AH89" s="249"/>
      <c r="AI89" s="249"/>
      <c r="AJ89" s="299"/>
      <c r="AK89" s="299"/>
      <c r="AL89" s="299"/>
    </row>
    <row r="90" spans="1:38" s="247" customFormat="1" ht="13.15" customHeight="1">
      <c r="A90" s="251"/>
      <c r="B90" s="248"/>
      <c r="C90" s="257"/>
      <c r="D90" s="313"/>
      <c r="E90" s="251"/>
      <c r="F90" s="251"/>
      <c r="G90" s="251"/>
      <c r="H90" s="252"/>
      <c r="I90" s="252"/>
      <c r="J90" s="287"/>
      <c r="K90" s="313"/>
      <c r="L90" s="251"/>
      <c r="M90" s="251"/>
      <c r="N90" s="251"/>
      <c r="O90" s="252"/>
      <c r="P90" s="252"/>
      <c r="Q90" s="249"/>
      <c r="R90" s="253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99"/>
      <c r="AG90" s="296"/>
      <c r="AH90" s="249"/>
      <c r="AI90" s="249"/>
      <c r="AJ90" s="299"/>
      <c r="AK90" s="299"/>
      <c r="AL90" s="299"/>
    </row>
    <row r="91" spans="1:38" s="247" customFormat="1" ht="13.15" customHeight="1">
      <c r="A91" s="251"/>
      <c r="B91" s="248"/>
      <c r="C91" s="313"/>
      <c r="D91" s="313"/>
      <c r="E91" s="251"/>
      <c r="F91" s="251"/>
      <c r="G91" s="251"/>
      <c r="H91" s="252"/>
      <c r="I91" s="252"/>
      <c r="J91" s="287"/>
      <c r="K91" s="313"/>
      <c r="L91" s="251"/>
      <c r="M91" s="251"/>
      <c r="N91" s="251"/>
      <c r="O91" s="252"/>
      <c r="P91" s="252"/>
      <c r="Q91" s="249"/>
      <c r="R91" s="253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99"/>
      <c r="AG91" s="296"/>
      <c r="AH91" s="249"/>
      <c r="AI91" s="249"/>
      <c r="AJ91" s="299"/>
      <c r="AK91" s="299"/>
      <c r="AL91" s="299"/>
    </row>
    <row r="92" spans="1:38" s="247" customFormat="1" ht="13.15" customHeight="1">
      <c r="A92" s="299"/>
      <c r="B92" s="296"/>
      <c r="C92" s="249"/>
      <c r="D92" s="249"/>
      <c r="E92" s="299"/>
      <c r="F92" s="299"/>
      <c r="G92" s="299"/>
      <c r="H92" s="300"/>
      <c r="I92" s="300"/>
      <c r="J92" s="403"/>
      <c r="K92" s="300"/>
      <c r="L92" s="301"/>
      <c r="M92" s="404"/>
      <c r="N92" s="300"/>
      <c r="O92" s="405"/>
      <c r="P92" s="303"/>
      <c r="Q92" s="249"/>
      <c r="R92" s="253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99"/>
      <c r="AG92" s="296"/>
      <c r="AH92" s="249"/>
      <c r="AI92" s="249"/>
      <c r="AJ92" s="299"/>
      <c r="AK92" s="299"/>
      <c r="AL92" s="299"/>
    </row>
    <row r="93" spans="1:38" ht="13.5" customHeight="1">
      <c r="A93" s="107"/>
      <c r="B93" s="108"/>
      <c r="C93" s="142"/>
      <c r="D93" s="150"/>
      <c r="E93" s="151"/>
      <c r="F93" s="107"/>
      <c r="G93" s="107"/>
      <c r="H93" s="107"/>
      <c r="I93" s="143"/>
      <c r="J93" s="143"/>
      <c r="K93" s="143"/>
      <c r="L93" s="143"/>
      <c r="M93" s="143"/>
      <c r="N93" s="143"/>
      <c r="O93" s="143"/>
      <c r="P93" s="143"/>
      <c r="Q93" s="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>
      <c r="A94" s="152"/>
      <c r="B94" s="108"/>
      <c r="C94" s="109"/>
      <c r="D94" s="153"/>
      <c r="E94" s="112"/>
      <c r="F94" s="112"/>
      <c r="G94" s="112"/>
      <c r="H94" s="112"/>
      <c r="I94" s="112"/>
      <c r="J94" s="6"/>
      <c r="K94" s="112"/>
      <c r="L94" s="112"/>
      <c r="M94" s="6"/>
      <c r="N94" s="1"/>
      <c r="O94" s="109"/>
      <c r="P94" s="41"/>
      <c r="Q94" s="41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41"/>
      <c r="AG94" s="41"/>
      <c r="AH94" s="41"/>
      <c r="AI94" s="41"/>
      <c r="AJ94" s="41"/>
      <c r="AK94" s="41"/>
      <c r="AL94" s="41"/>
    </row>
    <row r="95" spans="1:38" ht="12.75" customHeight="1">
      <c r="A95" s="154" t="s">
        <v>609</v>
      </c>
      <c r="B95" s="154"/>
      <c r="C95" s="154"/>
      <c r="D95" s="154"/>
      <c r="E95" s="155"/>
      <c r="F95" s="112"/>
      <c r="G95" s="112"/>
      <c r="H95" s="112"/>
      <c r="I95" s="112"/>
      <c r="J95" s="1"/>
      <c r="K95" s="6"/>
      <c r="L95" s="6"/>
      <c r="M95" s="6"/>
      <c r="N95" s="1"/>
      <c r="O95" s="1"/>
      <c r="P95" s="41"/>
      <c r="Q95" s="4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1"/>
      <c r="AG95" s="41"/>
      <c r="AH95" s="41"/>
      <c r="AI95" s="41"/>
      <c r="AJ95" s="41"/>
      <c r="AK95" s="41"/>
      <c r="AL95" s="41"/>
    </row>
    <row r="96" spans="1:38" ht="38.25" customHeight="1">
      <c r="A96" s="96" t="s">
        <v>16</v>
      </c>
      <c r="B96" s="96" t="s">
        <v>564</v>
      </c>
      <c r="C96" s="96"/>
      <c r="D96" s="97" t="s">
        <v>575</v>
      </c>
      <c r="E96" s="96" t="s">
        <v>576</v>
      </c>
      <c r="F96" s="96" t="s">
        <v>577</v>
      </c>
      <c r="G96" s="96" t="s">
        <v>597</v>
      </c>
      <c r="H96" s="96" t="s">
        <v>579</v>
      </c>
      <c r="I96" s="96" t="s">
        <v>580</v>
      </c>
      <c r="J96" s="95" t="s">
        <v>581</v>
      </c>
      <c r="K96" s="95" t="s">
        <v>610</v>
      </c>
      <c r="L96" s="98" t="s">
        <v>583</v>
      </c>
      <c r="M96" s="149" t="s">
        <v>606</v>
      </c>
      <c r="N96" s="96" t="s">
        <v>607</v>
      </c>
      <c r="O96" s="96" t="s">
        <v>585</v>
      </c>
      <c r="P96" s="97" t="s">
        <v>586</v>
      </c>
      <c r="Q96" s="4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1"/>
      <c r="AG96" s="41"/>
      <c r="AH96" s="41"/>
      <c r="AI96" s="41"/>
      <c r="AJ96" s="41"/>
      <c r="AK96" s="41"/>
      <c r="AL96" s="41"/>
    </row>
    <row r="97" spans="1:38" s="247" customFormat="1" ht="12.75" customHeight="1">
      <c r="A97" s="374">
        <v>1</v>
      </c>
      <c r="B97" s="346">
        <v>44683</v>
      </c>
      <c r="C97" s="375"/>
      <c r="D97" s="376" t="s">
        <v>890</v>
      </c>
      <c r="E97" s="374" t="s">
        <v>589</v>
      </c>
      <c r="F97" s="374">
        <v>55.5</v>
      </c>
      <c r="G97" s="374">
        <v>29</v>
      </c>
      <c r="H97" s="377">
        <v>29</v>
      </c>
      <c r="I97" s="378" t="s">
        <v>891</v>
      </c>
      <c r="J97" s="342" t="s">
        <v>950</v>
      </c>
      <c r="K97" s="343">
        <f t="shared" ref="K97:K98" si="106">H97-F97</f>
        <v>-26.5</v>
      </c>
      <c r="L97" s="344">
        <v>100</v>
      </c>
      <c r="M97" s="345">
        <f t="shared" ref="M97:M98" si="107">(K97*N97)-L97</f>
        <v>-8050</v>
      </c>
      <c r="N97" s="343">
        <v>300</v>
      </c>
      <c r="O97" s="358" t="s">
        <v>599</v>
      </c>
      <c r="P97" s="346">
        <v>44685</v>
      </c>
      <c r="Q97" s="249"/>
      <c r="R97" s="250" t="s">
        <v>866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246"/>
      <c r="AK97" s="246"/>
      <c r="AL97" s="246"/>
    </row>
    <row r="98" spans="1:38" s="247" customFormat="1" ht="12.75" customHeight="1">
      <c r="A98" s="379">
        <v>2</v>
      </c>
      <c r="B98" s="329">
        <v>44683</v>
      </c>
      <c r="C98" s="380"/>
      <c r="D98" s="381" t="s">
        <v>889</v>
      </c>
      <c r="E98" s="379" t="s">
        <v>589</v>
      </c>
      <c r="F98" s="379">
        <v>82.5</v>
      </c>
      <c r="G98" s="379">
        <v>40</v>
      </c>
      <c r="H98" s="382">
        <v>107.5</v>
      </c>
      <c r="I98" s="383" t="s">
        <v>892</v>
      </c>
      <c r="J98" s="384" t="s">
        <v>608</v>
      </c>
      <c r="K98" s="385">
        <f t="shared" si="106"/>
        <v>25</v>
      </c>
      <c r="L98" s="386">
        <v>100</v>
      </c>
      <c r="M98" s="387">
        <f t="shared" si="107"/>
        <v>1150</v>
      </c>
      <c r="N98" s="385">
        <v>50</v>
      </c>
      <c r="O98" s="330" t="s">
        <v>587</v>
      </c>
      <c r="P98" s="329">
        <v>44685</v>
      </c>
      <c r="Q98" s="249"/>
      <c r="R98" s="250" t="s">
        <v>866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  <c r="AJ98" s="246"/>
      <c r="AK98" s="246"/>
      <c r="AL98" s="246"/>
    </row>
    <row r="99" spans="1:38" s="247" customFormat="1" ht="12.75" customHeight="1">
      <c r="A99" s="388">
        <v>3</v>
      </c>
      <c r="B99" s="389">
        <v>44685</v>
      </c>
      <c r="C99" s="390"/>
      <c r="D99" s="391" t="s">
        <v>897</v>
      </c>
      <c r="E99" s="388" t="s">
        <v>589</v>
      </c>
      <c r="F99" s="388">
        <v>92.5</v>
      </c>
      <c r="G99" s="388">
        <v>50</v>
      </c>
      <c r="H99" s="392">
        <v>50</v>
      </c>
      <c r="I99" s="393" t="s">
        <v>898</v>
      </c>
      <c r="J99" s="394" t="s">
        <v>847</v>
      </c>
      <c r="K99" s="395">
        <f t="shared" ref="K99" si="108">H99-F99</f>
        <v>-42.5</v>
      </c>
      <c r="L99" s="396">
        <v>100</v>
      </c>
      <c r="M99" s="397">
        <f t="shared" ref="M99" si="109">(K99*N99)-L99</f>
        <v>-2225</v>
      </c>
      <c r="N99" s="395">
        <v>50</v>
      </c>
      <c r="O99" s="398" t="s">
        <v>599</v>
      </c>
      <c r="P99" s="389">
        <v>44685</v>
      </c>
      <c r="Q99" s="249"/>
      <c r="R99" s="250" t="s">
        <v>866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</row>
    <row r="100" spans="1:38" s="247" customFormat="1" ht="12.75" customHeight="1">
      <c r="A100" s="388">
        <v>4</v>
      </c>
      <c r="B100" s="389">
        <v>44686</v>
      </c>
      <c r="C100" s="390"/>
      <c r="D100" s="391" t="s">
        <v>906</v>
      </c>
      <c r="E100" s="388" t="s">
        <v>589</v>
      </c>
      <c r="F100" s="388">
        <v>85</v>
      </c>
      <c r="G100" s="388">
        <v>10</v>
      </c>
      <c r="H100" s="392">
        <v>10</v>
      </c>
      <c r="I100" s="393" t="s">
        <v>907</v>
      </c>
      <c r="J100" s="394" t="s">
        <v>999</v>
      </c>
      <c r="K100" s="395">
        <f t="shared" ref="K100:K102" si="110">H100-F100</f>
        <v>-75</v>
      </c>
      <c r="L100" s="396">
        <v>100</v>
      </c>
      <c r="M100" s="397">
        <f t="shared" ref="M100:M102" si="111">(K100*N100)-L100</f>
        <v>-1975</v>
      </c>
      <c r="N100" s="395">
        <v>25</v>
      </c>
      <c r="O100" s="398" t="s">
        <v>599</v>
      </c>
      <c r="P100" s="389">
        <v>44686</v>
      </c>
      <c r="Q100" s="249"/>
      <c r="R100" s="250" t="s">
        <v>866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6"/>
      <c r="AK100" s="246"/>
      <c r="AL100" s="246"/>
    </row>
    <row r="101" spans="1:38" s="247" customFormat="1" ht="12.75" customHeight="1">
      <c r="A101" s="379">
        <v>5</v>
      </c>
      <c r="B101" s="329">
        <v>44690</v>
      </c>
      <c r="C101" s="380"/>
      <c r="D101" s="381" t="s">
        <v>925</v>
      </c>
      <c r="E101" s="379" t="s">
        <v>589</v>
      </c>
      <c r="F101" s="379">
        <v>106</v>
      </c>
      <c r="G101" s="379">
        <v>65</v>
      </c>
      <c r="H101" s="382">
        <v>127.5</v>
      </c>
      <c r="I101" s="383" t="s">
        <v>926</v>
      </c>
      <c r="J101" s="384" t="s">
        <v>998</v>
      </c>
      <c r="K101" s="385">
        <f t="shared" si="110"/>
        <v>21.5</v>
      </c>
      <c r="L101" s="386">
        <v>100</v>
      </c>
      <c r="M101" s="387">
        <f t="shared" si="111"/>
        <v>975</v>
      </c>
      <c r="N101" s="385">
        <v>50</v>
      </c>
      <c r="O101" s="330" t="s">
        <v>587</v>
      </c>
      <c r="P101" s="418">
        <v>44690</v>
      </c>
      <c r="Q101" s="249"/>
      <c r="R101" s="250" t="s">
        <v>588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246"/>
      <c r="AK101" s="246"/>
      <c r="AL101" s="246"/>
    </row>
    <row r="102" spans="1:38" s="247" customFormat="1" ht="12.75" customHeight="1">
      <c r="A102" s="388">
        <v>6</v>
      </c>
      <c r="B102" s="389">
        <v>44691</v>
      </c>
      <c r="C102" s="390"/>
      <c r="D102" s="391" t="s">
        <v>939</v>
      </c>
      <c r="E102" s="388" t="s">
        <v>589</v>
      </c>
      <c r="F102" s="388">
        <v>82.5</v>
      </c>
      <c r="G102" s="388">
        <v>35</v>
      </c>
      <c r="H102" s="392">
        <v>35</v>
      </c>
      <c r="I102" s="393" t="s">
        <v>940</v>
      </c>
      <c r="J102" s="394" t="s">
        <v>1000</v>
      </c>
      <c r="K102" s="395">
        <f t="shared" si="110"/>
        <v>-47.5</v>
      </c>
      <c r="L102" s="396">
        <v>100</v>
      </c>
      <c r="M102" s="397">
        <f t="shared" si="111"/>
        <v>-2475</v>
      </c>
      <c r="N102" s="395">
        <v>50</v>
      </c>
      <c r="O102" s="398" t="s">
        <v>599</v>
      </c>
      <c r="P102" s="419">
        <v>44691</v>
      </c>
      <c r="Q102" s="249"/>
      <c r="R102" s="250" t="s">
        <v>588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  <c r="AJ102" s="246"/>
      <c r="AK102" s="246"/>
      <c r="AL102" s="246"/>
    </row>
    <row r="103" spans="1:38" s="247" customFormat="1" ht="12.75" customHeight="1">
      <c r="A103" s="374">
        <v>7</v>
      </c>
      <c r="B103" s="346">
        <v>44692</v>
      </c>
      <c r="C103" s="375"/>
      <c r="D103" s="376" t="s">
        <v>941</v>
      </c>
      <c r="E103" s="374" t="s">
        <v>589</v>
      </c>
      <c r="F103" s="374">
        <v>92.5</v>
      </c>
      <c r="G103" s="374">
        <v>45</v>
      </c>
      <c r="H103" s="377">
        <v>45</v>
      </c>
      <c r="I103" s="378" t="s">
        <v>942</v>
      </c>
      <c r="J103" s="394" t="s">
        <v>1000</v>
      </c>
      <c r="K103" s="395">
        <f t="shared" ref="K103:K106" si="112">H103-F103</f>
        <v>-47.5</v>
      </c>
      <c r="L103" s="396">
        <v>100</v>
      </c>
      <c r="M103" s="397">
        <f t="shared" ref="M103:M106" si="113">(K103*N103)-L103</f>
        <v>-2475</v>
      </c>
      <c r="N103" s="395">
        <v>50</v>
      </c>
      <c r="O103" s="398" t="s">
        <v>599</v>
      </c>
      <c r="P103" s="419">
        <v>44692</v>
      </c>
      <c r="Q103" s="249"/>
      <c r="R103" s="250" t="s">
        <v>588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  <c r="AJ103" s="246"/>
      <c r="AK103" s="246"/>
      <c r="AL103" s="246"/>
    </row>
    <row r="104" spans="1:38" s="247" customFormat="1" ht="12.75" customHeight="1">
      <c r="A104" s="379">
        <v>8</v>
      </c>
      <c r="B104" s="329">
        <v>44692</v>
      </c>
      <c r="C104" s="380"/>
      <c r="D104" s="381" t="s">
        <v>945</v>
      </c>
      <c r="E104" s="379" t="s">
        <v>589</v>
      </c>
      <c r="F104" s="379">
        <v>195</v>
      </c>
      <c r="G104" s="379">
        <v>95</v>
      </c>
      <c r="H104" s="382">
        <v>245</v>
      </c>
      <c r="I104" s="383" t="s">
        <v>946</v>
      </c>
      <c r="J104" s="384" t="s">
        <v>1001</v>
      </c>
      <c r="K104" s="385">
        <f t="shared" si="112"/>
        <v>50</v>
      </c>
      <c r="L104" s="386">
        <v>100</v>
      </c>
      <c r="M104" s="387">
        <f t="shared" si="113"/>
        <v>1150</v>
      </c>
      <c r="N104" s="385">
        <v>25</v>
      </c>
      <c r="O104" s="330" t="s">
        <v>587</v>
      </c>
      <c r="P104" s="418">
        <v>44692</v>
      </c>
      <c r="Q104" s="249"/>
      <c r="R104" s="250" t="s">
        <v>588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46"/>
      <c r="AG104" s="246"/>
      <c r="AH104" s="246"/>
      <c r="AI104" s="246"/>
      <c r="AJ104" s="246"/>
      <c r="AK104" s="246"/>
      <c r="AL104" s="246"/>
    </row>
    <row r="105" spans="1:38" s="247" customFormat="1" ht="12.75" customHeight="1">
      <c r="A105" s="348">
        <v>9</v>
      </c>
      <c r="B105" s="346">
        <v>44692</v>
      </c>
      <c r="C105" s="347"/>
      <c r="D105" s="347" t="s">
        <v>947</v>
      </c>
      <c r="E105" s="348" t="s">
        <v>589</v>
      </c>
      <c r="F105" s="348">
        <v>50</v>
      </c>
      <c r="G105" s="348">
        <v>30</v>
      </c>
      <c r="H105" s="343">
        <v>30</v>
      </c>
      <c r="I105" s="343" t="s">
        <v>948</v>
      </c>
      <c r="J105" s="394" t="s">
        <v>1002</v>
      </c>
      <c r="K105" s="395">
        <f t="shared" si="112"/>
        <v>-20</v>
      </c>
      <c r="L105" s="396">
        <v>100</v>
      </c>
      <c r="M105" s="397">
        <f t="shared" si="113"/>
        <v>-5100</v>
      </c>
      <c r="N105" s="395">
        <v>250</v>
      </c>
      <c r="O105" s="398" t="s">
        <v>599</v>
      </c>
      <c r="P105" s="389">
        <v>44693</v>
      </c>
      <c r="Q105" s="249"/>
      <c r="R105" s="250" t="s">
        <v>588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6"/>
      <c r="AH105" s="246"/>
      <c r="AI105" s="246"/>
      <c r="AJ105" s="246"/>
      <c r="AK105" s="246"/>
      <c r="AL105" s="246"/>
    </row>
    <row r="106" spans="1:38" s="247" customFormat="1" ht="12.75" customHeight="1">
      <c r="A106" s="348">
        <v>10</v>
      </c>
      <c r="B106" s="346">
        <v>44693</v>
      </c>
      <c r="C106" s="347"/>
      <c r="D106" s="347" t="s">
        <v>958</v>
      </c>
      <c r="E106" s="348" t="s">
        <v>589</v>
      </c>
      <c r="F106" s="348">
        <v>130</v>
      </c>
      <c r="G106" s="348">
        <v>30</v>
      </c>
      <c r="H106" s="343">
        <v>30</v>
      </c>
      <c r="I106" s="343" t="s">
        <v>959</v>
      </c>
      <c r="J106" s="394" t="s">
        <v>1003</v>
      </c>
      <c r="K106" s="395">
        <f t="shared" si="112"/>
        <v>-100</v>
      </c>
      <c r="L106" s="396">
        <v>100</v>
      </c>
      <c r="M106" s="397">
        <f t="shared" si="113"/>
        <v>-2600</v>
      </c>
      <c r="N106" s="395">
        <v>25</v>
      </c>
      <c r="O106" s="398" t="s">
        <v>599</v>
      </c>
      <c r="P106" s="389">
        <v>44693</v>
      </c>
      <c r="Q106" s="249"/>
      <c r="R106" s="250" t="s">
        <v>866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  <c r="AJ106" s="246"/>
      <c r="AK106" s="246"/>
      <c r="AL106" s="246"/>
    </row>
    <row r="107" spans="1:38" s="247" customFormat="1" ht="12.75" customHeight="1">
      <c r="A107" s="379">
        <v>11</v>
      </c>
      <c r="B107" s="329">
        <v>44698</v>
      </c>
      <c r="C107" s="380"/>
      <c r="D107" s="381" t="s">
        <v>987</v>
      </c>
      <c r="E107" s="379" t="s">
        <v>589</v>
      </c>
      <c r="F107" s="379">
        <v>18.5</v>
      </c>
      <c r="G107" s="379">
        <v>10</v>
      </c>
      <c r="H107" s="382">
        <v>27</v>
      </c>
      <c r="I107" s="383" t="s">
        <v>988</v>
      </c>
      <c r="J107" s="384" t="s">
        <v>997</v>
      </c>
      <c r="K107" s="385">
        <f t="shared" ref="K107" si="114">H107-F107</f>
        <v>8.5</v>
      </c>
      <c r="L107" s="386">
        <v>100</v>
      </c>
      <c r="M107" s="387">
        <f t="shared" ref="M107" si="115">(K107*N107)-L107</f>
        <v>5850</v>
      </c>
      <c r="N107" s="385">
        <v>700</v>
      </c>
      <c r="O107" s="330" t="s">
        <v>587</v>
      </c>
      <c r="P107" s="329">
        <v>44699</v>
      </c>
      <c r="Q107" s="249"/>
      <c r="R107" s="250" t="s">
        <v>588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</row>
    <row r="108" spans="1:38" s="247" customFormat="1" ht="12.75" customHeight="1">
      <c r="A108" s="348">
        <v>12</v>
      </c>
      <c r="B108" s="346">
        <v>44698</v>
      </c>
      <c r="C108" s="347"/>
      <c r="D108" s="347" t="s">
        <v>989</v>
      </c>
      <c r="E108" s="348" t="s">
        <v>589</v>
      </c>
      <c r="F108" s="348">
        <v>97.5</v>
      </c>
      <c r="G108" s="348">
        <v>60</v>
      </c>
      <c r="H108" s="343">
        <v>60</v>
      </c>
      <c r="I108" s="343" t="s">
        <v>990</v>
      </c>
      <c r="J108" s="394" t="s">
        <v>1004</v>
      </c>
      <c r="K108" s="395">
        <f t="shared" ref="K108" si="116">H108-F108</f>
        <v>-37.5</v>
      </c>
      <c r="L108" s="396">
        <v>100</v>
      </c>
      <c r="M108" s="397">
        <f t="shared" ref="M108" si="117">(K108*N108)-L108</f>
        <v>-1975</v>
      </c>
      <c r="N108" s="395">
        <v>50</v>
      </c>
      <c r="O108" s="398" t="s">
        <v>599</v>
      </c>
      <c r="P108" s="389">
        <v>44698</v>
      </c>
      <c r="Q108" s="249"/>
      <c r="R108" s="250" t="s">
        <v>866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  <c r="AJ108" s="246"/>
      <c r="AK108" s="246"/>
      <c r="AL108" s="246"/>
    </row>
    <row r="109" spans="1:38" s="247" customFormat="1" ht="12.75" customHeight="1">
      <c r="A109" s="348">
        <v>13</v>
      </c>
      <c r="B109" s="346">
        <v>44699</v>
      </c>
      <c r="C109" s="347"/>
      <c r="D109" s="347" t="s">
        <v>1008</v>
      </c>
      <c r="E109" s="348" t="s">
        <v>589</v>
      </c>
      <c r="F109" s="348">
        <v>33</v>
      </c>
      <c r="G109" s="348">
        <v>15</v>
      </c>
      <c r="H109" s="343">
        <v>15</v>
      </c>
      <c r="I109" s="343" t="s">
        <v>1009</v>
      </c>
      <c r="J109" s="394" t="s">
        <v>1017</v>
      </c>
      <c r="K109" s="395">
        <f t="shared" ref="K109:K110" si="118">H109-F109</f>
        <v>-18</v>
      </c>
      <c r="L109" s="396">
        <v>100</v>
      </c>
      <c r="M109" s="397">
        <f t="shared" ref="M109:M110" si="119">(K109*N109)-L109</f>
        <v>-5500</v>
      </c>
      <c r="N109" s="395">
        <v>300</v>
      </c>
      <c r="O109" s="398" t="s">
        <v>599</v>
      </c>
      <c r="P109" s="389">
        <v>44700</v>
      </c>
      <c r="Q109" s="249"/>
      <c r="R109" s="250" t="s">
        <v>866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  <c r="AJ109" s="246"/>
      <c r="AK109" s="246"/>
      <c r="AL109" s="246"/>
    </row>
    <row r="110" spans="1:38" s="247" customFormat="1" ht="12.75" customHeight="1">
      <c r="A110" s="348">
        <v>14</v>
      </c>
      <c r="B110" s="346">
        <v>44699</v>
      </c>
      <c r="C110" s="347"/>
      <c r="D110" s="347" t="s">
        <v>1010</v>
      </c>
      <c r="E110" s="348" t="s">
        <v>589</v>
      </c>
      <c r="F110" s="348">
        <v>41.5</v>
      </c>
      <c r="G110" s="348">
        <v>23</v>
      </c>
      <c r="H110" s="343">
        <v>23</v>
      </c>
      <c r="I110" s="343" t="s">
        <v>1011</v>
      </c>
      <c r="J110" s="394" t="s">
        <v>1018</v>
      </c>
      <c r="K110" s="395">
        <f t="shared" si="118"/>
        <v>-18.5</v>
      </c>
      <c r="L110" s="396">
        <v>100</v>
      </c>
      <c r="M110" s="397">
        <f t="shared" si="119"/>
        <v>-4725</v>
      </c>
      <c r="N110" s="395">
        <v>250</v>
      </c>
      <c r="O110" s="398" t="s">
        <v>599</v>
      </c>
      <c r="P110" s="389">
        <v>44700</v>
      </c>
      <c r="Q110" s="249"/>
      <c r="R110" s="250" t="s">
        <v>866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  <c r="AJ110" s="246"/>
      <c r="AK110" s="246"/>
      <c r="AL110" s="246"/>
    </row>
    <row r="111" spans="1:38" s="247" customFormat="1" ht="12.75" customHeight="1">
      <c r="A111" s="276">
        <v>15</v>
      </c>
      <c r="B111" s="329">
        <v>44700</v>
      </c>
      <c r="C111" s="413"/>
      <c r="D111" s="413" t="s">
        <v>1015</v>
      </c>
      <c r="E111" s="276" t="s">
        <v>589</v>
      </c>
      <c r="F111" s="276">
        <v>44.5</v>
      </c>
      <c r="G111" s="276">
        <v>15</v>
      </c>
      <c r="H111" s="385">
        <v>64.5</v>
      </c>
      <c r="I111" s="385" t="s">
        <v>1016</v>
      </c>
      <c r="J111" s="384" t="s">
        <v>951</v>
      </c>
      <c r="K111" s="385">
        <f t="shared" ref="K111" si="120">H111-F111</f>
        <v>20</v>
      </c>
      <c r="L111" s="386">
        <v>100</v>
      </c>
      <c r="M111" s="387">
        <f t="shared" ref="M111" si="121">(K111*N111)-L111</f>
        <v>900</v>
      </c>
      <c r="N111" s="385">
        <v>50</v>
      </c>
      <c r="O111" s="330" t="s">
        <v>587</v>
      </c>
      <c r="P111" s="329">
        <v>44700</v>
      </c>
      <c r="Q111" s="249"/>
      <c r="R111" s="250" t="s">
        <v>588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  <c r="AJ111" s="246"/>
      <c r="AK111" s="246"/>
      <c r="AL111" s="246"/>
    </row>
    <row r="112" spans="1:38" s="247" customFormat="1" ht="12.75" customHeight="1">
      <c r="A112" s="251">
        <v>16</v>
      </c>
      <c r="B112" s="248">
        <v>44704</v>
      </c>
      <c r="C112" s="313"/>
      <c r="D112" s="313" t="s">
        <v>1055</v>
      </c>
      <c r="E112" s="251" t="s">
        <v>589</v>
      </c>
      <c r="F112" s="251" t="s">
        <v>1056</v>
      </c>
      <c r="G112" s="251">
        <v>35</v>
      </c>
      <c r="H112" s="252"/>
      <c r="I112" s="252" t="s">
        <v>1057</v>
      </c>
      <c r="J112" s="287" t="s">
        <v>590</v>
      </c>
      <c r="K112" s="248"/>
      <c r="L112" s="274"/>
      <c r="M112" s="275"/>
      <c r="N112" s="252"/>
      <c r="O112" s="287"/>
      <c r="P112" s="248"/>
      <c r="Q112" s="249"/>
      <c r="R112" s="250" t="s">
        <v>588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</row>
    <row r="113" spans="1:38" s="247" customFormat="1" ht="12.75" customHeight="1">
      <c r="A113" s="251"/>
      <c r="B113" s="248"/>
      <c r="C113" s="313"/>
      <c r="D113" s="313"/>
      <c r="E113" s="251"/>
      <c r="F113" s="251"/>
      <c r="G113" s="251"/>
      <c r="H113" s="252"/>
      <c r="I113" s="252"/>
      <c r="J113" s="287"/>
      <c r="K113" s="252"/>
      <c r="L113" s="274"/>
      <c r="M113" s="275"/>
      <c r="N113" s="252"/>
      <c r="O113" s="287"/>
      <c r="P113" s="248"/>
      <c r="Q113" s="249"/>
      <c r="R113" s="250"/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  <c r="AJ113" s="246"/>
      <c r="AK113" s="246"/>
      <c r="AL113" s="246"/>
    </row>
    <row r="114" spans="1:38" s="247" customFormat="1" ht="12.75" customHeight="1">
      <c r="A114" s="363"/>
      <c r="B114" s="248"/>
      <c r="C114" s="364"/>
      <c r="D114" s="365"/>
      <c r="E114" s="363"/>
      <c r="F114" s="363"/>
      <c r="G114" s="363"/>
      <c r="H114" s="366"/>
      <c r="I114" s="367"/>
      <c r="J114" s="287"/>
      <c r="K114" s="252"/>
      <c r="L114" s="274"/>
      <c r="M114" s="275"/>
      <c r="N114" s="252"/>
      <c r="O114" s="287"/>
      <c r="P114" s="248"/>
      <c r="Q114" s="249"/>
      <c r="R114" s="250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  <c r="AJ114" s="246"/>
      <c r="AK114" s="246"/>
      <c r="AL114" s="246"/>
    </row>
    <row r="115" spans="1:38" ht="14.25" customHeight="1">
      <c r="A115" s="151"/>
      <c r="B115" s="156"/>
      <c r="C115" s="156"/>
      <c r="D115" s="157"/>
      <c r="E115" s="151"/>
      <c r="F115" s="158"/>
      <c r="G115" s="151"/>
      <c r="H115" s="151"/>
      <c r="I115" s="151"/>
      <c r="J115" s="156"/>
      <c r="K115" s="159"/>
      <c r="L115" s="151"/>
      <c r="M115" s="151"/>
      <c r="N115" s="151"/>
      <c r="O115" s="160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>
      <c r="A116" s="94" t="s">
        <v>611</v>
      </c>
      <c r="B116" s="161"/>
      <c r="C116" s="161"/>
      <c r="D116" s="162"/>
      <c r="E116" s="135"/>
      <c r="F116" s="6"/>
      <c r="G116" s="6"/>
      <c r="H116" s="136"/>
      <c r="I116" s="163"/>
      <c r="J116" s="1"/>
      <c r="K116" s="6"/>
      <c r="L116" s="6"/>
      <c r="M116" s="6"/>
      <c r="N116" s="1"/>
      <c r="O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38.25" customHeight="1">
      <c r="A117" s="95" t="s">
        <v>16</v>
      </c>
      <c r="B117" s="96" t="s">
        <v>564</v>
      </c>
      <c r="C117" s="96"/>
      <c r="D117" s="97" t="s">
        <v>575</v>
      </c>
      <c r="E117" s="96" t="s">
        <v>576</v>
      </c>
      <c r="F117" s="96" t="s">
        <v>577</v>
      </c>
      <c r="G117" s="96" t="s">
        <v>578</v>
      </c>
      <c r="H117" s="96" t="s">
        <v>579</v>
      </c>
      <c r="I117" s="96" t="s">
        <v>580</v>
      </c>
      <c r="J117" s="95" t="s">
        <v>581</v>
      </c>
      <c r="K117" s="139" t="s">
        <v>598</v>
      </c>
      <c r="L117" s="140" t="s">
        <v>583</v>
      </c>
      <c r="M117" s="98" t="s">
        <v>584</v>
      </c>
      <c r="N117" s="96" t="s">
        <v>585</v>
      </c>
      <c r="O117" s="97" t="s">
        <v>586</v>
      </c>
      <c r="P117" s="96" t="s">
        <v>818</v>
      </c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s="247" customFormat="1" ht="14.25" customHeight="1">
      <c r="A118" s="437">
        <v>1</v>
      </c>
      <c r="B118" s="351">
        <v>44488</v>
      </c>
      <c r="C118" s="351"/>
      <c r="D118" s="352" t="s">
        <v>1020</v>
      </c>
      <c r="E118" s="353" t="s">
        <v>861</v>
      </c>
      <c r="F118" s="353">
        <v>235.25</v>
      </c>
      <c r="G118" s="353">
        <v>198</v>
      </c>
      <c r="H118" s="353">
        <v>273</v>
      </c>
      <c r="I118" s="353" t="s">
        <v>823</v>
      </c>
      <c r="J118" s="334" t="s">
        <v>1019</v>
      </c>
      <c r="K118" s="334">
        <f t="shared" ref="K118" si="122">H118-F118</f>
        <v>37.75</v>
      </c>
      <c r="L118" s="335">
        <f t="shared" ref="L118" si="123">(F118*-0.7)/100</f>
        <v>-1.6467499999999999</v>
      </c>
      <c r="M118" s="336">
        <f t="shared" ref="M118" si="124">(K118+L118)/F118</f>
        <v>0.15346758767268864</v>
      </c>
      <c r="N118" s="334" t="s">
        <v>587</v>
      </c>
      <c r="O118" s="337">
        <v>44700</v>
      </c>
      <c r="P118" s="334"/>
      <c r="Q118" s="246"/>
      <c r="R118" s="1" t="s">
        <v>588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</row>
    <row r="119" spans="1:38" s="247" customFormat="1" ht="12.75" customHeight="1">
      <c r="A119" s="349">
        <v>2</v>
      </c>
      <c r="B119" s="350">
        <v>44651</v>
      </c>
      <c r="C119" s="351"/>
      <c r="D119" s="352" t="s">
        <v>437</v>
      </c>
      <c r="E119" s="353" t="s">
        <v>589</v>
      </c>
      <c r="F119" s="353">
        <v>379</v>
      </c>
      <c r="G119" s="353">
        <v>348</v>
      </c>
      <c r="H119" s="353">
        <v>406</v>
      </c>
      <c r="I119" s="353" t="s">
        <v>864</v>
      </c>
      <c r="J119" s="334" t="s">
        <v>867</v>
      </c>
      <c r="K119" s="334">
        <f t="shared" ref="K119" si="125">H119-F119</f>
        <v>27</v>
      </c>
      <c r="L119" s="335">
        <f t="shared" ref="L119" si="126">(F119*-0.7)/100</f>
        <v>-2.653</v>
      </c>
      <c r="M119" s="336">
        <f t="shared" ref="M119" si="127">(K119+L119)/F119</f>
        <v>6.4240105540897097E-2</v>
      </c>
      <c r="N119" s="334" t="s">
        <v>587</v>
      </c>
      <c r="O119" s="337">
        <v>44657</v>
      </c>
      <c r="P119" s="334">
        <f>VLOOKUP(D119,'MidCap Intra'!B86:C639,2,0)</f>
        <v>383.15</v>
      </c>
      <c r="Q119" s="246"/>
      <c r="R119" s="246" t="s">
        <v>588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</row>
    <row r="120" spans="1:38" s="247" customFormat="1" ht="12.75" customHeight="1">
      <c r="A120" s="420">
        <v>3</v>
      </c>
      <c r="B120" s="421">
        <v>44658</v>
      </c>
      <c r="C120" s="422"/>
      <c r="D120" s="423" t="s">
        <v>415</v>
      </c>
      <c r="E120" s="424" t="s">
        <v>589</v>
      </c>
      <c r="F120" s="424">
        <v>450</v>
      </c>
      <c r="G120" s="424">
        <v>398</v>
      </c>
      <c r="H120" s="424">
        <v>398</v>
      </c>
      <c r="I120" s="424" t="s">
        <v>868</v>
      </c>
      <c r="J120" s="394" t="s">
        <v>1005</v>
      </c>
      <c r="K120" s="358">
        <f t="shared" ref="K120" si="128">H120-F120</f>
        <v>-52</v>
      </c>
      <c r="L120" s="371">
        <f t="shared" ref="L120" si="129">(F120*-0.7)/100</f>
        <v>-3.15</v>
      </c>
      <c r="M120" s="372">
        <f t="shared" ref="M120" si="130">(K120+L120)/F120</f>
        <v>-0.12255555555555556</v>
      </c>
      <c r="N120" s="398" t="s">
        <v>599</v>
      </c>
      <c r="O120" s="373">
        <v>44692</v>
      </c>
      <c r="P120" s="358">
        <f>VLOOKUP(D120,'MidCap Intra'!B87:C640,2,0)</f>
        <v>469.35</v>
      </c>
      <c r="Q120" s="246"/>
      <c r="R120" s="246" t="s">
        <v>588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</row>
    <row r="121" spans="1:38" s="247" customFormat="1" ht="12.75" customHeight="1">
      <c r="A121" s="354">
        <v>4</v>
      </c>
      <c r="B121" s="355">
        <v>44687</v>
      </c>
      <c r="C121" s="356"/>
      <c r="D121" s="271" t="s">
        <v>71</v>
      </c>
      <c r="E121" s="357" t="s">
        <v>589</v>
      </c>
      <c r="F121" s="357" t="s">
        <v>910</v>
      </c>
      <c r="G121" s="357">
        <v>206</v>
      </c>
      <c r="H121" s="357"/>
      <c r="I121" s="357" t="s">
        <v>911</v>
      </c>
      <c r="J121" s="272" t="s">
        <v>590</v>
      </c>
      <c r="K121" s="354"/>
      <c r="L121" s="355"/>
      <c r="M121" s="356"/>
      <c r="N121" s="271"/>
      <c r="O121" s="357"/>
      <c r="P121" s="357"/>
      <c r="Q121" s="246"/>
      <c r="R121" s="246" t="s">
        <v>588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</row>
    <row r="122" spans="1:38" ht="14.25" customHeight="1">
      <c r="A122" s="164"/>
      <c r="B122" s="141"/>
      <c r="C122" s="165"/>
      <c r="D122" s="100"/>
      <c r="E122" s="166"/>
      <c r="F122" s="166"/>
      <c r="G122" s="166"/>
      <c r="H122" s="166"/>
      <c r="I122" s="166"/>
      <c r="J122" s="166"/>
      <c r="K122" s="167"/>
      <c r="L122" s="168"/>
      <c r="M122" s="166"/>
      <c r="N122" s="169"/>
      <c r="O122" s="170"/>
      <c r="P122" s="170"/>
      <c r="R122" s="6"/>
      <c r="S122" s="41"/>
      <c r="T122" s="1"/>
      <c r="U122" s="1"/>
      <c r="V122" s="1"/>
      <c r="W122" s="1"/>
      <c r="X122" s="1"/>
      <c r="Y122" s="1"/>
      <c r="Z122" s="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</row>
    <row r="123" spans="1:38" ht="12.75" customHeight="1">
      <c r="A123" s="119" t="s">
        <v>591</v>
      </c>
      <c r="B123" s="119"/>
      <c r="C123" s="119"/>
      <c r="D123" s="119"/>
      <c r="E123" s="41"/>
      <c r="F123" s="127" t="s">
        <v>593</v>
      </c>
      <c r="G123" s="56"/>
      <c r="H123" s="56"/>
      <c r="I123" s="56"/>
      <c r="J123" s="6"/>
      <c r="K123" s="145"/>
      <c r="L123" s="146"/>
      <c r="M123" s="6"/>
      <c r="N123" s="109"/>
      <c r="O123" s="171"/>
      <c r="P123" s="1"/>
      <c r="Q123" s="1"/>
      <c r="R123" s="6"/>
      <c r="S123" s="1"/>
      <c r="T123" s="1"/>
      <c r="U123" s="1"/>
      <c r="V123" s="1"/>
      <c r="W123" s="1"/>
      <c r="X123" s="1"/>
      <c r="Y123" s="1"/>
    </row>
    <row r="124" spans="1:38" ht="12.75" customHeight="1">
      <c r="A124" s="126" t="s">
        <v>592</v>
      </c>
      <c r="B124" s="119"/>
      <c r="C124" s="119"/>
      <c r="D124" s="119"/>
      <c r="E124" s="6"/>
      <c r="F124" s="127" t="s">
        <v>595</v>
      </c>
      <c r="G124" s="6"/>
      <c r="H124" s="6" t="s">
        <v>814</v>
      </c>
      <c r="I124" s="6"/>
      <c r="J124" s="1"/>
      <c r="K124" s="6"/>
      <c r="L124" s="6"/>
      <c r="M124" s="6"/>
      <c r="N124" s="1"/>
      <c r="O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26"/>
      <c r="B125" s="119"/>
      <c r="C125" s="119"/>
      <c r="D125" s="119"/>
      <c r="E125" s="6"/>
      <c r="F125" s="127"/>
      <c r="G125" s="6"/>
      <c r="H125" s="6"/>
      <c r="I125" s="6"/>
      <c r="J125" s="1"/>
      <c r="K125" s="6"/>
      <c r="L125" s="6"/>
      <c r="M125" s="6"/>
      <c r="N125" s="1"/>
      <c r="O125" s="1"/>
      <c r="Q125" s="1"/>
      <c r="R125" s="5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"/>
      <c r="B126" s="134" t="s">
        <v>612</v>
      </c>
      <c r="C126" s="134"/>
      <c r="D126" s="134"/>
      <c r="E126" s="134"/>
      <c r="F126" s="135"/>
      <c r="G126" s="6"/>
      <c r="H126" s="6"/>
      <c r="I126" s="136"/>
      <c r="J126" s="137"/>
      <c r="K126" s="138"/>
      <c r="L126" s="137"/>
      <c r="M126" s="6"/>
      <c r="N126" s="1"/>
      <c r="O126" s="1"/>
      <c r="Q126" s="1"/>
      <c r="R126" s="56"/>
      <c r="S126" s="1"/>
      <c r="T126" s="1"/>
      <c r="U126" s="1"/>
      <c r="V126" s="1"/>
      <c r="W126" s="1"/>
      <c r="X126" s="1"/>
      <c r="Y126" s="1"/>
      <c r="Z126" s="1"/>
    </row>
    <row r="127" spans="1:38" ht="38.25" customHeight="1">
      <c r="A127" s="95" t="s">
        <v>16</v>
      </c>
      <c r="B127" s="96" t="s">
        <v>564</v>
      </c>
      <c r="C127" s="96"/>
      <c r="D127" s="97" t="s">
        <v>575</v>
      </c>
      <c r="E127" s="96" t="s">
        <v>576</v>
      </c>
      <c r="F127" s="96" t="s">
        <v>577</v>
      </c>
      <c r="G127" s="96" t="s">
        <v>597</v>
      </c>
      <c r="H127" s="96" t="s">
        <v>579</v>
      </c>
      <c r="I127" s="96" t="s">
        <v>580</v>
      </c>
      <c r="J127" s="172" t="s">
        <v>581</v>
      </c>
      <c r="K127" s="139" t="s">
        <v>598</v>
      </c>
      <c r="L127" s="149" t="s">
        <v>606</v>
      </c>
      <c r="M127" s="96" t="s">
        <v>607</v>
      </c>
      <c r="N127" s="140" t="s">
        <v>583</v>
      </c>
      <c r="O127" s="98" t="s">
        <v>584</v>
      </c>
      <c r="P127" s="96" t="s">
        <v>585</v>
      </c>
      <c r="Q127" s="97" t="s">
        <v>586</v>
      </c>
      <c r="R127" s="56"/>
      <c r="S127" s="1"/>
      <c r="T127" s="1"/>
      <c r="U127" s="1"/>
      <c r="V127" s="1"/>
      <c r="W127" s="1"/>
      <c r="X127" s="1"/>
      <c r="Y127" s="1"/>
      <c r="Z127" s="1"/>
    </row>
    <row r="128" spans="1:38" ht="14.25" customHeight="1">
      <c r="A128" s="101"/>
      <c r="B128" s="102"/>
      <c r="C128" s="173"/>
      <c r="D128" s="103"/>
      <c r="E128" s="104"/>
      <c r="F128" s="174"/>
      <c r="G128" s="101"/>
      <c r="H128" s="104"/>
      <c r="I128" s="105"/>
      <c r="J128" s="175"/>
      <c r="K128" s="175"/>
      <c r="L128" s="176"/>
      <c r="M128" s="99"/>
      <c r="N128" s="176"/>
      <c r="O128" s="177"/>
      <c r="P128" s="178"/>
      <c r="Q128" s="179"/>
      <c r="R128" s="144"/>
      <c r="S128" s="113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38" ht="14.25" customHeight="1">
      <c r="A129" s="101"/>
      <c r="B129" s="102"/>
      <c r="C129" s="173"/>
      <c r="D129" s="103"/>
      <c r="E129" s="104"/>
      <c r="F129" s="174"/>
      <c r="G129" s="101"/>
      <c r="H129" s="104"/>
      <c r="I129" s="105"/>
      <c r="J129" s="175"/>
      <c r="K129" s="175"/>
      <c r="L129" s="176"/>
      <c r="M129" s="99"/>
      <c r="N129" s="176"/>
      <c r="O129" s="177"/>
      <c r="P129" s="178"/>
      <c r="Q129" s="179"/>
      <c r="R129" s="144"/>
      <c r="S129" s="113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38" ht="14.25" customHeight="1">
      <c r="A130" s="101"/>
      <c r="B130" s="102"/>
      <c r="C130" s="173"/>
      <c r="D130" s="103"/>
      <c r="E130" s="104"/>
      <c r="F130" s="174"/>
      <c r="G130" s="101"/>
      <c r="H130" s="104"/>
      <c r="I130" s="105"/>
      <c r="J130" s="175"/>
      <c r="K130" s="175"/>
      <c r="L130" s="176"/>
      <c r="M130" s="99"/>
      <c r="N130" s="176"/>
      <c r="O130" s="177"/>
      <c r="P130" s="178"/>
      <c r="Q130" s="179"/>
      <c r="R130" s="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4.25" customHeight="1">
      <c r="A131" s="101"/>
      <c r="B131" s="102"/>
      <c r="C131" s="173"/>
      <c r="D131" s="103"/>
      <c r="E131" s="104"/>
      <c r="F131" s="175"/>
      <c r="G131" s="101"/>
      <c r="H131" s="104"/>
      <c r="I131" s="105"/>
      <c r="J131" s="175"/>
      <c r="K131" s="175"/>
      <c r="L131" s="176"/>
      <c r="M131" s="99"/>
      <c r="N131" s="176"/>
      <c r="O131" s="177"/>
      <c r="P131" s="178"/>
      <c r="Q131" s="179"/>
      <c r="R131" s="6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4.25" customHeight="1">
      <c r="A132" s="101"/>
      <c r="B132" s="102"/>
      <c r="C132" s="173"/>
      <c r="D132" s="103"/>
      <c r="E132" s="104"/>
      <c r="F132" s="175"/>
      <c r="G132" s="101"/>
      <c r="H132" s="104"/>
      <c r="I132" s="105"/>
      <c r="J132" s="175"/>
      <c r="K132" s="175"/>
      <c r="L132" s="176"/>
      <c r="M132" s="99"/>
      <c r="N132" s="176"/>
      <c r="O132" s="177"/>
      <c r="P132" s="178"/>
      <c r="Q132" s="179"/>
      <c r="R132" s="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4.25" customHeight="1">
      <c r="A133" s="101"/>
      <c r="B133" s="102"/>
      <c r="C133" s="173"/>
      <c r="D133" s="103"/>
      <c r="E133" s="104"/>
      <c r="F133" s="174"/>
      <c r="G133" s="101"/>
      <c r="H133" s="104"/>
      <c r="I133" s="105"/>
      <c r="J133" s="175"/>
      <c r="K133" s="175"/>
      <c r="L133" s="176"/>
      <c r="M133" s="99"/>
      <c r="N133" s="176"/>
      <c r="O133" s="177"/>
      <c r="P133" s="178"/>
      <c r="Q133" s="179"/>
      <c r="R133" s="6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4.25" customHeight="1">
      <c r="A134" s="101"/>
      <c r="B134" s="102"/>
      <c r="C134" s="173"/>
      <c r="D134" s="103"/>
      <c r="E134" s="104"/>
      <c r="F134" s="174"/>
      <c r="G134" s="101"/>
      <c r="H134" s="104"/>
      <c r="I134" s="105"/>
      <c r="J134" s="175"/>
      <c r="K134" s="175"/>
      <c r="L134" s="175"/>
      <c r="M134" s="175"/>
      <c r="N134" s="176"/>
      <c r="O134" s="180"/>
      <c r="P134" s="178"/>
      <c r="Q134" s="179"/>
      <c r="R134" s="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4.25" customHeight="1">
      <c r="A135" s="101"/>
      <c r="B135" s="102"/>
      <c r="C135" s="173"/>
      <c r="D135" s="103"/>
      <c r="E135" s="104"/>
      <c r="F135" s="175"/>
      <c r="G135" s="101"/>
      <c r="H135" s="104"/>
      <c r="I135" s="105"/>
      <c r="J135" s="175"/>
      <c r="K135" s="175"/>
      <c r="L135" s="176"/>
      <c r="M135" s="99"/>
      <c r="N135" s="176"/>
      <c r="O135" s="177"/>
      <c r="P135" s="178"/>
      <c r="Q135" s="179"/>
      <c r="R135" s="144"/>
      <c r="S135" s="113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4.25" customHeight="1">
      <c r="A136" s="101"/>
      <c r="B136" s="102"/>
      <c r="C136" s="173"/>
      <c r="D136" s="103"/>
      <c r="E136" s="104"/>
      <c r="F136" s="174"/>
      <c r="G136" s="101"/>
      <c r="H136" s="104"/>
      <c r="I136" s="105"/>
      <c r="J136" s="181"/>
      <c r="K136" s="181"/>
      <c r="L136" s="181"/>
      <c r="M136" s="181"/>
      <c r="N136" s="182"/>
      <c r="O136" s="177"/>
      <c r="P136" s="106"/>
      <c r="Q136" s="179"/>
      <c r="R136" s="144"/>
      <c r="S136" s="113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 customHeight="1">
      <c r="A137" s="126"/>
      <c r="B137" s="119"/>
      <c r="C137" s="119"/>
      <c r="D137" s="119"/>
      <c r="E137" s="6"/>
      <c r="F137" s="127"/>
      <c r="G137" s="6"/>
      <c r="H137" s="6"/>
      <c r="I137" s="6"/>
      <c r="J137" s="1"/>
      <c r="K137" s="6"/>
      <c r="L137" s="6"/>
      <c r="M137" s="6"/>
      <c r="N137" s="1"/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26"/>
      <c r="B138" s="119"/>
      <c r="C138" s="119"/>
      <c r="D138" s="119"/>
      <c r="E138" s="6"/>
      <c r="F138" s="127"/>
      <c r="G138" s="56"/>
      <c r="H138" s="41"/>
      <c r="I138" s="56"/>
      <c r="J138" s="6"/>
      <c r="K138" s="145"/>
      <c r="L138" s="146"/>
      <c r="M138" s="6"/>
      <c r="N138" s="109"/>
      <c r="O138" s="147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56"/>
      <c r="B139" s="108"/>
      <c r="C139" s="108"/>
      <c r="D139" s="41"/>
      <c r="E139" s="56"/>
      <c r="F139" s="56"/>
      <c r="G139" s="56"/>
      <c r="H139" s="41"/>
      <c r="I139" s="56"/>
      <c r="J139" s="6"/>
      <c r="K139" s="145"/>
      <c r="L139" s="146"/>
      <c r="M139" s="6"/>
      <c r="N139" s="109"/>
      <c r="O139" s="147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41"/>
      <c r="B140" s="183" t="s">
        <v>613</v>
      </c>
      <c r="C140" s="183"/>
      <c r="D140" s="183"/>
      <c r="E140" s="183"/>
      <c r="F140" s="6"/>
      <c r="G140" s="6"/>
      <c r="H140" s="137"/>
      <c r="I140" s="6"/>
      <c r="J140" s="137"/>
      <c r="K140" s="138"/>
      <c r="L140" s="6"/>
      <c r="M140" s="6"/>
      <c r="N140" s="1"/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38.25" customHeight="1">
      <c r="A141" s="95" t="s">
        <v>16</v>
      </c>
      <c r="B141" s="96" t="s">
        <v>564</v>
      </c>
      <c r="C141" s="96"/>
      <c r="D141" s="97" t="s">
        <v>575</v>
      </c>
      <c r="E141" s="96" t="s">
        <v>576</v>
      </c>
      <c r="F141" s="96" t="s">
        <v>577</v>
      </c>
      <c r="G141" s="96" t="s">
        <v>614</v>
      </c>
      <c r="H141" s="96" t="s">
        <v>615</v>
      </c>
      <c r="I141" s="96" t="s">
        <v>580</v>
      </c>
      <c r="J141" s="184" t="s">
        <v>581</v>
      </c>
      <c r="K141" s="96" t="s">
        <v>582</v>
      </c>
      <c r="L141" s="96" t="s">
        <v>616</v>
      </c>
      <c r="M141" s="96" t="s">
        <v>585</v>
      </c>
      <c r="N141" s="97" t="s">
        <v>586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85">
        <v>1</v>
      </c>
      <c r="B142" s="186">
        <v>41579</v>
      </c>
      <c r="C142" s="186"/>
      <c r="D142" s="187" t="s">
        <v>617</v>
      </c>
      <c r="E142" s="188" t="s">
        <v>618</v>
      </c>
      <c r="F142" s="189">
        <v>82</v>
      </c>
      <c r="G142" s="188" t="s">
        <v>619</v>
      </c>
      <c r="H142" s="188">
        <v>100</v>
      </c>
      <c r="I142" s="190">
        <v>100</v>
      </c>
      <c r="J142" s="191" t="s">
        <v>620</v>
      </c>
      <c r="K142" s="192">
        <f t="shared" ref="K142:K194" si="131">H142-F142</f>
        <v>18</v>
      </c>
      <c r="L142" s="193">
        <f t="shared" ref="L142:L194" si="132">K142/F142</f>
        <v>0.21951219512195122</v>
      </c>
      <c r="M142" s="188" t="s">
        <v>587</v>
      </c>
      <c r="N142" s="194">
        <v>42657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85">
        <v>2</v>
      </c>
      <c r="B143" s="186">
        <v>41794</v>
      </c>
      <c r="C143" s="186"/>
      <c r="D143" s="187" t="s">
        <v>621</v>
      </c>
      <c r="E143" s="188" t="s">
        <v>589</v>
      </c>
      <c r="F143" s="189">
        <v>257</v>
      </c>
      <c r="G143" s="188" t="s">
        <v>619</v>
      </c>
      <c r="H143" s="188">
        <v>300</v>
      </c>
      <c r="I143" s="190">
        <v>300</v>
      </c>
      <c r="J143" s="191" t="s">
        <v>620</v>
      </c>
      <c r="K143" s="192">
        <f t="shared" si="131"/>
        <v>43</v>
      </c>
      <c r="L143" s="193">
        <f t="shared" si="132"/>
        <v>0.16731517509727625</v>
      </c>
      <c r="M143" s="188" t="s">
        <v>587</v>
      </c>
      <c r="N143" s="194">
        <v>41822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85">
        <v>3</v>
      </c>
      <c r="B144" s="186">
        <v>41828</v>
      </c>
      <c r="C144" s="186"/>
      <c r="D144" s="187" t="s">
        <v>622</v>
      </c>
      <c r="E144" s="188" t="s">
        <v>589</v>
      </c>
      <c r="F144" s="189">
        <v>393</v>
      </c>
      <c r="G144" s="188" t="s">
        <v>619</v>
      </c>
      <c r="H144" s="188">
        <v>468</v>
      </c>
      <c r="I144" s="190">
        <v>468</v>
      </c>
      <c r="J144" s="191" t="s">
        <v>620</v>
      </c>
      <c r="K144" s="192">
        <f t="shared" si="131"/>
        <v>75</v>
      </c>
      <c r="L144" s="193">
        <f t="shared" si="132"/>
        <v>0.19083969465648856</v>
      </c>
      <c r="M144" s="188" t="s">
        <v>587</v>
      </c>
      <c r="N144" s="194">
        <v>41863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4</v>
      </c>
      <c r="B145" s="186">
        <v>41857</v>
      </c>
      <c r="C145" s="186"/>
      <c r="D145" s="187" t="s">
        <v>623</v>
      </c>
      <c r="E145" s="188" t="s">
        <v>589</v>
      </c>
      <c r="F145" s="189">
        <v>205</v>
      </c>
      <c r="G145" s="188" t="s">
        <v>619</v>
      </c>
      <c r="H145" s="188">
        <v>275</v>
      </c>
      <c r="I145" s="190">
        <v>250</v>
      </c>
      <c r="J145" s="191" t="s">
        <v>620</v>
      </c>
      <c r="K145" s="192">
        <f t="shared" si="131"/>
        <v>70</v>
      </c>
      <c r="L145" s="193">
        <f t="shared" si="132"/>
        <v>0.34146341463414637</v>
      </c>
      <c r="M145" s="188" t="s">
        <v>587</v>
      </c>
      <c r="N145" s="194">
        <v>41962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5</v>
      </c>
      <c r="B146" s="186">
        <v>41886</v>
      </c>
      <c r="C146" s="186"/>
      <c r="D146" s="187" t="s">
        <v>624</v>
      </c>
      <c r="E146" s="188" t="s">
        <v>589</v>
      </c>
      <c r="F146" s="189">
        <v>162</v>
      </c>
      <c r="G146" s="188" t="s">
        <v>619</v>
      </c>
      <c r="H146" s="188">
        <v>190</v>
      </c>
      <c r="I146" s="190">
        <v>190</v>
      </c>
      <c r="J146" s="191" t="s">
        <v>620</v>
      </c>
      <c r="K146" s="192">
        <f t="shared" si="131"/>
        <v>28</v>
      </c>
      <c r="L146" s="193">
        <f t="shared" si="132"/>
        <v>0.1728395061728395</v>
      </c>
      <c r="M146" s="188" t="s">
        <v>587</v>
      </c>
      <c r="N146" s="194">
        <v>42006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6</v>
      </c>
      <c r="B147" s="186">
        <v>41886</v>
      </c>
      <c r="C147" s="186"/>
      <c r="D147" s="187" t="s">
        <v>625</v>
      </c>
      <c r="E147" s="188" t="s">
        <v>589</v>
      </c>
      <c r="F147" s="189">
        <v>75</v>
      </c>
      <c r="G147" s="188" t="s">
        <v>619</v>
      </c>
      <c r="H147" s="188">
        <v>91.5</v>
      </c>
      <c r="I147" s="190" t="s">
        <v>626</v>
      </c>
      <c r="J147" s="191" t="s">
        <v>627</v>
      </c>
      <c r="K147" s="192">
        <f t="shared" si="131"/>
        <v>16.5</v>
      </c>
      <c r="L147" s="193">
        <f t="shared" si="132"/>
        <v>0.22</v>
      </c>
      <c r="M147" s="188" t="s">
        <v>587</v>
      </c>
      <c r="N147" s="194">
        <v>41954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7</v>
      </c>
      <c r="B148" s="186">
        <v>41913</v>
      </c>
      <c r="C148" s="186"/>
      <c r="D148" s="187" t="s">
        <v>628</v>
      </c>
      <c r="E148" s="188" t="s">
        <v>589</v>
      </c>
      <c r="F148" s="189">
        <v>850</v>
      </c>
      <c r="G148" s="188" t="s">
        <v>619</v>
      </c>
      <c r="H148" s="188">
        <v>982.5</v>
      </c>
      <c r="I148" s="190">
        <v>1050</v>
      </c>
      <c r="J148" s="191" t="s">
        <v>629</v>
      </c>
      <c r="K148" s="192">
        <f t="shared" si="131"/>
        <v>132.5</v>
      </c>
      <c r="L148" s="193">
        <f t="shared" si="132"/>
        <v>0.15588235294117647</v>
      </c>
      <c r="M148" s="188" t="s">
        <v>587</v>
      </c>
      <c r="N148" s="194">
        <v>42039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8</v>
      </c>
      <c r="B149" s="186">
        <v>41913</v>
      </c>
      <c r="C149" s="186"/>
      <c r="D149" s="187" t="s">
        <v>630</v>
      </c>
      <c r="E149" s="188" t="s">
        <v>589</v>
      </c>
      <c r="F149" s="189">
        <v>475</v>
      </c>
      <c r="G149" s="188" t="s">
        <v>619</v>
      </c>
      <c r="H149" s="188">
        <v>515</v>
      </c>
      <c r="I149" s="190">
        <v>600</v>
      </c>
      <c r="J149" s="191" t="s">
        <v>631</v>
      </c>
      <c r="K149" s="192">
        <f t="shared" si="131"/>
        <v>40</v>
      </c>
      <c r="L149" s="193">
        <f t="shared" si="132"/>
        <v>8.4210526315789472E-2</v>
      </c>
      <c r="M149" s="188" t="s">
        <v>587</v>
      </c>
      <c r="N149" s="194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9</v>
      </c>
      <c r="B150" s="186">
        <v>41913</v>
      </c>
      <c r="C150" s="186"/>
      <c r="D150" s="187" t="s">
        <v>632</v>
      </c>
      <c r="E150" s="188" t="s">
        <v>589</v>
      </c>
      <c r="F150" s="189">
        <v>86</v>
      </c>
      <c r="G150" s="188" t="s">
        <v>619</v>
      </c>
      <c r="H150" s="188">
        <v>99</v>
      </c>
      <c r="I150" s="190">
        <v>140</v>
      </c>
      <c r="J150" s="191" t="s">
        <v>633</v>
      </c>
      <c r="K150" s="192">
        <f t="shared" si="131"/>
        <v>13</v>
      </c>
      <c r="L150" s="193">
        <f t="shared" si="132"/>
        <v>0.15116279069767441</v>
      </c>
      <c r="M150" s="188" t="s">
        <v>587</v>
      </c>
      <c r="N150" s="194">
        <v>41939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10</v>
      </c>
      <c r="B151" s="186">
        <v>41926</v>
      </c>
      <c r="C151" s="186"/>
      <c r="D151" s="187" t="s">
        <v>634</v>
      </c>
      <c r="E151" s="188" t="s">
        <v>589</v>
      </c>
      <c r="F151" s="189">
        <v>496.6</v>
      </c>
      <c r="G151" s="188" t="s">
        <v>619</v>
      </c>
      <c r="H151" s="188">
        <v>621</v>
      </c>
      <c r="I151" s="190">
        <v>580</v>
      </c>
      <c r="J151" s="191" t="s">
        <v>620</v>
      </c>
      <c r="K151" s="192">
        <f t="shared" si="131"/>
        <v>124.39999999999998</v>
      </c>
      <c r="L151" s="193">
        <f t="shared" si="132"/>
        <v>0.25050342327829234</v>
      </c>
      <c r="M151" s="188" t="s">
        <v>587</v>
      </c>
      <c r="N151" s="194">
        <v>42605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11</v>
      </c>
      <c r="B152" s="186">
        <v>41926</v>
      </c>
      <c r="C152" s="186"/>
      <c r="D152" s="187" t="s">
        <v>635</v>
      </c>
      <c r="E152" s="188" t="s">
        <v>589</v>
      </c>
      <c r="F152" s="189">
        <v>2481.9</v>
      </c>
      <c r="G152" s="188" t="s">
        <v>619</v>
      </c>
      <c r="H152" s="188">
        <v>2840</v>
      </c>
      <c r="I152" s="190">
        <v>2870</v>
      </c>
      <c r="J152" s="191" t="s">
        <v>636</v>
      </c>
      <c r="K152" s="192">
        <f t="shared" si="131"/>
        <v>358.09999999999991</v>
      </c>
      <c r="L152" s="193">
        <f t="shared" si="132"/>
        <v>0.14428462065353154</v>
      </c>
      <c r="M152" s="188" t="s">
        <v>587</v>
      </c>
      <c r="N152" s="194">
        <v>42017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12</v>
      </c>
      <c r="B153" s="186">
        <v>41928</v>
      </c>
      <c r="C153" s="186"/>
      <c r="D153" s="187" t="s">
        <v>637</v>
      </c>
      <c r="E153" s="188" t="s">
        <v>589</v>
      </c>
      <c r="F153" s="189">
        <v>84.5</v>
      </c>
      <c r="G153" s="188" t="s">
        <v>619</v>
      </c>
      <c r="H153" s="188">
        <v>93</v>
      </c>
      <c r="I153" s="190">
        <v>110</v>
      </c>
      <c r="J153" s="191" t="s">
        <v>638</v>
      </c>
      <c r="K153" s="192">
        <f t="shared" si="131"/>
        <v>8.5</v>
      </c>
      <c r="L153" s="193">
        <f t="shared" si="132"/>
        <v>0.10059171597633136</v>
      </c>
      <c r="M153" s="188" t="s">
        <v>587</v>
      </c>
      <c r="N153" s="194">
        <v>41939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13</v>
      </c>
      <c r="B154" s="186">
        <v>41928</v>
      </c>
      <c r="C154" s="186"/>
      <c r="D154" s="187" t="s">
        <v>639</v>
      </c>
      <c r="E154" s="188" t="s">
        <v>589</v>
      </c>
      <c r="F154" s="189">
        <v>401</v>
      </c>
      <c r="G154" s="188" t="s">
        <v>619</v>
      </c>
      <c r="H154" s="188">
        <v>428</v>
      </c>
      <c r="I154" s="190">
        <v>450</v>
      </c>
      <c r="J154" s="191" t="s">
        <v>640</v>
      </c>
      <c r="K154" s="192">
        <f t="shared" si="131"/>
        <v>27</v>
      </c>
      <c r="L154" s="193">
        <f t="shared" si="132"/>
        <v>6.7331670822942641E-2</v>
      </c>
      <c r="M154" s="188" t="s">
        <v>587</v>
      </c>
      <c r="N154" s="194">
        <v>42020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14</v>
      </c>
      <c r="B155" s="186">
        <v>41928</v>
      </c>
      <c r="C155" s="186"/>
      <c r="D155" s="187" t="s">
        <v>641</v>
      </c>
      <c r="E155" s="188" t="s">
        <v>589</v>
      </c>
      <c r="F155" s="189">
        <v>101</v>
      </c>
      <c r="G155" s="188" t="s">
        <v>619</v>
      </c>
      <c r="H155" s="188">
        <v>112</v>
      </c>
      <c r="I155" s="190">
        <v>120</v>
      </c>
      <c r="J155" s="191" t="s">
        <v>642</v>
      </c>
      <c r="K155" s="192">
        <f t="shared" si="131"/>
        <v>11</v>
      </c>
      <c r="L155" s="193">
        <f t="shared" si="132"/>
        <v>0.10891089108910891</v>
      </c>
      <c r="M155" s="188" t="s">
        <v>587</v>
      </c>
      <c r="N155" s="194">
        <v>41939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15</v>
      </c>
      <c r="B156" s="186">
        <v>41954</v>
      </c>
      <c r="C156" s="186"/>
      <c r="D156" s="187" t="s">
        <v>643</v>
      </c>
      <c r="E156" s="188" t="s">
        <v>589</v>
      </c>
      <c r="F156" s="189">
        <v>59</v>
      </c>
      <c r="G156" s="188" t="s">
        <v>619</v>
      </c>
      <c r="H156" s="188">
        <v>76</v>
      </c>
      <c r="I156" s="190">
        <v>76</v>
      </c>
      <c r="J156" s="191" t="s">
        <v>620</v>
      </c>
      <c r="K156" s="192">
        <f t="shared" si="131"/>
        <v>17</v>
      </c>
      <c r="L156" s="193">
        <f t="shared" si="132"/>
        <v>0.28813559322033899</v>
      </c>
      <c r="M156" s="188" t="s">
        <v>587</v>
      </c>
      <c r="N156" s="194">
        <v>43032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16</v>
      </c>
      <c r="B157" s="186">
        <v>41954</v>
      </c>
      <c r="C157" s="186"/>
      <c r="D157" s="187" t="s">
        <v>632</v>
      </c>
      <c r="E157" s="188" t="s">
        <v>589</v>
      </c>
      <c r="F157" s="189">
        <v>99</v>
      </c>
      <c r="G157" s="188" t="s">
        <v>619</v>
      </c>
      <c r="H157" s="188">
        <v>120</v>
      </c>
      <c r="I157" s="190">
        <v>120</v>
      </c>
      <c r="J157" s="191" t="s">
        <v>600</v>
      </c>
      <c r="K157" s="192">
        <f t="shared" si="131"/>
        <v>21</v>
      </c>
      <c r="L157" s="193">
        <f t="shared" si="132"/>
        <v>0.21212121212121213</v>
      </c>
      <c r="M157" s="188" t="s">
        <v>587</v>
      </c>
      <c r="N157" s="194">
        <v>41960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17</v>
      </c>
      <c r="B158" s="186">
        <v>41956</v>
      </c>
      <c r="C158" s="186"/>
      <c r="D158" s="187" t="s">
        <v>644</v>
      </c>
      <c r="E158" s="188" t="s">
        <v>589</v>
      </c>
      <c r="F158" s="189">
        <v>22</v>
      </c>
      <c r="G158" s="188" t="s">
        <v>619</v>
      </c>
      <c r="H158" s="188">
        <v>33.549999999999997</v>
      </c>
      <c r="I158" s="190">
        <v>32</v>
      </c>
      <c r="J158" s="191" t="s">
        <v>645</v>
      </c>
      <c r="K158" s="192">
        <f t="shared" si="131"/>
        <v>11.549999999999997</v>
      </c>
      <c r="L158" s="193">
        <f t="shared" si="132"/>
        <v>0.52499999999999991</v>
      </c>
      <c r="M158" s="188" t="s">
        <v>587</v>
      </c>
      <c r="N158" s="194">
        <v>42188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18</v>
      </c>
      <c r="B159" s="186">
        <v>41976</v>
      </c>
      <c r="C159" s="186"/>
      <c r="D159" s="187" t="s">
        <v>646</v>
      </c>
      <c r="E159" s="188" t="s">
        <v>589</v>
      </c>
      <c r="F159" s="189">
        <v>440</v>
      </c>
      <c r="G159" s="188" t="s">
        <v>619</v>
      </c>
      <c r="H159" s="188">
        <v>520</v>
      </c>
      <c r="I159" s="190">
        <v>520</v>
      </c>
      <c r="J159" s="191" t="s">
        <v>647</v>
      </c>
      <c r="K159" s="192">
        <f t="shared" si="131"/>
        <v>80</v>
      </c>
      <c r="L159" s="193">
        <f t="shared" si="132"/>
        <v>0.18181818181818182</v>
      </c>
      <c r="M159" s="188" t="s">
        <v>587</v>
      </c>
      <c r="N159" s="194">
        <v>42208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19</v>
      </c>
      <c r="B160" s="186">
        <v>41976</v>
      </c>
      <c r="C160" s="186"/>
      <c r="D160" s="187" t="s">
        <v>648</v>
      </c>
      <c r="E160" s="188" t="s">
        <v>589</v>
      </c>
      <c r="F160" s="189">
        <v>360</v>
      </c>
      <c r="G160" s="188" t="s">
        <v>619</v>
      </c>
      <c r="H160" s="188">
        <v>427</v>
      </c>
      <c r="I160" s="190">
        <v>425</v>
      </c>
      <c r="J160" s="191" t="s">
        <v>649</v>
      </c>
      <c r="K160" s="192">
        <f t="shared" si="131"/>
        <v>67</v>
      </c>
      <c r="L160" s="193">
        <f t="shared" si="132"/>
        <v>0.18611111111111112</v>
      </c>
      <c r="M160" s="188" t="s">
        <v>587</v>
      </c>
      <c r="N160" s="194">
        <v>42058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20</v>
      </c>
      <c r="B161" s="186">
        <v>42012</v>
      </c>
      <c r="C161" s="186"/>
      <c r="D161" s="187" t="s">
        <v>650</v>
      </c>
      <c r="E161" s="188" t="s">
        <v>589</v>
      </c>
      <c r="F161" s="189">
        <v>360</v>
      </c>
      <c r="G161" s="188" t="s">
        <v>619</v>
      </c>
      <c r="H161" s="188">
        <v>455</v>
      </c>
      <c r="I161" s="190">
        <v>420</v>
      </c>
      <c r="J161" s="191" t="s">
        <v>651</v>
      </c>
      <c r="K161" s="192">
        <f t="shared" si="131"/>
        <v>95</v>
      </c>
      <c r="L161" s="193">
        <f t="shared" si="132"/>
        <v>0.2638888888888889</v>
      </c>
      <c r="M161" s="188" t="s">
        <v>587</v>
      </c>
      <c r="N161" s="194">
        <v>42024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21</v>
      </c>
      <c r="B162" s="186">
        <v>42012</v>
      </c>
      <c r="C162" s="186"/>
      <c r="D162" s="187" t="s">
        <v>652</v>
      </c>
      <c r="E162" s="188" t="s">
        <v>589</v>
      </c>
      <c r="F162" s="189">
        <v>130</v>
      </c>
      <c r="G162" s="188"/>
      <c r="H162" s="188">
        <v>175.5</v>
      </c>
      <c r="I162" s="190">
        <v>165</v>
      </c>
      <c r="J162" s="191" t="s">
        <v>653</v>
      </c>
      <c r="K162" s="192">
        <f t="shared" si="131"/>
        <v>45.5</v>
      </c>
      <c r="L162" s="193">
        <f t="shared" si="132"/>
        <v>0.35</v>
      </c>
      <c r="M162" s="188" t="s">
        <v>587</v>
      </c>
      <c r="N162" s="194">
        <v>43088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22</v>
      </c>
      <c r="B163" s="186">
        <v>42040</v>
      </c>
      <c r="C163" s="186"/>
      <c r="D163" s="187" t="s">
        <v>381</v>
      </c>
      <c r="E163" s="188" t="s">
        <v>618</v>
      </c>
      <c r="F163" s="189">
        <v>98</v>
      </c>
      <c r="G163" s="188"/>
      <c r="H163" s="188">
        <v>120</v>
      </c>
      <c r="I163" s="190">
        <v>120</v>
      </c>
      <c r="J163" s="191" t="s">
        <v>620</v>
      </c>
      <c r="K163" s="192">
        <f t="shared" si="131"/>
        <v>22</v>
      </c>
      <c r="L163" s="193">
        <f t="shared" si="132"/>
        <v>0.22448979591836735</v>
      </c>
      <c r="M163" s="188" t="s">
        <v>587</v>
      </c>
      <c r="N163" s="194">
        <v>42753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23</v>
      </c>
      <c r="B164" s="186">
        <v>42040</v>
      </c>
      <c r="C164" s="186"/>
      <c r="D164" s="187" t="s">
        <v>654</v>
      </c>
      <c r="E164" s="188" t="s">
        <v>618</v>
      </c>
      <c r="F164" s="189">
        <v>196</v>
      </c>
      <c r="G164" s="188"/>
      <c r="H164" s="188">
        <v>262</v>
      </c>
      <c r="I164" s="190">
        <v>255</v>
      </c>
      <c r="J164" s="191" t="s">
        <v>620</v>
      </c>
      <c r="K164" s="192">
        <f t="shared" si="131"/>
        <v>66</v>
      </c>
      <c r="L164" s="193">
        <f t="shared" si="132"/>
        <v>0.33673469387755101</v>
      </c>
      <c r="M164" s="188" t="s">
        <v>587</v>
      </c>
      <c r="N164" s="194">
        <v>42599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5">
        <v>24</v>
      </c>
      <c r="B165" s="196">
        <v>42067</v>
      </c>
      <c r="C165" s="196"/>
      <c r="D165" s="197" t="s">
        <v>380</v>
      </c>
      <c r="E165" s="198" t="s">
        <v>618</v>
      </c>
      <c r="F165" s="199">
        <v>235</v>
      </c>
      <c r="G165" s="199"/>
      <c r="H165" s="200">
        <v>77</v>
      </c>
      <c r="I165" s="200" t="s">
        <v>655</v>
      </c>
      <c r="J165" s="201" t="s">
        <v>656</v>
      </c>
      <c r="K165" s="202">
        <f t="shared" si="131"/>
        <v>-158</v>
      </c>
      <c r="L165" s="203">
        <f t="shared" si="132"/>
        <v>-0.67234042553191486</v>
      </c>
      <c r="M165" s="199" t="s">
        <v>599</v>
      </c>
      <c r="N165" s="196">
        <v>43522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25</v>
      </c>
      <c r="B166" s="186">
        <v>42067</v>
      </c>
      <c r="C166" s="186"/>
      <c r="D166" s="187" t="s">
        <v>657</v>
      </c>
      <c r="E166" s="188" t="s">
        <v>618</v>
      </c>
      <c r="F166" s="189">
        <v>185</v>
      </c>
      <c r="G166" s="188"/>
      <c r="H166" s="188">
        <v>224</v>
      </c>
      <c r="I166" s="190" t="s">
        <v>658</v>
      </c>
      <c r="J166" s="191" t="s">
        <v>620</v>
      </c>
      <c r="K166" s="192">
        <f t="shared" si="131"/>
        <v>39</v>
      </c>
      <c r="L166" s="193">
        <f t="shared" si="132"/>
        <v>0.21081081081081082</v>
      </c>
      <c r="M166" s="188" t="s">
        <v>587</v>
      </c>
      <c r="N166" s="194">
        <v>42647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5">
        <v>26</v>
      </c>
      <c r="B167" s="196">
        <v>42090</v>
      </c>
      <c r="C167" s="196"/>
      <c r="D167" s="204" t="s">
        <v>659</v>
      </c>
      <c r="E167" s="199" t="s">
        <v>618</v>
      </c>
      <c r="F167" s="199">
        <v>49.5</v>
      </c>
      <c r="G167" s="200"/>
      <c r="H167" s="200">
        <v>15.85</v>
      </c>
      <c r="I167" s="200">
        <v>67</v>
      </c>
      <c r="J167" s="201" t="s">
        <v>660</v>
      </c>
      <c r="K167" s="200">
        <f t="shared" si="131"/>
        <v>-33.65</v>
      </c>
      <c r="L167" s="205">
        <f t="shared" si="132"/>
        <v>-0.67979797979797973</v>
      </c>
      <c r="M167" s="199" t="s">
        <v>599</v>
      </c>
      <c r="N167" s="206">
        <v>43627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27</v>
      </c>
      <c r="B168" s="186">
        <v>42093</v>
      </c>
      <c r="C168" s="186"/>
      <c r="D168" s="187" t="s">
        <v>661</v>
      </c>
      <c r="E168" s="188" t="s">
        <v>618</v>
      </c>
      <c r="F168" s="189">
        <v>183.5</v>
      </c>
      <c r="G168" s="188"/>
      <c r="H168" s="188">
        <v>219</v>
      </c>
      <c r="I168" s="190">
        <v>218</v>
      </c>
      <c r="J168" s="191" t="s">
        <v>662</v>
      </c>
      <c r="K168" s="192">
        <f t="shared" si="131"/>
        <v>35.5</v>
      </c>
      <c r="L168" s="193">
        <f t="shared" si="132"/>
        <v>0.19346049046321526</v>
      </c>
      <c r="M168" s="188" t="s">
        <v>587</v>
      </c>
      <c r="N168" s="194">
        <v>42103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28</v>
      </c>
      <c r="B169" s="186">
        <v>42114</v>
      </c>
      <c r="C169" s="186"/>
      <c r="D169" s="187" t="s">
        <v>663</v>
      </c>
      <c r="E169" s="188" t="s">
        <v>618</v>
      </c>
      <c r="F169" s="189">
        <f>(227+237)/2</f>
        <v>232</v>
      </c>
      <c r="G169" s="188"/>
      <c r="H169" s="188">
        <v>298</v>
      </c>
      <c r="I169" s="190">
        <v>298</v>
      </c>
      <c r="J169" s="191" t="s">
        <v>620</v>
      </c>
      <c r="K169" s="192">
        <f t="shared" si="131"/>
        <v>66</v>
      </c>
      <c r="L169" s="193">
        <f t="shared" si="132"/>
        <v>0.28448275862068967</v>
      </c>
      <c r="M169" s="188" t="s">
        <v>587</v>
      </c>
      <c r="N169" s="194">
        <v>42823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29</v>
      </c>
      <c r="B170" s="186">
        <v>42128</v>
      </c>
      <c r="C170" s="186"/>
      <c r="D170" s="187" t="s">
        <v>664</v>
      </c>
      <c r="E170" s="188" t="s">
        <v>589</v>
      </c>
      <c r="F170" s="189">
        <v>385</v>
      </c>
      <c r="G170" s="188"/>
      <c r="H170" s="188">
        <f>212.5+331</f>
        <v>543.5</v>
      </c>
      <c r="I170" s="190">
        <v>510</v>
      </c>
      <c r="J170" s="191" t="s">
        <v>665</v>
      </c>
      <c r="K170" s="192">
        <f t="shared" si="131"/>
        <v>158.5</v>
      </c>
      <c r="L170" s="193">
        <f t="shared" si="132"/>
        <v>0.41168831168831171</v>
      </c>
      <c r="M170" s="188" t="s">
        <v>587</v>
      </c>
      <c r="N170" s="194">
        <v>42235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30</v>
      </c>
      <c r="B171" s="186">
        <v>42128</v>
      </c>
      <c r="C171" s="186"/>
      <c r="D171" s="187" t="s">
        <v>666</v>
      </c>
      <c r="E171" s="188" t="s">
        <v>589</v>
      </c>
      <c r="F171" s="189">
        <v>115.5</v>
      </c>
      <c r="G171" s="188"/>
      <c r="H171" s="188">
        <v>146</v>
      </c>
      <c r="I171" s="190">
        <v>142</v>
      </c>
      <c r="J171" s="191" t="s">
        <v>667</v>
      </c>
      <c r="K171" s="192">
        <f t="shared" si="131"/>
        <v>30.5</v>
      </c>
      <c r="L171" s="193">
        <f t="shared" si="132"/>
        <v>0.26406926406926406</v>
      </c>
      <c r="M171" s="188" t="s">
        <v>587</v>
      </c>
      <c r="N171" s="194">
        <v>42202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31</v>
      </c>
      <c r="B172" s="186">
        <v>42151</v>
      </c>
      <c r="C172" s="186"/>
      <c r="D172" s="187" t="s">
        <v>668</v>
      </c>
      <c r="E172" s="188" t="s">
        <v>589</v>
      </c>
      <c r="F172" s="189">
        <v>237.5</v>
      </c>
      <c r="G172" s="188"/>
      <c r="H172" s="188">
        <v>279.5</v>
      </c>
      <c r="I172" s="190">
        <v>278</v>
      </c>
      <c r="J172" s="191" t="s">
        <v>620</v>
      </c>
      <c r="K172" s="192">
        <f t="shared" si="131"/>
        <v>42</v>
      </c>
      <c r="L172" s="193">
        <f t="shared" si="132"/>
        <v>0.17684210526315788</v>
      </c>
      <c r="M172" s="188" t="s">
        <v>587</v>
      </c>
      <c r="N172" s="194">
        <v>42222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32</v>
      </c>
      <c r="B173" s="186">
        <v>42174</v>
      </c>
      <c r="C173" s="186"/>
      <c r="D173" s="187" t="s">
        <v>639</v>
      </c>
      <c r="E173" s="188" t="s">
        <v>618</v>
      </c>
      <c r="F173" s="189">
        <v>340</v>
      </c>
      <c r="G173" s="188"/>
      <c r="H173" s="188">
        <v>448</v>
      </c>
      <c r="I173" s="190">
        <v>448</v>
      </c>
      <c r="J173" s="191" t="s">
        <v>620</v>
      </c>
      <c r="K173" s="192">
        <f t="shared" si="131"/>
        <v>108</v>
      </c>
      <c r="L173" s="193">
        <f t="shared" si="132"/>
        <v>0.31764705882352939</v>
      </c>
      <c r="M173" s="188" t="s">
        <v>587</v>
      </c>
      <c r="N173" s="194">
        <v>43018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33</v>
      </c>
      <c r="B174" s="186">
        <v>42191</v>
      </c>
      <c r="C174" s="186"/>
      <c r="D174" s="187" t="s">
        <v>669</v>
      </c>
      <c r="E174" s="188" t="s">
        <v>618</v>
      </c>
      <c r="F174" s="189">
        <v>390</v>
      </c>
      <c r="G174" s="188"/>
      <c r="H174" s="188">
        <v>460</v>
      </c>
      <c r="I174" s="190">
        <v>460</v>
      </c>
      <c r="J174" s="191" t="s">
        <v>620</v>
      </c>
      <c r="K174" s="192">
        <f t="shared" si="131"/>
        <v>70</v>
      </c>
      <c r="L174" s="193">
        <f t="shared" si="132"/>
        <v>0.17948717948717949</v>
      </c>
      <c r="M174" s="188" t="s">
        <v>587</v>
      </c>
      <c r="N174" s="194">
        <v>42478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5">
        <v>34</v>
      </c>
      <c r="B175" s="196">
        <v>42195</v>
      </c>
      <c r="C175" s="196"/>
      <c r="D175" s="197" t="s">
        <v>670</v>
      </c>
      <c r="E175" s="198" t="s">
        <v>618</v>
      </c>
      <c r="F175" s="199">
        <v>122.5</v>
      </c>
      <c r="G175" s="199"/>
      <c r="H175" s="200">
        <v>61</v>
      </c>
      <c r="I175" s="200">
        <v>172</v>
      </c>
      <c r="J175" s="201" t="s">
        <v>671</v>
      </c>
      <c r="K175" s="202">
        <f t="shared" si="131"/>
        <v>-61.5</v>
      </c>
      <c r="L175" s="203">
        <f t="shared" si="132"/>
        <v>-0.50204081632653064</v>
      </c>
      <c r="M175" s="199" t="s">
        <v>599</v>
      </c>
      <c r="N175" s="196">
        <v>43333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35</v>
      </c>
      <c r="B176" s="186">
        <v>42219</v>
      </c>
      <c r="C176" s="186"/>
      <c r="D176" s="187" t="s">
        <v>672</v>
      </c>
      <c r="E176" s="188" t="s">
        <v>618</v>
      </c>
      <c r="F176" s="189">
        <v>297.5</v>
      </c>
      <c r="G176" s="188"/>
      <c r="H176" s="188">
        <v>350</v>
      </c>
      <c r="I176" s="190">
        <v>360</v>
      </c>
      <c r="J176" s="191" t="s">
        <v>673</v>
      </c>
      <c r="K176" s="192">
        <f t="shared" si="131"/>
        <v>52.5</v>
      </c>
      <c r="L176" s="193">
        <f t="shared" si="132"/>
        <v>0.17647058823529413</v>
      </c>
      <c r="M176" s="188" t="s">
        <v>587</v>
      </c>
      <c r="N176" s="194">
        <v>42232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36</v>
      </c>
      <c r="B177" s="186">
        <v>42219</v>
      </c>
      <c r="C177" s="186"/>
      <c r="D177" s="187" t="s">
        <v>674</v>
      </c>
      <c r="E177" s="188" t="s">
        <v>618</v>
      </c>
      <c r="F177" s="189">
        <v>115.5</v>
      </c>
      <c r="G177" s="188"/>
      <c r="H177" s="188">
        <v>149</v>
      </c>
      <c r="I177" s="190">
        <v>140</v>
      </c>
      <c r="J177" s="191" t="s">
        <v>675</v>
      </c>
      <c r="K177" s="192">
        <f t="shared" si="131"/>
        <v>33.5</v>
      </c>
      <c r="L177" s="193">
        <f t="shared" si="132"/>
        <v>0.29004329004329005</v>
      </c>
      <c r="M177" s="188" t="s">
        <v>587</v>
      </c>
      <c r="N177" s="194">
        <v>42740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37</v>
      </c>
      <c r="B178" s="186">
        <v>42251</v>
      </c>
      <c r="C178" s="186"/>
      <c r="D178" s="187" t="s">
        <v>668</v>
      </c>
      <c r="E178" s="188" t="s">
        <v>618</v>
      </c>
      <c r="F178" s="189">
        <v>226</v>
      </c>
      <c r="G178" s="188"/>
      <c r="H178" s="188">
        <v>292</v>
      </c>
      <c r="I178" s="190">
        <v>292</v>
      </c>
      <c r="J178" s="191" t="s">
        <v>676</v>
      </c>
      <c r="K178" s="192">
        <f t="shared" si="131"/>
        <v>66</v>
      </c>
      <c r="L178" s="193">
        <f t="shared" si="132"/>
        <v>0.29203539823008851</v>
      </c>
      <c r="M178" s="188" t="s">
        <v>587</v>
      </c>
      <c r="N178" s="194">
        <v>42286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38</v>
      </c>
      <c r="B179" s="186">
        <v>42254</v>
      </c>
      <c r="C179" s="186"/>
      <c r="D179" s="187" t="s">
        <v>663</v>
      </c>
      <c r="E179" s="188" t="s">
        <v>618</v>
      </c>
      <c r="F179" s="189">
        <v>232.5</v>
      </c>
      <c r="G179" s="188"/>
      <c r="H179" s="188">
        <v>312.5</v>
      </c>
      <c r="I179" s="190">
        <v>310</v>
      </c>
      <c r="J179" s="191" t="s">
        <v>620</v>
      </c>
      <c r="K179" s="192">
        <f t="shared" si="131"/>
        <v>80</v>
      </c>
      <c r="L179" s="193">
        <f t="shared" si="132"/>
        <v>0.34408602150537637</v>
      </c>
      <c r="M179" s="188" t="s">
        <v>587</v>
      </c>
      <c r="N179" s="194">
        <v>42823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39</v>
      </c>
      <c r="B180" s="186">
        <v>42268</v>
      </c>
      <c r="C180" s="186"/>
      <c r="D180" s="187" t="s">
        <v>677</v>
      </c>
      <c r="E180" s="188" t="s">
        <v>618</v>
      </c>
      <c r="F180" s="189">
        <v>196.5</v>
      </c>
      <c r="G180" s="188"/>
      <c r="H180" s="188">
        <v>238</v>
      </c>
      <c r="I180" s="190">
        <v>238</v>
      </c>
      <c r="J180" s="191" t="s">
        <v>676</v>
      </c>
      <c r="K180" s="192">
        <f t="shared" si="131"/>
        <v>41.5</v>
      </c>
      <c r="L180" s="193">
        <f t="shared" si="132"/>
        <v>0.21119592875318066</v>
      </c>
      <c r="M180" s="188" t="s">
        <v>587</v>
      </c>
      <c r="N180" s="194">
        <v>42291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40</v>
      </c>
      <c r="B181" s="186">
        <v>42271</v>
      </c>
      <c r="C181" s="186"/>
      <c r="D181" s="187" t="s">
        <v>617</v>
      </c>
      <c r="E181" s="188" t="s">
        <v>618</v>
      </c>
      <c r="F181" s="189">
        <v>65</v>
      </c>
      <c r="G181" s="188"/>
      <c r="H181" s="188">
        <v>82</v>
      </c>
      <c r="I181" s="190">
        <v>82</v>
      </c>
      <c r="J181" s="191" t="s">
        <v>676</v>
      </c>
      <c r="K181" s="192">
        <f t="shared" si="131"/>
        <v>17</v>
      </c>
      <c r="L181" s="193">
        <f t="shared" si="132"/>
        <v>0.26153846153846155</v>
      </c>
      <c r="M181" s="188" t="s">
        <v>587</v>
      </c>
      <c r="N181" s="194">
        <v>42578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41</v>
      </c>
      <c r="B182" s="186">
        <v>42291</v>
      </c>
      <c r="C182" s="186"/>
      <c r="D182" s="187" t="s">
        <v>678</v>
      </c>
      <c r="E182" s="188" t="s">
        <v>618</v>
      </c>
      <c r="F182" s="189">
        <v>144</v>
      </c>
      <c r="G182" s="188"/>
      <c r="H182" s="188">
        <v>182.5</v>
      </c>
      <c r="I182" s="190">
        <v>181</v>
      </c>
      <c r="J182" s="191" t="s">
        <v>676</v>
      </c>
      <c r="K182" s="192">
        <f t="shared" si="131"/>
        <v>38.5</v>
      </c>
      <c r="L182" s="193">
        <f t="shared" si="132"/>
        <v>0.2673611111111111</v>
      </c>
      <c r="M182" s="188" t="s">
        <v>587</v>
      </c>
      <c r="N182" s="194">
        <v>42817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42</v>
      </c>
      <c r="B183" s="186">
        <v>42291</v>
      </c>
      <c r="C183" s="186"/>
      <c r="D183" s="187" t="s">
        <v>679</v>
      </c>
      <c r="E183" s="188" t="s">
        <v>618</v>
      </c>
      <c r="F183" s="189">
        <v>264</v>
      </c>
      <c r="G183" s="188"/>
      <c r="H183" s="188">
        <v>311</v>
      </c>
      <c r="I183" s="190">
        <v>311</v>
      </c>
      <c r="J183" s="191" t="s">
        <v>676</v>
      </c>
      <c r="K183" s="192">
        <f t="shared" si="131"/>
        <v>47</v>
      </c>
      <c r="L183" s="193">
        <f t="shared" si="132"/>
        <v>0.17803030303030304</v>
      </c>
      <c r="M183" s="188" t="s">
        <v>587</v>
      </c>
      <c r="N183" s="194">
        <v>42604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43</v>
      </c>
      <c r="B184" s="186">
        <v>42318</v>
      </c>
      <c r="C184" s="186"/>
      <c r="D184" s="187" t="s">
        <v>680</v>
      </c>
      <c r="E184" s="188" t="s">
        <v>589</v>
      </c>
      <c r="F184" s="189">
        <v>549.5</v>
      </c>
      <c r="G184" s="188"/>
      <c r="H184" s="188">
        <v>630</v>
      </c>
      <c r="I184" s="190">
        <v>630</v>
      </c>
      <c r="J184" s="191" t="s">
        <v>676</v>
      </c>
      <c r="K184" s="192">
        <f t="shared" si="131"/>
        <v>80.5</v>
      </c>
      <c r="L184" s="193">
        <f t="shared" si="132"/>
        <v>0.1464968152866242</v>
      </c>
      <c r="M184" s="188" t="s">
        <v>587</v>
      </c>
      <c r="N184" s="194">
        <v>42419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44</v>
      </c>
      <c r="B185" s="186">
        <v>42342</v>
      </c>
      <c r="C185" s="186"/>
      <c r="D185" s="187" t="s">
        <v>681</v>
      </c>
      <c r="E185" s="188" t="s">
        <v>618</v>
      </c>
      <c r="F185" s="189">
        <v>1027.5</v>
      </c>
      <c r="G185" s="188"/>
      <c r="H185" s="188">
        <v>1315</v>
      </c>
      <c r="I185" s="190">
        <v>1250</v>
      </c>
      <c r="J185" s="191" t="s">
        <v>676</v>
      </c>
      <c r="K185" s="192">
        <f t="shared" si="131"/>
        <v>287.5</v>
      </c>
      <c r="L185" s="193">
        <f t="shared" si="132"/>
        <v>0.27980535279805352</v>
      </c>
      <c r="M185" s="188" t="s">
        <v>587</v>
      </c>
      <c r="N185" s="194">
        <v>43244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45</v>
      </c>
      <c r="B186" s="186">
        <v>42367</v>
      </c>
      <c r="C186" s="186"/>
      <c r="D186" s="187" t="s">
        <v>682</v>
      </c>
      <c r="E186" s="188" t="s">
        <v>618</v>
      </c>
      <c r="F186" s="189">
        <v>465</v>
      </c>
      <c r="G186" s="188"/>
      <c r="H186" s="188">
        <v>540</v>
      </c>
      <c r="I186" s="190">
        <v>540</v>
      </c>
      <c r="J186" s="191" t="s">
        <v>676</v>
      </c>
      <c r="K186" s="192">
        <f t="shared" si="131"/>
        <v>75</v>
      </c>
      <c r="L186" s="193">
        <f t="shared" si="132"/>
        <v>0.16129032258064516</v>
      </c>
      <c r="M186" s="188" t="s">
        <v>587</v>
      </c>
      <c r="N186" s="194">
        <v>42530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46</v>
      </c>
      <c r="B187" s="186">
        <v>42380</v>
      </c>
      <c r="C187" s="186"/>
      <c r="D187" s="187" t="s">
        <v>381</v>
      </c>
      <c r="E187" s="188" t="s">
        <v>589</v>
      </c>
      <c r="F187" s="189">
        <v>81</v>
      </c>
      <c r="G187" s="188"/>
      <c r="H187" s="188">
        <v>110</v>
      </c>
      <c r="I187" s="190">
        <v>110</v>
      </c>
      <c r="J187" s="191" t="s">
        <v>676</v>
      </c>
      <c r="K187" s="192">
        <f t="shared" si="131"/>
        <v>29</v>
      </c>
      <c r="L187" s="193">
        <f t="shared" si="132"/>
        <v>0.35802469135802467</v>
      </c>
      <c r="M187" s="188" t="s">
        <v>587</v>
      </c>
      <c r="N187" s="194">
        <v>42745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47</v>
      </c>
      <c r="B188" s="186">
        <v>42382</v>
      </c>
      <c r="C188" s="186"/>
      <c r="D188" s="187" t="s">
        <v>683</v>
      </c>
      <c r="E188" s="188" t="s">
        <v>589</v>
      </c>
      <c r="F188" s="189">
        <v>417.5</v>
      </c>
      <c r="G188" s="188"/>
      <c r="H188" s="188">
        <v>547</v>
      </c>
      <c r="I188" s="190">
        <v>535</v>
      </c>
      <c r="J188" s="191" t="s">
        <v>676</v>
      </c>
      <c r="K188" s="192">
        <f t="shared" si="131"/>
        <v>129.5</v>
      </c>
      <c r="L188" s="193">
        <f t="shared" si="132"/>
        <v>0.31017964071856285</v>
      </c>
      <c r="M188" s="188" t="s">
        <v>587</v>
      </c>
      <c r="N188" s="194">
        <v>42578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48</v>
      </c>
      <c r="B189" s="186">
        <v>42408</v>
      </c>
      <c r="C189" s="186"/>
      <c r="D189" s="187" t="s">
        <v>684</v>
      </c>
      <c r="E189" s="188" t="s">
        <v>618</v>
      </c>
      <c r="F189" s="189">
        <v>650</v>
      </c>
      <c r="G189" s="188"/>
      <c r="H189" s="188">
        <v>800</v>
      </c>
      <c r="I189" s="190">
        <v>800</v>
      </c>
      <c r="J189" s="191" t="s">
        <v>676</v>
      </c>
      <c r="K189" s="192">
        <f t="shared" si="131"/>
        <v>150</v>
      </c>
      <c r="L189" s="193">
        <f t="shared" si="132"/>
        <v>0.23076923076923078</v>
      </c>
      <c r="M189" s="188" t="s">
        <v>587</v>
      </c>
      <c r="N189" s="194">
        <v>43154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49</v>
      </c>
      <c r="B190" s="186">
        <v>42433</v>
      </c>
      <c r="C190" s="186"/>
      <c r="D190" s="187" t="s">
        <v>210</v>
      </c>
      <c r="E190" s="188" t="s">
        <v>618</v>
      </c>
      <c r="F190" s="189">
        <v>437.5</v>
      </c>
      <c r="G190" s="188"/>
      <c r="H190" s="188">
        <v>504.5</v>
      </c>
      <c r="I190" s="190">
        <v>522</v>
      </c>
      <c r="J190" s="191" t="s">
        <v>685</v>
      </c>
      <c r="K190" s="192">
        <f t="shared" si="131"/>
        <v>67</v>
      </c>
      <c r="L190" s="193">
        <f t="shared" si="132"/>
        <v>0.15314285714285714</v>
      </c>
      <c r="M190" s="188" t="s">
        <v>587</v>
      </c>
      <c r="N190" s="194">
        <v>42480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50</v>
      </c>
      <c r="B191" s="186">
        <v>42438</v>
      </c>
      <c r="C191" s="186"/>
      <c r="D191" s="187" t="s">
        <v>686</v>
      </c>
      <c r="E191" s="188" t="s">
        <v>618</v>
      </c>
      <c r="F191" s="189">
        <v>189.5</v>
      </c>
      <c r="G191" s="188"/>
      <c r="H191" s="188">
        <v>218</v>
      </c>
      <c r="I191" s="190">
        <v>218</v>
      </c>
      <c r="J191" s="191" t="s">
        <v>676</v>
      </c>
      <c r="K191" s="192">
        <f t="shared" si="131"/>
        <v>28.5</v>
      </c>
      <c r="L191" s="193">
        <f t="shared" si="132"/>
        <v>0.15039577836411611</v>
      </c>
      <c r="M191" s="188" t="s">
        <v>587</v>
      </c>
      <c r="N191" s="194">
        <v>43034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5">
        <v>51</v>
      </c>
      <c r="B192" s="196">
        <v>42471</v>
      </c>
      <c r="C192" s="196"/>
      <c r="D192" s="204" t="s">
        <v>687</v>
      </c>
      <c r="E192" s="199" t="s">
        <v>618</v>
      </c>
      <c r="F192" s="199">
        <v>36.5</v>
      </c>
      <c r="G192" s="200"/>
      <c r="H192" s="200">
        <v>15.85</v>
      </c>
      <c r="I192" s="200">
        <v>60</v>
      </c>
      <c r="J192" s="201" t="s">
        <v>688</v>
      </c>
      <c r="K192" s="202">
        <f t="shared" si="131"/>
        <v>-20.65</v>
      </c>
      <c r="L192" s="203">
        <f t="shared" si="132"/>
        <v>-0.5657534246575342</v>
      </c>
      <c r="M192" s="199" t="s">
        <v>599</v>
      </c>
      <c r="N192" s="207">
        <v>43627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52</v>
      </c>
      <c r="B193" s="186">
        <v>42472</v>
      </c>
      <c r="C193" s="186"/>
      <c r="D193" s="187" t="s">
        <v>689</v>
      </c>
      <c r="E193" s="188" t="s">
        <v>618</v>
      </c>
      <c r="F193" s="189">
        <v>93</v>
      </c>
      <c r="G193" s="188"/>
      <c r="H193" s="188">
        <v>149</v>
      </c>
      <c r="I193" s="190">
        <v>140</v>
      </c>
      <c r="J193" s="191" t="s">
        <v>690</v>
      </c>
      <c r="K193" s="192">
        <f t="shared" si="131"/>
        <v>56</v>
      </c>
      <c r="L193" s="193">
        <f t="shared" si="132"/>
        <v>0.60215053763440862</v>
      </c>
      <c r="M193" s="188" t="s">
        <v>587</v>
      </c>
      <c r="N193" s="194">
        <v>42740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53</v>
      </c>
      <c r="B194" s="186">
        <v>42472</v>
      </c>
      <c r="C194" s="186"/>
      <c r="D194" s="187" t="s">
        <v>691</v>
      </c>
      <c r="E194" s="188" t="s">
        <v>618</v>
      </c>
      <c r="F194" s="189">
        <v>130</v>
      </c>
      <c r="G194" s="188"/>
      <c r="H194" s="188">
        <v>150</v>
      </c>
      <c r="I194" s="190" t="s">
        <v>692</v>
      </c>
      <c r="J194" s="191" t="s">
        <v>676</v>
      </c>
      <c r="K194" s="192">
        <f t="shared" si="131"/>
        <v>20</v>
      </c>
      <c r="L194" s="193">
        <f t="shared" si="132"/>
        <v>0.15384615384615385</v>
      </c>
      <c r="M194" s="188" t="s">
        <v>587</v>
      </c>
      <c r="N194" s="194">
        <v>42564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54</v>
      </c>
      <c r="B195" s="186">
        <v>42473</v>
      </c>
      <c r="C195" s="186"/>
      <c r="D195" s="187" t="s">
        <v>693</v>
      </c>
      <c r="E195" s="188" t="s">
        <v>618</v>
      </c>
      <c r="F195" s="189">
        <v>196</v>
      </c>
      <c r="G195" s="188"/>
      <c r="H195" s="188">
        <v>299</v>
      </c>
      <c r="I195" s="190">
        <v>299</v>
      </c>
      <c r="J195" s="191" t="s">
        <v>676</v>
      </c>
      <c r="K195" s="192">
        <v>103</v>
      </c>
      <c r="L195" s="193">
        <v>0.52551020408163296</v>
      </c>
      <c r="M195" s="188" t="s">
        <v>587</v>
      </c>
      <c r="N195" s="194">
        <v>42620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55</v>
      </c>
      <c r="B196" s="186">
        <v>42473</v>
      </c>
      <c r="C196" s="186"/>
      <c r="D196" s="187" t="s">
        <v>694</v>
      </c>
      <c r="E196" s="188" t="s">
        <v>618</v>
      </c>
      <c r="F196" s="189">
        <v>88</v>
      </c>
      <c r="G196" s="188"/>
      <c r="H196" s="188">
        <v>103</v>
      </c>
      <c r="I196" s="190">
        <v>103</v>
      </c>
      <c r="J196" s="191" t="s">
        <v>676</v>
      </c>
      <c r="K196" s="192">
        <v>15</v>
      </c>
      <c r="L196" s="193">
        <v>0.170454545454545</v>
      </c>
      <c r="M196" s="188" t="s">
        <v>587</v>
      </c>
      <c r="N196" s="194">
        <v>42530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56</v>
      </c>
      <c r="B197" s="186">
        <v>42492</v>
      </c>
      <c r="C197" s="186"/>
      <c r="D197" s="187" t="s">
        <v>695</v>
      </c>
      <c r="E197" s="188" t="s">
        <v>618</v>
      </c>
      <c r="F197" s="189">
        <v>127.5</v>
      </c>
      <c r="G197" s="188"/>
      <c r="H197" s="188">
        <v>148</v>
      </c>
      <c r="I197" s="190" t="s">
        <v>696</v>
      </c>
      <c r="J197" s="191" t="s">
        <v>676</v>
      </c>
      <c r="K197" s="192">
        <f>H197-F197</f>
        <v>20.5</v>
      </c>
      <c r="L197" s="193">
        <f>K197/F197</f>
        <v>0.16078431372549021</v>
      </c>
      <c r="M197" s="188" t="s">
        <v>587</v>
      </c>
      <c r="N197" s="194">
        <v>42564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57</v>
      </c>
      <c r="B198" s="186">
        <v>42493</v>
      </c>
      <c r="C198" s="186"/>
      <c r="D198" s="187" t="s">
        <v>697</v>
      </c>
      <c r="E198" s="188" t="s">
        <v>618</v>
      </c>
      <c r="F198" s="189">
        <v>675</v>
      </c>
      <c r="G198" s="188"/>
      <c r="H198" s="188">
        <v>815</v>
      </c>
      <c r="I198" s="190" t="s">
        <v>698</v>
      </c>
      <c r="J198" s="191" t="s">
        <v>676</v>
      </c>
      <c r="K198" s="192">
        <f>H198-F198</f>
        <v>140</v>
      </c>
      <c r="L198" s="193">
        <f>K198/F198</f>
        <v>0.2074074074074074</v>
      </c>
      <c r="M198" s="188" t="s">
        <v>587</v>
      </c>
      <c r="N198" s="194">
        <v>43154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5">
        <v>58</v>
      </c>
      <c r="B199" s="196">
        <v>42522</v>
      </c>
      <c r="C199" s="196"/>
      <c r="D199" s="197" t="s">
        <v>699</v>
      </c>
      <c r="E199" s="198" t="s">
        <v>618</v>
      </c>
      <c r="F199" s="199">
        <v>500</v>
      </c>
      <c r="G199" s="199"/>
      <c r="H199" s="200">
        <v>232.5</v>
      </c>
      <c r="I199" s="200" t="s">
        <v>700</v>
      </c>
      <c r="J199" s="201" t="s">
        <v>701</v>
      </c>
      <c r="K199" s="202">
        <f>H199-F199</f>
        <v>-267.5</v>
      </c>
      <c r="L199" s="203">
        <f>K199/F199</f>
        <v>-0.53500000000000003</v>
      </c>
      <c r="M199" s="199" t="s">
        <v>599</v>
      </c>
      <c r="N199" s="196">
        <v>43735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59</v>
      </c>
      <c r="B200" s="186">
        <v>42527</v>
      </c>
      <c r="C200" s="186"/>
      <c r="D200" s="187" t="s">
        <v>539</v>
      </c>
      <c r="E200" s="188" t="s">
        <v>618</v>
      </c>
      <c r="F200" s="189">
        <v>110</v>
      </c>
      <c r="G200" s="188"/>
      <c r="H200" s="188">
        <v>126.5</v>
      </c>
      <c r="I200" s="190">
        <v>125</v>
      </c>
      <c r="J200" s="191" t="s">
        <v>627</v>
      </c>
      <c r="K200" s="192">
        <f>H200-F200</f>
        <v>16.5</v>
      </c>
      <c r="L200" s="193">
        <f>K200/F200</f>
        <v>0.15</v>
      </c>
      <c r="M200" s="188" t="s">
        <v>587</v>
      </c>
      <c r="N200" s="194">
        <v>42552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60</v>
      </c>
      <c r="B201" s="186">
        <v>42538</v>
      </c>
      <c r="C201" s="186"/>
      <c r="D201" s="187" t="s">
        <v>702</v>
      </c>
      <c r="E201" s="188" t="s">
        <v>618</v>
      </c>
      <c r="F201" s="189">
        <v>44</v>
      </c>
      <c r="G201" s="188"/>
      <c r="H201" s="188">
        <v>69.5</v>
      </c>
      <c r="I201" s="190">
        <v>69.5</v>
      </c>
      <c r="J201" s="191" t="s">
        <v>703</v>
      </c>
      <c r="K201" s="192">
        <f>H201-F201</f>
        <v>25.5</v>
      </c>
      <c r="L201" s="193">
        <f>K201/F201</f>
        <v>0.57954545454545459</v>
      </c>
      <c r="M201" s="188" t="s">
        <v>587</v>
      </c>
      <c r="N201" s="194">
        <v>42977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61</v>
      </c>
      <c r="B202" s="186">
        <v>42549</v>
      </c>
      <c r="C202" s="186"/>
      <c r="D202" s="187" t="s">
        <v>704</v>
      </c>
      <c r="E202" s="188" t="s">
        <v>618</v>
      </c>
      <c r="F202" s="189">
        <v>262.5</v>
      </c>
      <c r="G202" s="188"/>
      <c r="H202" s="188">
        <v>340</v>
      </c>
      <c r="I202" s="190">
        <v>333</v>
      </c>
      <c r="J202" s="191" t="s">
        <v>705</v>
      </c>
      <c r="K202" s="192">
        <v>77.5</v>
      </c>
      <c r="L202" s="193">
        <v>0.29523809523809502</v>
      </c>
      <c r="M202" s="188" t="s">
        <v>587</v>
      </c>
      <c r="N202" s="194">
        <v>43017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62</v>
      </c>
      <c r="B203" s="186">
        <v>42549</v>
      </c>
      <c r="C203" s="186"/>
      <c r="D203" s="187" t="s">
        <v>706</v>
      </c>
      <c r="E203" s="188" t="s">
        <v>618</v>
      </c>
      <c r="F203" s="189">
        <v>840</v>
      </c>
      <c r="G203" s="188"/>
      <c r="H203" s="188">
        <v>1230</v>
      </c>
      <c r="I203" s="190">
        <v>1230</v>
      </c>
      <c r="J203" s="191" t="s">
        <v>676</v>
      </c>
      <c r="K203" s="192">
        <v>390</v>
      </c>
      <c r="L203" s="193">
        <v>0.46428571428571402</v>
      </c>
      <c r="M203" s="188" t="s">
        <v>587</v>
      </c>
      <c r="N203" s="194">
        <v>42649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8">
        <v>63</v>
      </c>
      <c r="B204" s="209">
        <v>42556</v>
      </c>
      <c r="C204" s="209"/>
      <c r="D204" s="210" t="s">
        <v>707</v>
      </c>
      <c r="E204" s="211" t="s">
        <v>618</v>
      </c>
      <c r="F204" s="211">
        <v>395</v>
      </c>
      <c r="G204" s="212"/>
      <c r="H204" s="212">
        <f>(468.5+342.5)/2</f>
        <v>405.5</v>
      </c>
      <c r="I204" s="212">
        <v>510</v>
      </c>
      <c r="J204" s="213" t="s">
        <v>708</v>
      </c>
      <c r="K204" s="214">
        <f t="shared" ref="K204:K210" si="133">H204-F204</f>
        <v>10.5</v>
      </c>
      <c r="L204" s="215">
        <f t="shared" ref="L204:L210" si="134">K204/F204</f>
        <v>2.6582278481012658E-2</v>
      </c>
      <c r="M204" s="211" t="s">
        <v>709</v>
      </c>
      <c r="N204" s="209">
        <v>43606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5">
        <v>64</v>
      </c>
      <c r="B205" s="196">
        <v>42584</v>
      </c>
      <c r="C205" s="196"/>
      <c r="D205" s="197" t="s">
        <v>710</v>
      </c>
      <c r="E205" s="198" t="s">
        <v>589</v>
      </c>
      <c r="F205" s="199">
        <f>169.5-12.8</f>
        <v>156.69999999999999</v>
      </c>
      <c r="G205" s="199"/>
      <c r="H205" s="200">
        <v>77</v>
      </c>
      <c r="I205" s="200" t="s">
        <v>711</v>
      </c>
      <c r="J205" s="201" t="s">
        <v>712</v>
      </c>
      <c r="K205" s="202">
        <f t="shared" si="133"/>
        <v>-79.699999999999989</v>
      </c>
      <c r="L205" s="203">
        <f t="shared" si="134"/>
        <v>-0.50861518825781749</v>
      </c>
      <c r="M205" s="199" t="s">
        <v>599</v>
      </c>
      <c r="N205" s="196">
        <v>43522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5">
        <v>65</v>
      </c>
      <c r="B206" s="196">
        <v>42586</v>
      </c>
      <c r="C206" s="196"/>
      <c r="D206" s="197" t="s">
        <v>713</v>
      </c>
      <c r="E206" s="198" t="s">
        <v>618</v>
      </c>
      <c r="F206" s="199">
        <v>400</v>
      </c>
      <c r="G206" s="199"/>
      <c r="H206" s="200">
        <v>305</v>
      </c>
      <c r="I206" s="200">
        <v>475</v>
      </c>
      <c r="J206" s="201" t="s">
        <v>714</v>
      </c>
      <c r="K206" s="202">
        <f t="shared" si="133"/>
        <v>-95</v>
      </c>
      <c r="L206" s="203">
        <f t="shared" si="134"/>
        <v>-0.23749999999999999</v>
      </c>
      <c r="M206" s="199" t="s">
        <v>599</v>
      </c>
      <c r="N206" s="196">
        <v>43606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66</v>
      </c>
      <c r="B207" s="186">
        <v>42593</v>
      </c>
      <c r="C207" s="186"/>
      <c r="D207" s="187" t="s">
        <v>715</v>
      </c>
      <c r="E207" s="188" t="s">
        <v>618</v>
      </c>
      <c r="F207" s="189">
        <v>86.5</v>
      </c>
      <c r="G207" s="188"/>
      <c r="H207" s="188">
        <v>130</v>
      </c>
      <c r="I207" s="190">
        <v>130</v>
      </c>
      <c r="J207" s="191" t="s">
        <v>716</v>
      </c>
      <c r="K207" s="192">
        <f t="shared" si="133"/>
        <v>43.5</v>
      </c>
      <c r="L207" s="193">
        <f t="shared" si="134"/>
        <v>0.50289017341040465</v>
      </c>
      <c r="M207" s="188" t="s">
        <v>587</v>
      </c>
      <c r="N207" s="194">
        <v>43091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5">
        <v>67</v>
      </c>
      <c r="B208" s="196">
        <v>42600</v>
      </c>
      <c r="C208" s="196"/>
      <c r="D208" s="197" t="s">
        <v>109</v>
      </c>
      <c r="E208" s="198" t="s">
        <v>618</v>
      </c>
      <c r="F208" s="199">
        <v>133.5</v>
      </c>
      <c r="G208" s="199"/>
      <c r="H208" s="200">
        <v>126.5</v>
      </c>
      <c r="I208" s="200">
        <v>178</v>
      </c>
      <c r="J208" s="201" t="s">
        <v>717</v>
      </c>
      <c r="K208" s="202">
        <f t="shared" si="133"/>
        <v>-7</v>
      </c>
      <c r="L208" s="203">
        <f t="shared" si="134"/>
        <v>-5.2434456928838954E-2</v>
      </c>
      <c r="M208" s="199" t="s">
        <v>599</v>
      </c>
      <c r="N208" s="196">
        <v>42615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68</v>
      </c>
      <c r="B209" s="186">
        <v>42613</v>
      </c>
      <c r="C209" s="186"/>
      <c r="D209" s="187" t="s">
        <v>718</v>
      </c>
      <c r="E209" s="188" t="s">
        <v>618</v>
      </c>
      <c r="F209" s="189">
        <v>560</v>
      </c>
      <c r="G209" s="188"/>
      <c r="H209" s="188">
        <v>725</v>
      </c>
      <c r="I209" s="190">
        <v>725</v>
      </c>
      <c r="J209" s="191" t="s">
        <v>620</v>
      </c>
      <c r="K209" s="192">
        <f t="shared" si="133"/>
        <v>165</v>
      </c>
      <c r="L209" s="193">
        <f t="shared" si="134"/>
        <v>0.29464285714285715</v>
      </c>
      <c r="M209" s="188" t="s">
        <v>587</v>
      </c>
      <c r="N209" s="194">
        <v>42456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69</v>
      </c>
      <c r="B210" s="186">
        <v>42614</v>
      </c>
      <c r="C210" s="186"/>
      <c r="D210" s="187" t="s">
        <v>719</v>
      </c>
      <c r="E210" s="188" t="s">
        <v>618</v>
      </c>
      <c r="F210" s="189">
        <v>160.5</v>
      </c>
      <c r="G210" s="188"/>
      <c r="H210" s="188">
        <v>210</v>
      </c>
      <c r="I210" s="190">
        <v>210</v>
      </c>
      <c r="J210" s="191" t="s">
        <v>620</v>
      </c>
      <c r="K210" s="192">
        <f t="shared" si="133"/>
        <v>49.5</v>
      </c>
      <c r="L210" s="193">
        <f t="shared" si="134"/>
        <v>0.30841121495327101</v>
      </c>
      <c r="M210" s="188" t="s">
        <v>587</v>
      </c>
      <c r="N210" s="194">
        <v>42871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70</v>
      </c>
      <c r="B211" s="186">
        <v>42646</v>
      </c>
      <c r="C211" s="186"/>
      <c r="D211" s="187" t="s">
        <v>395</v>
      </c>
      <c r="E211" s="188" t="s">
        <v>618</v>
      </c>
      <c r="F211" s="189">
        <v>430</v>
      </c>
      <c r="G211" s="188"/>
      <c r="H211" s="188">
        <v>596</v>
      </c>
      <c r="I211" s="190">
        <v>575</v>
      </c>
      <c r="J211" s="191" t="s">
        <v>720</v>
      </c>
      <c r="K211" s="192">
        <v>166</v>
      </c>
      <c r="L211" s="193">
        <v>0.38604651162790699</v>
      </c>
      <c r="M211" s="188" t="s">
        <v>587</v>
      </c>
      <c r="N211" s="194">
        <v>42769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71</v>
      </c>
      <c r="B212" s="186">
        <v>42657</v>
      </c>
      <c r="C212" s="186"/>
      <c r="D212" s="187" t="s">
        <v>721</v>
      </c>
      <c r="E212" s="188" t="s">
        <v>618</v>
      </c>
      <c r="F212" s="189">
        <v>280</v>
      </c>
      <c r="G212" s="188"/>
      <c r="H212" s="188">
        <v>345</v>
      </c>
      <c r="I212" s="190">
        <v>345</v>
      </c>
      <c r="J212" s="191" t="s">
        <v>620</v>
      </c>
      <c r="K212" s="192">
        <f t="shared" ref="K212:K217" si="135">H212-F212</f>
        <v>65</v>
      </c>
      <c r="L212" s="193">
        <f>K212/F212</f>
        <v>0.23214285714285715</v>
      </c>
      <c r="M212" s="188" t="s">
        <v>587</v>
      </c>
      <c r="N212" s="194">
        <v>42814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72</v>
      </c>
      <c r="B213" s="186">
        <v>42657</v>
      </c>
      <c r="C213" s="186"/>
      <c r="D213" s="187" t="s">
        <v>722</v>
      </c>
      <c r="E213" s="188" t="s">
        <v>618</v>
      </c>
      <c r="F213" s="189">
        <v>245</v>
      </c>
      <c r="G213" s="188"/>
      <c r="H213" s="188">
        <v>325.5</v>
      </c>
      <c r="I213" s="190">
        <v>330</v>
      </c>
      <c r="J213" s="191" t="s">
        <v>723</v>
      </c>
      <c r="K213" s="192">
        <f t="shared" si="135"/>
        <v>80.5</v>
      </c>
      <c r="L213" s="193">
        <f>K213/F213</f>
        <v>0.32857142857142857</v>
      </c>
      <c r="M213" s="188" t="s">
        <v>587</v>
      </c>
      <c r="N213" s="194">
        <v>42769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73</v>
      </c>
      <c r="B214" s="186">
        <v>42660</v>
      </c>
      <c r="C214" s="186"/>
      <c r="D214" s="187" t="s">
        <v>345</v>
      </c>
      <c r="E214" s="188" t="s">
        <v>618</v>
      </c>
      <c r="F214" s="189">
        <v>125</v>
      </c>
      <c r="G214" s="188"/>
      <c r="H214" s="188">
        <v>160</v>
      </c>
      <c r="I214" s="190">
        <v>160</v>
      </c>
      <c r="J214" s="191" t="s">
        <v>676</v>
      </c>
      <c r="K214" s="192">
        <f t="shared" si="135"/>
        <v>35</v>
      </c>
      <c r="L214" s="193">
        <v>0.28000000000000003</v>
      </c>
      <c r="M214" s="188" t="s">
        <v>587</v>
      </c>
      <c r="N214" s="194">
        <v>42803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74</v>
      </c>
      <c r="B215" s="186">
        <v>42660</v>
      </c>
      <c r="C215" s="186"/>
      <c r="D215" s="187" t="s">
        <v>468</v>
      </c>
      <c r="E215" s="188" t="s">
        <v>618</v>
      </c>
      <c r="F215" s="189">
        <v>114</v>
      </c>
      <c r="G215" s="188"/>
      <c r="H215" s="188">
        <v>145</v>
      </c>
      <c r="I215" s="190">
        <v>145</v>
      </c>
      <c r="J215" s="191" t="s">
        <v>676</v>
      </c>
      <c r="K215" s="192">
        <f t="shared" si="135"/>
        <v>31</v>
      </c>
      <c r="L215" s="193">
        <f>K215/F215</f>
        <v>0.27192982456140352</v>
      </c>
      <c r="M215" s="188" t="s">
        <v>587</v>
      </c>
      <c r="N215" s="194">
        <v>42859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75</v>
      </c>
      <c r="B216" s="186">
        <v>42660</v>
      </c>
      <c r="C216" s="186"/>
      <c r="D216" s="187" t="s">
        <v>724</v>
      </c>
      <c r="E216" s="188" t="s">
        <v>618</v>
      </c>
      <c r="F216" s="189">
        <v>212</v>
      </c>
      <c r="G216" s="188"/>
      <c r="H216" s="188">
        <v>280</v>
      </c>
      <c r="I216" s="190">
        <v>276</v>
      </c>
      <c r="J216" s="191" t="s">
        <v>725</v>
      </c>
      <c r="K216" s="192">
        <f t="shared" si="135"/>
        <v>68</v>
      </c>
      <c r="L216" s="193">
        <f>K216/F216</f>
        <v>0.32075471698113206</v>
      </c>
      <c r="M216" s="188" t="s">
        <v>587</v>
      </c>
      <c r="N216" s="194">
        <v>42858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76</v>
      </c>
      <c r="B217" s="186">
        <v>42678</v>
      </c>
      <c r="C217" s="186"/>
      <c r="D217" s="187" t="s">
        <v>456</v>
      </c>
      <c r="E217" s="188" t="s">
        <v>618</v>
      </c>
      <c r="F217" s="189">
        <v>155</v>
      </c>
      <c r="G217" s="188"/>
      <c r="H217" s="188">
        <v>210</v>
      </c>
      <c r="I217" s="190">
        <v>210</v>
      </c>
      <c r="J217" s="191" t="s">
        <v>726</v>
      </c>
      <c r="K217" s="192">
        <f t="shared" si="135"/>
        <v>55</v>
      </c>
      <c r="L217" s="193">
        <f>K217/F217</f>
        <v>0.35483870967741937</v>
      </c>
      <c r="M217" s="188" t="s">
        <v>587</v>
      </c>
      <c r="N217" s="194">
        <v>42944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5">
        <v>77</v>
      </c>
      <c r="B218" s="196">
        <v>42710</v>
      </c>
      <c r="C218" s="196"/>
      <c r="D218" s="197" t="s">
        <v>727</v>
      </c>
      <c r="E218" s="198" t="s">
        <v>618</v>
      </c>
      <c r="F218" s="199">
        <v>150.5</v>
      </c>
      <c r="G218" s="199"/>
      <c r="H218" s="200">
        <v>72.5</v>
      </c>
      <c r="I218" s="200">
        <v>174</v>
      </c>
      <c r="J218" s="201" t="s">
        <v>728</v>
      </c>
      <c r="K218" s="202">
        <v>-78</v>
      </c>
      <c r="L218" s="203">
        <v>-0.51827242524916906</v>
      </c>
      <c r="M218" s="199" t="s">
        <v>599</v>
      </c>
      <c r="N218" s="196">
        <v>43333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78</v>
      </c>
      <c r="B219" s="186">
        <v>42712</v>
      </c>
      <c r="C219" s="186"/>
      <c r="D219" s="187" t="s">
        <v>729</v>
      </c>
      <c r="E219" s="188" t="s">
        <v>618</v>
      </c>
      <c r="F219" s="189">
        <v>380</v>
      </c>
      <c r="G219" s="188"/>
      <c r="H219" s="188">
        <v>478</v>
      </c>
      <c r="I219" s="190">
        <v>468</v>
      </c>
      <c r="J219" s="191" t="s">
        <v>676</v>
      </c>
      <c r="K219" s="192">
        <f>H219-F219</f>
        <v>98</v>
      </c>
      <c r="L219" s="193">
        <f>K219/F219</f>
        <v>0.25789473684210529</v>
      </c>
      <c r="M219" s="188" t="s">
        <v>587</v>
      </c>
      <c r="N219" s="194">
        <v>43025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79</v>
      </c>
      <c r="B220" s="186">
        <v>42734</v>
      </c>
      <c r="C220" s="186"/>
      <c r="D220" s="187" t="s">
        <v>108</v>
      </c>
      <c r="E220" s="188" t="s">
        <v>618</v>
      </c>
      <c r="F220" s="189">
        <v>305</v>
      </c>
      <c r="G220" s="188"/>
      <c r="H220" s="188">
        <v>375</v>
      </c>
      <c r="I220" s="190">
        <v>375</v>
      </c>
      <c r="J220" s="191" t="s">
        <v>676</v>
      </c>
      <c r="K220" s="192">
        <f>H220-F220</f>
        <v>70</v>
      </c>
      <c r="L220" s="193">
        <f>K220/F220</f>
        <v>0.22950819672131148</v>
      </c>
      <c r="M220" s="188" t="s">
        <v>587</v>
      </c>
      <c r="N220" s="194">
        <v>42768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80</v>
      </c>
      <c r="B221" s="186">
        <v>42739</v>
      </c>
      <c r="C221" s="186"/>
      <c r="D221" s="187" t="s">
        <v>94</v>
      </c>
      <c r="E221" s="188" t="s">
        <v>618</v>
      </c>
      <c r="F221" s="189">
        <v>99.5</v>
      </c>
      <c r="G221" s="188"/>
      <c r="H221" s="188">
        <v>158</v>
      </c>
      <c r="I221" s="190">
        <v>158</v>
      </c>
      <c r="J221" s="191" t="s">
        <v>676</v>
      </c>
      <c r="K221" s="192">
        <f>H221-F221</f>
        <v>58.5</v>
      </c>
      <c r="L221" s="193">
        <f>K221/F221</f>
        <v>0.5879396984924623</v>
      </c>
      <c r="M221" s="188" t="s">
        <v>587</v>
      </c>
      <c r="N221" s="194">
        <v>42898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81</v>
      </c>
      <c r="B222" s="186">
        <v>42739</v>
      </c>
      <c r="C222" s="186"/>
      <c r="D222" s="187" t="s">
        <v>94</v>
      </c>
      <c r="E222" s="188" t="s">
        <v>618</v>
      </c>
      <c r="F222" s="189">
        <v>99.5</v>
      </c>
      <c r="G222" s="188"/>
      <c r="H222" s="188">
        <v>158</v>
      </c>
      <c r="I222" s="190">
        <v>158</v>
      </c>
      <c r="J222" s="191" t="s">
        <v>676</v>
      </c>
      <c r="K222" s="192">
        <v>58.5</v>
      </c>
      <c r="L222" s="193">
        <v>0.58793969849246197</v>
      </c>
      <c r="M222" s="188" t="s">
        <v>587</v>
      </c>
      <c r="N222" s="194">
        <v>42898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82</v>
      </c>
      <c r="B223" s="186">
        <v>42786</v>
      </c>
      <c r="C223" s="186"/>
      <c r="D223" s="187" t="s">
        <v>185</v>
      </c>
      <c r="E223" s="188" t="s">
        <v>618</v>
      </c>
      <c r="F223" s="189">
        <v>140.5</v>
      </c>
      <c r="G223" s="188"/>
      <c r="H223" s="188">
        <v>220</v>
      </c>
      <c r="I223" s="190">
        <v>220</v>
      </c>
      <c r="J223" s="191" t="s">
        <v>676</v>
      </c>
      <c r="K223" s="192">
        <f>H223-F223</f>
        <v>79.5</v>
      </c>
      <c r="L223" s="193">
        <f>K223/F223</f>
        <v>0.5658362989323843</v>
      </c>
      <c r="M223" s="188" t="s">
        <v>587</v>
      </c>
      <c r="N223" s="194">
        <v>42864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83</v>
      </c>
      <c r="B224" s="186">
        <v>42786</v>
      </c>
      <c r="C224" s="186"/>
      <c r="D224" s="187" t="s">
        <v>730</v>
      </c>
      <c r="E224" s="188" t="s">
        <v>618</v>
      </c>
      <c r="F224" s="189">
        <v>202.5</v>
      </c>
      <c r="G224" s="188"/>
      <c r="H224" s="188">
        <v>234</v>
      </c>
      <c r="I224" s="190">
        <v>234</v>
      </c>
      <c r="J224" s="191" t="s">
        <v>676</v>
      </c>
      <c r="K224" s="192">
        <v>31.5</v>
      </c>
      <c r="L224" s="193">
        <v>0.155555555555556</v>
      </c>
      <c r="M224" s="188" t="s">
        <v>587</v>
      </c>
      <c r="N224" s="194">
        <v>42836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84</v>
      </c>
      <c r="B225" s="186">
        <v>42818</v>
      </c>
      <c r="C225" s="186"/>
      <c r="D225" s="187" t="s">
        <v>731</v>
      </c>
      <c r="E225" s="188" t="s">
        <v>618</v>
      </c>
      <c r="F225" s="189">
        <v>300.5</v>
      </c>
      <c r="G225" s="188"/>
      <c r="H225" s="188">
        <v>417.5</v>
      </c>
      <c r="I225" s="190">
        <v>420</v>
      </c>
      <c r="J225" s="191" t="s">
        <v>732</v>
      </c>
      <c r="K225" s="192">
        <f>H225-F225</f>
        <v>117</v>
      </c>
      <c r="L225" s="193">
        <f>K225/F225</f>
        <v>0.38935108153078202</v>
      </c>
      <c r="M225" s="188" t="s">
        <v>587</v>
      </c>
      <c r="N225" s="194">
        <v>43070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85</v>
      </c>
      <c r="B226" s="186">
        <v>42818</v>
      </c>
      <c r="C226" s="186"/>
      <c r="D226" s="187" t="s">
        <v>706</v>
      </c>
      <c r="E226" s="188" t="s">
        <v>618</v>
      </c>
      <c r="F226" s="189">
        <v>850</v>
      </c>
      <c r="G226" s="188"/>
      <c r="H226" s="188">
        <v>1042.5</v>
      </c>
      <c r="I226" s="190">
        <v>1023</v>
      </c>
      <c r="J226" s="191" t="s">
        <v>733</v>
      </c>
      <c r="K226" s="192">
        <v>192.5</v>
      </c>
      <c r="L226" s="193">
        <v>0.22647058823529401</v>
      </c>
      <c r="M226" s="188" t="s">
        <v>587</v>
      </c>
      <c r="N226" s="194">
        <v>42830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86</v>
      </c>
      <c r="B227" s="186">
        <v>42830</v>
      </c>
      <c r="C227" s="186"/>
      <c r="D227" s="187" t="s">
        <v>487</v>
      </c>
      <c r="E227" s="188" t="s">
        <v>618</v>
      </c>
      <c r="F227" s="189">
        <v>785</v>
      </c>
      <c r="G227" s="188"/>
      <c r="H227" s="188">
        <v>930</v>
      </c>
      <c r="I227" s="190">
        <v>920</v>
      </c>
      <c r="J227" s="191" t="s">
        <v>734</v>
      </c>
      <c r="K227" s="192">
        <f>H227-F227</f>
        <v>145</v>
      </c>
      <c r="L227" s="193">
        <f>K227/F227</f>
        <v>0.18471337579617833</v>
      </c>
      <c r="M227" s="188" t="s">
        <v>587</v>
      </c>
      <c r="N227" s="194">
        <v>42976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5">
        <v>87</v>
      </c>
      <c r="B228" s="196">
        <v>42831</v>
      </c>
      <c r="C228" s="196"/>
      <c r="D228" s="197" t="s">
        <v>735</v>
      </c>
      <c r="E228" s="198" t="s">
        <v>618</v>
      </c>
      <c r="F228" s="199">
        <v>40</v>
      </c>
      <c r="G228" s="199"/>
      <c r="H228" s="200">
        <v>13.1</v>
      </c>
      <c r="I228" s="200">
        <v>60</v>
      </c>
      <c r="J228" s="201" t="s">
        <v>736</v>
      </c>
      <c r="K228" s="202">
        <v>-26.9</v>
      </c>
      <c r="L228" s="203">
        <v>-0.67249999999999999</v>
      </c>
      <c r="M228" s="199" t="s">
        <v>599</v>
      </c>
      <c r="N228" s="196">
        <v>43138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88</v>
      </c>
      <c r="B229" s="186">
        <v>42837</v>
      </c>
      <c r="C229" s="186"/>
      <c r="D229" s="187" t="s">
        <v>93</v>
      </c>
      <c r="E229" s="188" t="s">
        <v>618</v>
      </c>
      <c r="F229" s="189">
        <v>289.5</v>
      </c>
      <c r="G229" s="188"/>
      <c r="H229" s="188">
        <v>354</v>
      </c>
      <c r="I229" s="190">
        <v>360</v>
      </c>
      <c r="J229" s="191" t="s">
        <v>737</v>
      </c>
      <c r="K229" s="192">
        <f t="shared" ref="K229:K237" si="136">H229-F229</f>
        <v>64.5</v>
      </c>
      <c r="L229" s="193">
        <f t="shared" ref="L229:L237" si="137">K229/F229</f>
        <v>0.22279792746113988</v>
      </c>
      <c r="M229" s="188" t="s">
        <v>587</v>
      </c>
      <c r="N229" s="194">
        <v>43040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89</v>
      </c>
      <c r="B230" s="186">
        <v>42845</v>
      </c>
      <c r="C230" s="186"/>
      <c r="D230" s="187" t="s">
        <v>426</v>
      </c>
      <c r="E230" s="188" t="s">
        <v>618</v>
      </c>
      <c r="F230" s="189">
        <v>700</v>
      </c>
      <c r="G230" s="188"/>
      <c r="H230" s="188">
        <v>840</v>
      </c>
      <c r="I230" s="190">
        <v>840</v>
      </c>
      <c r="J230" s="191" t="s">
        <v>738</v>
      </c>
      <c r="K230" s="192">
        <f t="shared" si="136"/>
        <v>140</v>
      </c>
      <c r="L230" s="193">
        <f t="shared" si="137"/>
        <v>0.2</v>
      </c>
      <c r="M230" s="188" t="s">
        <v>587</v>
      </c>
      <c r="N230" s="194">
        <v>42893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90</v>
      </c>
      <c r="B231" s="186">
        <v>42887</v>
      </c>
      <c r="C231" s="186"/>
      <c r="D231" s="187" t="s">
        <v>739</v>
      </c>
      <c r="E231" s="188" t="s">
        <v>618</v>
      </c>
      <c r="F231" s="189">
        <v>130</v>
      </c>
      <c r="G231" s="188"/>
      <c r="H231" s="188">
        <v>144.25</v>
      </c>
      <c r="I231" s="190">
        <v>170</v>
      </c>
      <c r="J231" s="191" t="s">
        <v>740</v>
      </c>
      <c r="K231" s="192">
        <f t="shared" si="136"/>
        <v>14.25</v>
      </c>
      <c r="L231" s="193">
        <f t="shared" si="137"/>
        <v>0.10961538461538461</v>
      </c>
      <c r="M231" s="188" t="s">
        <v>587</v>
      </c>
      <c r="N231" s="194">
        <v>43675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91</v>
      </c>
      <c r="B232" s="186">
        <v>42901</v>
      </c>
      <c r="C232" s="186"/>
      <c r="D232" s="187" t="s">
        <v>741</v>
      </c>
      <c r="E232" s="188" t="s">
        <v>618</v>
      </c>
      <c r="F232" s="189">
        <v>214.5</v>
      </c>
      <c r="G232" s="188"/>
      <c r="H232" s="188">
        <v>262</v>
      </c>
      <c r="I232" s="190">
        <v>262</v>
      </c>
      <c r="J232" s="191" t="s">
        <v>742</v>
      </c>
      <c r="K232" s="192">
        <f t="shared" si="136"/>
        <v>47.5</v>
      </c>
      <c r="L232" s="193">
        <f t="shared" si="137"/>
        <v>0.22144522144522144</v>
      </c>
      <c r="M232" s="188" t="s">
        <v>587</v>
      </c>
      <c r="N232" s="194">
        <v>42977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92</v>
      </c>
      <c r="B233" s="217">
        <v>42933</v>
      </c>
      <c r="C233" s="217"/>
      <c r="D233" s="218" t="s">
        <v>743</v>
      </c>
      <c r="E233" s="219" t="s">
        <v>618</v>
      </c>
      <c r="F233" s="220">
        <v>370</v>
      </c>
      <c r="G233" s="219"/>
      <c r="H233" s="219">
        <v>447.5</v>
      </c>
      <c r="I233" s="221">
        <v>450</v>
      </c>
      <c r="J233" s="222" t="s">
        <v>676</v>
      </c>
      <c r="K233" s="192">
        <f t="shared" si="136"/>
        <v>77.5</v>
      </c>
      <c r="L233" s="223">
        <f t="shared" si="137"/>
        <v>0.20945945945945946</v>
      </c>
      <c r="M233" s="219" t="s">
        <v>587</v>
      </c>
      <c r="N233" s="224">
        <v>43035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93</v>
      </c>
      <c r="B234" s="217">
        <v>42943</v>
      </c>
      <c r="C234" s="217"/>
      <c r="D234" s="218" t="s">
        <v>183</v>
      </c>
      <c r="E234" s="219" t="s">
        <v>618</v>
      </c>
      <c r="F234" s="220">
        <v>657.5</v>
      </c>
      <c r="G234" s="219"/>
      <c r="H234" s="219">
        <v>825</v>
      </c>
      <c r="I234" s="221">
        <v>820</v>
      </c>
      <c r="J234" s="222" t="s">
        <v>676</v>
      </c>
      <c r="K234" s="192">
        <f t="shared" si="136"/>
        <v>167.5</v>
      </c>
      <c r="L234" s="223">
        <f t="shared" si="137"/>
        <v>0.25475285171102663</v>
      </c>
      <c r="M234" s="219" t="s">
        <v>587</v>
      </c>
      <c r="N234" s="224">
        <v>43090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94</v>
      </c>
      <c r="B235" s="186">
        <v>42964</v>
      </c>
      <c r="C235" s="186"/>
      <c r="D235" s="187" t="s">
        <v>361</v>
      </c>
      <c r="E235" s="188" t="s">
        <v>618</v>
      </c>
      <c r="F235" s="189">
        <v>605</v>
      </c>
      <c r="G235" s="188"/>
      <c r="H235" s="188">
        <v>750</v>
      </c>
      <c r="I235" s="190">
        <v>750</v>
      </c>
      <c r="J235" s="191" t="s">
        <v>734</v>
      </c>
      <c r="K235" s="192">
        <f t="shared" si="136"/>
        <v>145</v>
      </c>
      <c r="L235" s="193">
        <f t="shared" si="137"/>
        <v>0.23966942148760331</v>
      </c>
      <c r="M235" s="188" t="s">
        <v>587</v>
      </c>
      <c r="N235" s="194">
        <v>43027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5">
        <v>95</v>
      </c>
      <c r="B236" s="196">
        <v>42979</v>
      </c>
      <c r="C236" s="196"/>
      <c r="D236" s="204" t="s">
        <v>744</v>
      </c>
      <c r="E236" s="199" t="s">
        <v>618</v>
      </c>
      <c r="F236" s="199">
        <v>255</v>
      </c>
      <c r="G236" s="200"/>
      <c r="H236" s="200">
        <v>217.25</v>
      </c>
      <c r="I236" s="200">
        <v>320</v>
      </c>
      <c r="J236" s="201" t="s">
        <v>745</v>
      </c>
      <c r="K236" s="202">
        <f t="shared" si="136"/>
        <v>-37.75</v>
      </c>
      <c r="L236" s="205">
        <f t="shared" si="137"/>
        <v>-0.14803921568627451</v>
      </c>
      <c r="M236" s="199" t="s">
        <v>599</v>
      </c>
      <c r="N236" s="196">
        <v>43661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96</v>
      </c>
      <c r="B237" s="186">
        <v>42997</v>
      </c>
      <c r="C237" s="186"/>
      <c r="D237" s="187" t="s">
        <v>746</v>
      </c>
      <c r="E237" s="188" t="s">
        <v>618</v>
      </c>
      <c r="F237" s="189">
        <v>215</v>
      </c>
      <c r="G237" s="188"/>
      <c r="H237" s="188">
        <v>258</v>
      </c>
      <c r="I237" s="190">
        <v>258</v>
      </c>
      <c r="J237" s="191" t="s">
        <v>676</v>
      </c>
      <c r="K237" s="192">
        <f t="shared" si="136"/>
        <v>43</v>
      </c>
      <c r="L237" s="193">
        <f t="shared" si="137"/>
        <v>0.2</v>
      </c>
      <c r="M237" s="188" t="s">
        <v>587</v>
      </c>
      <c r="N237" s="194">
        <v>43040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97</v>
      </c>
      <c r="B238" s="186">
        <v>42997</v>
      </c>
      <c r="C238" s="186"/>
      <c r="D238" s="187" t="s">
        <v>746</v>
      </c>
      <c r="E238" s="188" t="s">
        <v>618</v>
      </c>
      <c r="F238" s="189">
        <v>215</v>
      </c>
      <c r="G238" s="188"/>
      <c r="H238" s="188">
        <v>258</v>
      </c>
      <c r="I238" s="190">
        <v>258</v>
      </c>
      <c r="J238" s="222" t="s">
        <v>676</v>
      </c>
      <c r="K238" s="192">
        <v>43</v>
      </c>
      <c r="L238" s="193">
        <v>0.2</v>
      </c>
      <c r="M238" s="188" t="s">
        <v>587</v>
      </c>
      <c r="N238" s="194">
        <v>43040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98</v>
      </c>
      <c r="B239" s="217">
        <v>42998</v>
      </c>
      <c r="C239" s="217"/>
      <c r="D239" s="218" t="s">
        <v>747</v>
      </c>
      <c r="E239" s="219" t="s">
        <v>618</v>
      </c>
      <c r="F239" s="189">
        <v>75</v>
      </c>
      <c r="G239" s="219"/>
      <c r="H239" s="219">
        <v>90</v>
      </c>
      <c r="I239" s="221">
        <v>90</v>
      </c>
      <c r="J239" s="191" t="s">
        <v>748</v>
      </c>
      <c r="K239" s="192">
        <f t="shared" ref="K239:K244" si="138">H239-F239</f>
        <v>15</v>
      </c>
      <c r="L239" s="193">
        <f t="shared" ref="L239:L244" si="139">K239/F239</f>
        <v>0.2</v>
      </c>
      <c r="M239" s="188" t="s">
        <v>587</v>
      </c>
      <c r="N239" s="194">
        <v>43019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99</v>
      </c>
      <c r="B240" s="217">
        <v>43011</v>
      </c>
      <c r="C240" s="217"/>
      <c r="D240" s="218" t="s">
        <v>601</v>
      </c>
      <c r="E240" s="219" t="s">
        <v>618</v>
      </c>
      <c r="F240" s="220">
        <v>315</v>
      </c>
      <c r="G240" s="219"/>
      <c r="H240" s="219">
        <v>392</v>
      </c>
      <c r="I240" s="221">
        <v>384</v>
      </c>
      <c r="J240" s="222" t="s">
        <v>749</v>
      </c>
      <c r="K240" s="192">
        <f t="shared" si="138"/>
        <v>77</v>
      </c>
      <c r="L240" s="223">
        <f t="shared" si="139"/>
        <v>0.24444444444444444</v>
      </c>
      <c r="M240" s="219" t="s">
        <v>587</v>
      </c>
      <c r="N240" s="224">
        <v>43017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100</v>
      </c>
      <c r="B241" s="217">
        <v>43013</v>
      </c>
      <c r="C241" s="217"/>
      <c r="D241" s="218" t="s">
        <v>461</v>
      </c>
      <c r="E241" s="219" t="s">
        <v>618</v>
      </c>
      <c r="F241" s="220">
        <v>145</v>
      </c>
      <c r="G241" s="219"/>
      <c r="H241" s="219">
        <v>179</v>
      </c>
      <c r="I241" s="221">
        <v>180</v>
      </c>
      <c r="J241" s="222" t="s">
        <v>750</v>
      </c>
      <c r="K241" s="192">
        <f t="shared" si="138"/>
        <v>34</v>
      </c>
      <c r="L241" s="223">
        <f t="shared" si="139"/>
        <v>0.23448275862068965</v>
      </c>
      <c r="M241" s="219" t="s">
        <v>587</v>
      </c>
      <c r="N241" s="224">
        <v>43025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101</v>
      </c>
      <c r="B242" s="217">
        <v>43014</v>
      </c>
      <c r="C242" s="217"/>
      <c r="D242" s="218" t="s">
        <v>335</v>
      </c>
      <c r="E242" s="219" t="s">
        <v>618</v>
      </c>
      <c r="F242" s="220">
        <v>256</v>
      </c>
      <c r="G242" s="219"/>
      <c r="H242" s="219">
        <v>323</v>
      </c>
      <c r="I242" s="221">
        <v>320</v>
      </c>
      <c r="J242" s="222" t="s">
        <v>676</v>
      </c>
      <c r="K242" s="192">
        <f t="shared" si="138"/>
        <v>67</v>
      </c>
      <c r="L242" s="223">
        <f t="shared" si="139"/>
        <v>0.26171875</v>
      </c>
      <c r="M242" s="219" t="s">
        <v>587</v>
      </c>
      <c r="N242" s="224">
        <v>43067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102</v>
      </c>
      <c r="B243" s="217">
        <v>43017</v>
      </c>
      <c r="C243" s="217"/>
      <c r="D243" s="218" t="s">
        <v>351</v>
      </c>
      <c r="E243" s="219" t="s">
        <v>618</v>
      </c>
      <c r="F243" s="220">
        <v>137.5</v>
      </c>
      <c r="G243" s="219"/>
      <c r="H243" s="219">
        <v>184</v>
      </c>
      <c r="I243" s="221">
        <v>183</v>
      </c>
      <c r="J243" s="222" t="s">
        <v>751</v>
      </c>
      <c r="K243" s="192">
        <f t="shared" si="138"/>
        <v>46.5</v>
      </c>
      <c r="L243" s="223">
        <f t="shared" si="139"/>
        <v>0.33818181818181819</v>
      </c>
      <c r="M243" s="219" t="s">
        <v>587</v>
      </c>
      <c r="N243" s="224">
        <v>43108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103</v>
      </c>
      <c r="B244" s="217">
        <v>43018</v>
      </c>
      <c r="C244" s="217"/>
      <c r="D244" s="218" t="s">
        <v>752</v>
      </c>
      <c r="E244" s="219" t="s">
        <v>618</v>
      </c>
      <c r="F244" s="220">
        <v>125.5</v>
      </c>
      <c r="G244" s="219"/>
      <c r="H244" s="219">
        <v>158</v>
      </c>
      <c r="I244" s="221">
        <v>155</v>
      </c>
      <c r="J244" s="222" t="s">
        <v>753</v>
      </c>
      <c r="K244" s="192">
        <f t="shared" si="138"/>
        <v>32.5</v>
      </c>
      <c r="L244" s="223">
        <f t="shared" si="139"/>
        <v>0.25896414342629481</v>
      </c>
      <c r="M244" s="219" t="s">
        <v>587</v>
      </c>
      <c r="N244" s="224">
        <v>43067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104</v>
      </c>
      <c r="B245" s="217">
        <v>43018</v>
      </c>
      <c r="C245" s="217"/>
      <c r="D245" s="218" t="s">
        <v>754</v>
      </c>
      <c r="E245" s="219" t="s">
        <v>618</v>
      </c>
      <c r="F245" s="220">
        <v>895</v>
      </c>
      <c r="G245" s="219"/>
      <c r="H245" s="219">
        <v>1122.5</v>
      </c>
      <c r="I245" s="221">
        <v>1078</v>
      </c>
      <c r="J245" s="222" t="s">
        <v>755</v>
      </c>
      <c r="K245" s="192">
        <v>227.5</v>
      </c>
      <c r="L245" s="223">
        <v>0.25418994413407803</v>
      </c>
      <c r="M245" s="219" t="s">
        <v>587</v>
      </c>
      <c r="N245" s="224">
        <v>43117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105</v>
      </c>
      <c r="B246" s="217">
        <v>43020</v>
      </c>
      <c r="C246" s="217"/>
      <c r="D246" s="218" t="s">
        <v>344</v>
      </c>
      <c r="E246" s="219" t="s">
        <v>618</v>
      </c>
      <c r="F246" s="220">
        <v>525</v>
      </c>
      <c r="G246" s="219"/>
      <c r="H246" s="219">
        <v>629</v>
      </c>
      <c r="I246" s="221">
        <v>629</v>
      </c>
      <c r="J246" s="222" t="s">
        <v>676</v>
      </c>
      <c r="K246" s="192">
        <v>104</v>
      </c>
      <c r="L246" s="223">
        <v>0.19809523809523799</v>
      </c>
      <c r="M246" s="219" t="s">
        <v>587</v>
      </c>
      <c r="N246" s="224">
        <v>43119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106</v>
      </c>
      <c r="B247" s="217">
        <v>43046</v>
      </c>
      <c r="C247" s="217"/>
      <c r="D247" s="218" t="s">
        <v>386</v>
      </c>
      <c r="E247" s="219" t="s">
        <v>618</v>
      </c>
      <c r="F247" s="220">
        <v>740</v>
      </c>
      <c r="G247" s="219"/>
      <c r="H247" s="219">
        <v>892.5</v>
      </c>
      <c r="I247" s="221">
        <v>900</v>
      </c>
      <c r="J247" s="222" t="s">
        <v>756</v>
      </c>
      <c r="K247" s="192">
        <f>H247-F247</f>
        <v>152.5</v>
      </c>
      <c r="L247" s="223">
        <f>K247/F247</f>
        <v>0.20608108108108109</v>
      </c>
      <c r="M247" s="219" t="s">
        <v>587</v>
      </c>
      <c r="N247" s="224">
        <v>43052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107</v>
      </c>
      <c r="B248" s="186">
        <v>43073</v>
      </c>
      <c r="C248" s="186"/>
      <c r="D248" s="187" t="s">
        <v>757</v>
      </c>
      <c r="E248" s="188" t="s">
        <v>618</v>
      </c>
      <c r="F248" s="189">
        <v>118.5</v>
      </c>
      <c r="G248" s="188"/>
      <c r="H248" s="188">
        <v>143.5</v>
      </c>
      <c r="I248" s="190">
        <v>145</v>
      </c>
      <c r="J248" s="191" t="s">
        <v>608</v>
      </c>
      <c r="K248" s="192">
        <f>H248-F248</f>
        <v>25</v>
      </c>
      <c r="L248" s="193">
        <f>K248/F248</f>
        <v>0.2109704641350211</v>
      </c>
      <c r="M248" s="188" t="s">
        <v>587</v>
      </c>
      <c r="N248" s="194">
        <v>43097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5">
        <v>108</v>
      </c>
      <c r="B249" s="196">
        <v>43090</v>
      </c>
      <c r="C249" s="196"/>
      <c r="D249" s="197" t="s">
        <v>432</v>
      </c>
      <c r="E249" s="198" t="s">
        <v>618</v>
      </c>
      <c r="F249" s="199">
        <v>715</v>
      </c>
      <c r="G249" s="199"/>
      <c r="H249" s="200">
        <v>500</v>
      </c>
      <c r="I249" s="200">
        <v>872</v>
      </c>
      <c r="J249" s="201" t="s">
        <v>758</v>
      </c>
      <c r="K249" s="202">
        <f>H249-F249</f>
        <v>-215</v>
      </c>
      <c r="L249" s="203">
        <f>K249/F249</f>
        <v>-0.30069930069930068</v>
      </c>
      <c r="M249" s="199" t="s">
        <v>599</v>
      </c>
      <c r="N249" s="196">
        <v>43670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109</v>
      </c>
      <c r="B250" s="186">
        <v>43098</v>
      </c>
      <c r="C250" s="186"/>
      <c r="D250" s="187" t="s">
        <v>601</v>
      </c>
      <c r="E250" s="188" t="s">
        <v>618</v>
      </c>
      <c r="F250" s="189">
        <v>435</v>
      </c>
      <c r="G250" s="188"/>
      <c r="H250" s="188">
        <v>542.5</v>
      </c>
      <c r="I250" s="190">
        <v>539</v>
      </c>
      <c r="J250" s="191" t="s">
        <v>676</v>
      </c>
      <c r="K250" s="192">
        <v>107.5</v>
      </c>
      <c r="L250" s="193">
        <v>0.247126436781609</v>
      </c>
      <c r="M250" s="188" t="s">
        <v>587</v>
      </c>
      <c r="N250" s="194">
        <v>43206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110</v>
      </c>
      <c r="B251" s="186">
        <v>43098</v>
      </c>
      <c r="C251" s="186"/>
      <c r="D251" s="187" t="s">
        <v>559</v>
      </c>
      <c r="E251" s="188" t="s">
        <v>618</v>
      </c>
      <c r="F251" s="189">
        <v>885</v>
      </c>
      <c r="G251" s="188"/>
      <c r="H251" s="188">
        <v>1090</v>
      </c>
      <c r="I251" s="190">
        <v>1084</v>
      </c>
      <c r="J251" s="191" t="s">
        <v>676</v>
      </c>
      <c r="K251" s="192">
        <v>205</v>
      </c>
      <c r="L251" s="193">
        <v>0.23163841807909599</v>
      </c>
      <c r="M251" s="188" t="s">
        <v>587</v>
      </c>
      <c r="N251" s="194">
        <v>43213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5">
        <v>111</v>
      </c>
      <c r="B252" s="226">
        <v>43192</v>
      </c>
      <c r="C252" s="226"/>
      <c r="D252" s="204" t="s">
        <v>759</v>
      </c>
      <c r="E252" s="199" t="s">
        <v>618</v>
      </c>
      <c r="F252" s="227">
        <v>478.5</v>
      </c>
      <c r="G252" s="199"/>
      <c r="H252" s="199">
        <v>442</v>
      </c>
      <c r="I252" s="200">
        <v>613</v>
      </c>
      <c r="J252" s="201" t="s">
        <v>760</v>
      </c>
      <c r="K252" s="202">
        <f>H252-F252</f>
        <v>-36.5</v>
      </c>
      <c r="L252" s="203">
        <f>K252/F252</f>
        <v>-7.6280041797283177E-2</v>
      </c>
      <c r="M252" s="199" t="s">
        <v>599</v>
      </c>
      <c r="N252" s="196">
        <v>43762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5">
        <v>112</v>
      </c>
      <c r="B253" s="196">
        <v>43194</v>
      </c>
      <c r="C253" s="196"/>
      <c r="D253" s="197" t="s">
        <v>761</v>
      </c>
      <c r="E253" s="198" t="s">
        <v>618</v>
      </c>
      <c r="F253" s="199">
        <f>141.5-7.3</f>
        <v>134.19999999999999</v>
      </c>
      <c r="G253" s="199"/>
      <c r="H253" s="200">
        <v>77</v>
      </c>
      <c r="I253" s="200">
        <v>180</v>
      </c>
      <c r="J253" s="201" t="s">
        <v>762</v>
      </c>
      <c r="K253" s="202">
        <f>H253-F253</f>
        <v>-57.199999999999989</v>
      </c>
      <c r="L253" s="203">
        <f>K253/F253</f>
        <v>-0.42622950819672129</v>
      </c>
      <c r="M253" s="199" t="s">
        <v>599</v>
      </c>
      <c r="N253" s="196">
        <v>43522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5">
        <v>113</v>
      </c>
      <c r="B254" s="196">
        <v>43209</v>
      </c>
      <c r="C254" s="196"/>
      <c r="D254" s="197" t="s">
        <v>763</v>
      </c>
      <c r="E254" s="198" t="s">
        <v>618</v>
      </c>
      <c r="F254" s="199">
        <v>430</v>
      </c>
      <c r="G254" s="199"/>
      <c r="H254" s="200">
        <v>220</v>
      </c>
      <c r="I254" s="200">
        <v>537</v>
      </c>
      <c r="J254" s="201" t="s">
        <v>764</v>
      </c>
      <c r="K254" s="202">
        <f>H254-F254</f>
        <v>-210</v>
      </c>
      <c r="L254" s="203">
        <f>K254/F254</f>
        <v>-0.48837209302325579</v>
      </c>
      <c r="M254" s="199" t="s">
        <v>599</v>
      </c>
      <c r="N254" s="196">
        <v>43252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114</v>
      </c>
      <c r="B255" s="217">
        <v>43220</v>
      </c>
      <c r="C255" s="217"/>
      <c r="D255" s="218" t="s">
        <v>387</v>
      </c>
      <c r="E255" s="219" t="s">
        <v>618</v>
      </c>
      <c r="F255" s="219">
        <v>153.5</v>
      </c>
      <c r="G255" s="219"/>
      <c r="H255" s="219">
        <v>196</v>
      </c>
      <c r="I255" s="221">
        <v>196</v>
      </c>
      <c r="J255" s="191" t="s">
        <v>765</v>
      </c>
      <c r="K255" s="192">
        <f>H255-F255</f>
        <v>42.5</v>
      </c>
      <c r="L255" s="193">
        <f>K255/F255</f>
        <v>0.27687296416938112</v>
      </c>
      <c r="M255" s="188" t="s">
        <v>587</v>
      </c>
      <c r="N255" s="194">
        <v>43605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5">
        <v>115</v>
      </c>
      <c r="B256" s="196">
        <v>43306</v>
      </c>
      <c r="C256" s="196"/>
      <c r="D256" s="197" t="s">
        <v>735</v>
      </c>
      <c r="E256" s="198" t="s">
        <v>618</v>
      </c>
      <c r="F256" s="199">
        <v>27.5</v>
      </c>
      <c r="G256" s="199"/>
      <c r="H256" s="200">
        <v>13.1</v>
      </c>
      <c r="I256" s="200">
        <v>60</v>
      </c>
      <c r="J256" s="201" t="s">
        <v>766</v>
      </c>
      <c r="K256" s="202">
        <v>-14.4</v>
      </c>
      <c r="L256" s="203">
        <v>-0.52363636363636401</v>
      </c>
      <c r="M256" s="199" t="s">
        <v>599</v>
      </c>
      <c r="N256" s="196">
        <v>43138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5">
        <v>116</v>
      </c>
      <c r="B257" s="226">
        <v>43318</v>
      </c>
      <c r="C257" s="226"/>
      <c r="D257" s="204" t="s">
        <v>767</v>
      </c>
      <c r="E257" s="199" t="s">
        <v>618</v>
      </c>
      <c r="F257" s="199">
        <v>148.5</v>
      </c>
      <c r="G257" s="199"/>
      <c r="H257" s="199">
        <v>102</v>
      </c>
      <c r="I257" s="200">
        <v>182</v>
      </c>
      <c r="J257" s="201" t="s">
        <v>768</v>
      </c>
      <c r="K257" s="202">
        <f>H257-F257</f>
        <v>-46.5</v>
      </c>
      <c r="L257" s="203">
        <f>K257/F257</f>
        <v>-0.31313131313131315</v>
      </c>
      <c r="M257" s="199" t="s">
        <v>599</v>
      </c>
      <c r="N257" s="196">
        <v>43661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117</v>
      </c>
      <c r="B258" s="186">
        <v>43335</v>
      </c>
      <c r="C258" s="186"/>
      <c r="D258" s="187" t="s">
        <v>769</v>
      </c>
      <c r="E258" s="188" t="s">
        <v>618</v>
      </c>
      <c r="F258" s="219">
        <v>285</v>
      </c>
      <c r="G258" s="188"/>
      <c r="H258" s="188">
        <v>355</v>
      </c>
      <c r="I258" s="190">
        <v>364</v>
      </c>
      <c r="J258" s="191" t="s">
        <v>770</v>
      </c>
      <c r="K258" s="192">
        <v>70</v>
      </c>
      <c r="L258" s="193">
        <v>0.24561403508771901</v>
      </c>
      <c r="M258" s="188" t="s">
        <v>587</v>
      </c>
      <c r="N258" s="194">
        <v>43455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118</v>
      </c>
      <c r="B259" s="186">
        <v>43341</v>
      </c>
      <c r="C259" s="186"/>
      <c r="D259" s="187" t="s">
        <v>375</v>
      </c>
      <c r="E259" s="188" t="s">
        <v>618</v>
      </c>
      <c r="F259" s="219">
        <v>525</v>
      </c>
      <c r="G259" s="188"/>
      <c r="H259" s="188">
        <v>585</v>
      </c>
      <c r="I259" s="190">
        <v>635</v>
      </c>
      <c r="J259" s="191" t="s">
        <v>771</v>
      </c>
      <c r="K259" s="192">
        <f t="shared" ref="K259:K276" si="140">H259-F259</f>
        <v>60</v>
      </c>
      <c r="L259" s="193">
        <f t="shared" ref="L259:L276" si="141">K259/F259</f>
        <v>0.11428571428571428</v>
      </c>
      <c r="M259" s="188" t="s">
        <v>587</v>
      </c>
      <c r="N259" s="194">
        <v>43662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119</v>
      </c>
      <c r="B260" s="186">
        <v>43395</v>
      </c>
      <c r="C260" s="186"/>
      <c r="D260" s="187" t="s">
        <v>361</v>
      </c>
      <c r="E260" s="188" t="s">
        <v>618</v>
      </c>
      <c r="F260" s="219">
        <v>475</v>
      </c>
      <c r="G260" s="188"/>
      <c r="H260" s="188">
        <v>574</v>
      </c>
      <c r="I260" s="190">
        <v>570</v>
      </c>
      <c r="J260" s="191" t="s">
        <v>676</v>
      </c>
      <c r="K260" s="192">
        <f t="shared" si="140"/>
        <v>99</v>
      </c>
      <c r="L260" s="193">
        <f t="shared" si="141"/>
        <v>0.20842105263157895</v>
      </c>
      <c r="M260" s="188" t="s">
        <v>587</v>
      </c>
      <c r="N260" s="194">
        <v>43403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120</v>
      </c>
      <c r="B261" s="217">
        <v>43397</v>
      </c>
      <c r="C261" s="217"/>
      <c r="D261" s="218" t="s">
        <v>382</v>
      </c>
      <c r="E261" s="219" t="s">
        <v>618</v>
      </c>
      <c r="F261" s="219">
        <v>707.5</v>
      </c>
      <c r="G261" s="219"/>
      <c r="H261" s="219">
        <v>872</v>
      </c>
      <c r="I261" s="221">
        <v>872</v>
      </c>
      <c r="J261" s="222" t="s">
        <v>676</v>
      </c>
      <c r="K261" s="192">
        <f t="shared" si="140"/>
        <v>164.5</v>
      </c>
      <c r="L261" s="223">
        <f t="shared" si="141"/>
        <v>0.23250883392226149</v>
      </c>
      <c r="M261" s="219" t="s">
        <v>587</v>
      </c>
      <c r="N261" s="224">
        <v>43482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121</v>
      </c>
      <c r="B262" s="217">
        <v>43398</v>
      </c>
      <c r="C262" s="217"/>
      <c r="D262" s="218" t="s">
        <v>772</v>
      </c>
      <c r="E262" s="219" t="s">
        <v>618</v>
      </c>
      <c r="F262" s="219">
        <v>162</v>
      </c>
      <c r="G262" s="219"/>
      <c r="H262" s="219">
        <v>204</v>
      </c>
      <c r="I262" s="221">
        <v>209</v>
      </c>
      <c r="J262" s="222" t="s">
        <v>773</v>
      </c>
      <c r="K262" s="192">
        <f t="shared" si="140"/>
        <v>42</v>
      </c>
      <c r="L262" s="223">
        <f t="shared" si="141"/>
        <v>0.25925925925925924</v>
      </c>
      <c r="M262" s="219" t="s">
        <v>587</v>
      </c>
      <c r="N262" s="224">
        <v>43539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122</v>
      </c>
      <c r="B263" s="217">
        <v>43399</v>
      </c>
      <c r="C263" s="217"/>
      <c r="D263" s="218" t="s">
        <v>480</v>
      </c>
      <c r="E263" s="219" t="s">
        <v>618</v>
      </c>
      <c r="F263" s="219">
        <v>240</v>
      </c>
      <c r="G263" s="219"/>
      <c r="H263" s="219">
        <v>297</v>
      </c>
      <c r="I263" s="221">
        <v>297</v>
      </c>
      <c r="J263" s="222" t="s">
        <v>676</v>
      </c>
      <c r="K263" s="228">
        <f t="shared" si="140"/>
        <v>57</v>
      </c>
      <c r="L263" s="223">
        <f t="shared" si="141"/>
        <v>0.23749999999999999</v>
      </c>
      <c r="M263" s="219" t="s">
        <v>587</v>
      </c>
      <c r="N263" s="224">
        <v>43417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123</v>
      </c>
      <c r="B264" s="186">
        <v>43439</v>
      </c>
      <c r="C264" s="186"/>
      <c r="D264" s="187" t="s">
        <v>774</v>
      </c>
      <c r="E264" s="188" t="s">
        <v>618</v>
      </c>
      <c r="F264" s="188">
        <v>202.5</v>
      </c>
      <c r="G264" s="188"/>
      <c r="H264" s="188">
        <v>255</v>
      </c>
      <c r="I264" s="190">
        <v>252</v>
      </c>
      <c r="J264" s="191" t="s">
        <v>676</v>
      </c>
      <c r="K264" s="192">
        <f t="shared" si="140"/>
        <v>52.5</v>
      </c>
      <c r="L264" s="193">
        <f t="shared" si="141"/>
        <v>0.25925925925925924</v>
      </c>
      <c r="M264" s="188" t="s">
        <v>587</v>
      </c>
      <c r="N264" s="194">
        <v>43542</v>
      </c>
      <c r="O264" s="1"/>
      <c r="P264" s="1"/>
      <c r="Q264" s="1"/>
      <c r="R264" s="6" t="s">
        <v>775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124</v>
      </c>
      <c r="B265" s="217">
        <v>43465</v>
      </c>
      <c r="C265" s="186"/>
      <c r="D265" s="218" t="s">
        <v>414</v>
      </c>
      <c r="E265" s="219" t="s">
        <v>618</v>
      </c>
      <c r="F265" s="219">
        <v>710</v>
      </c>
      <c r="G265" s="219"/>
      <c r="H265" s="219">
        <v>866</v>
      </c>
      <c r="I265" s="221">
        <v>866</v>
      </c>
      <c r="J265" s="222" t="s">
        <v>676</v>
      </c>
      <c r="K265" s="192">
        <f t="shared" si="140"/>
        <v>156</v>
      </c>
      <c r="L265" s="193">
        <f t="shared" si="141"/>
        <v>0.21971830985915494</v>
      </c>
      <c r="M265" s="188" t="s">
        <v>587</v>
      </c>
      <c r="N265" s="194">
        <v>43553</v>
      </c>
      <c r="O265" s="1"/>
      <c r="P265" s="1"/>
      <c r="Q265" s="1"/>
      <c r="R265" s="6" t="s">
        <v>775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125</v>
      </c>
      <c r="B266" s="217">
        <v>43522</v>
      </c>
      <c r="C266" s="217"/>
      <c r="D266" s="218" t="s">
        <v>152</v>
      </c>
      <c r="E266" s="219" t="s">
        <v>618</v>
      </c>
      <c r="F266" s="219">
        <v>337.25</v>
      </c>
      <c r="G266" s="219"/>
      <c r="H266" s="219">
        <v>398.5</v>
      </c>
      <c r="I266" s="221">
        <v>411</v>
      </c>
      <c r="J266" s="191" t="s">
        <v>776</v>
      </c>
      <c r="K266" s="192">
        <f t="shared" si="140"/>
        <v>61.25</v>
      </c>
      <c r="L266" s="193">
        <f t="shared" si="141"/>
        <v>0.1816160118606375</v>
      </c>
      <c r="M266" s="188" t="s">
        <v>587</v>
      </c>
      <c r="N266" s="194">
        <v>43760</v>
      </c>
      <c r="O266" s="1"/>
      <c r="P266" s="1"/>
      <c r="Q266" s="1"/>
      <c r="R266" s="6" t="s">
        <v>775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126</v>
      </c>
      <c r="B267" s="230">
        <v>43559</v>
      </c>
      <c r="C267" s="230"/>
      <c r="D267" s="231" t="s">
        <v>777</v>
      </c>
      <c r="E267" s="232" t="s">
        <v>618</v>
      </c>
      <c r="F267" s="232">
        <v>130</v>
      </c>
      <c r="G267" s="232"/>
      <c r="H267" s="232">
        <v>65</v>
      </c>
      <c r="I267" s="233">
        <v>158</v>
      </c>
      <c r="J267" s="201" t="s">
        <v>778</v>
      </c>
      <c r="K267" s="202">
        <f t="shared" si="140"/>
        <v>-65</v>
      </c>
      <c r="L267" s="203">
        <f t="shared" si="141"/>
        <v>-0.5</v>
      </c>
      <c r="M267" s="199" t="s">
        <v>599</v>
      </c>
      <c r="N267" s="196">
        <v>43726</v>
      </c>
      <c r="O267" s="1"/>
      <c r="P267" s="1"/>
      <c r="Q267" s="1"/>
      <c r="R267" s="6" t="s">
        <v>779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127</v>
      </c>
      <c r="B268" s="217">
        <v>43017</v>
      </c>
      <c r="C268" s="217"/>
      <c r="D268" s="218" t="s">
        <v>185</v>
      </c>
      <c r="E268" s="219" t="s">
        <v>618</v>
      </c>
      <c r="F268" s="219">
        <v>141.5</v>
      </c>
      <c r="G268" s="219"/>
      <c r="H268" s="219">
        <v>183.5</v>
      </c>
      <c r="I268" s="221">
        <v>210</v>
      </c>
      <c r="J268" s="191" t="s">
        <v>773</v>
      </c>
      <c r="K268" s="192">
        <f t="shared" si="140"/>
        <v>42</v>
      </c>
      <c r="L268" s="193">
        <f t="shared" si="141"/>
        <v>0.29681978798586572</v>
      </c>
      <c r="M268" s="188" t="s">
        <v>587</v>
      </c>
      <c r="N268" s="194">
        <v>43042</v>
      </c>
      <c r="O268" s="1"/>
      <c r="P268" s="1"/>
      <c r="Q268" s="1"/>
      <c r="R268" s="6" t="s">
        <v>779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9">
        <v>128</v>
      </c>
      <c r="B269" s="230">
        <v>43074</v>
      </c>
      <c r="C269" s="230"/>
      <c r="D269" s="231" t="s">
        <v>780</v>
      </c>
      <c r="E269" s="232" t="s">
        <v>618</v>
      </c>
      <c r="F269" s="227">
        <v>172</v>
      </c>
      <c r="G269" s="232"/>
      <c r="H269" s="232">
        <v>155.25</v>
      </c>
      <c r="I269" s="233">
        <v>230</v>
      </c>
      <c r="J269" s="201" t="s">
        <v>781</v>
      </c>
      <c r="K269" s="202">
        <f t="shared" si="140"/>
        <v>-16.75</v>
      </c>
      <c r="L269" s="203">
        <f t="shared" si="141"/>
        <v>-9.7383720930232565E-2</v>
      </c>
      <c r="M269" s="199" t="s">
        <v>599</v>
      </c>
      <c r="N269" s="196">
        <v>43787</v>
      </c>
      <c r="O269" s="1"/>
      <c r="P269" s="1"/>
      <c r="Q269" s="1"/>
      <c r="R269" s="6" t="s">
        <v>779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129</v>
      </c>
      <c r="B270" s="217">
        <v>43398</v>
      </c>
      <c r="C270" s="217"/>
      <c r="D270" s="218" t="s">
        <v>107</v>
      </c>
      <c r="E270" s="219" t="s">
        <v>618</v>
      </c>
      <c r="F270" s="219">
        <v>698.5</v>
      </c>
      <c r="G270" s="219"/>
      <c r="H270" s="219">
        <v>890</v>
      </c>
      <c r="I270" s="221">
        <v>890</v>
      </c>
      <c r="J270" s="191" t="s">
        <v>849</v>
      </c>
      <c r="K270" s="192">
        <f t="shared" si="140"/>
        <v>191.5</v>
      </c>
      <c r="L270" s="193">
        <f t="shared" si="141"/>
        <v>0.27415891195418757</v>
      </c>
      <c r="M270" s="188" t="s">
        <v>587</v>
      </c>
      <c r="N270" s="194">
        <v>44328</v>
      </c>
      <c r="O270" s="1"/>
      <c r="P270" s="1"/>
      <c r="Q270" s="1"/>
      <c r="R270" s="6" t="s">
        <v>775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130</v>
      </c>
      <c r="B271" s="217">
        <v>42877</v>
      </c>
      <c r="C271" s="217"/>
      <c r="D271" s="218" t="s">
        <v>374</v>
      </c>
      <c r="E271" s="219" t="s">
        <v>618</v>
      </c>
      <c r="F271" s="219">
        <v>127.6</v>
      </c>
      <c r="G271" s="219"/>
      <c r="H271" s="219">
        <v>138</v>
      </c>
      <c r="I271" s="221">
        <v>190</v>
      </c>
      <c r="J271" s="191" t="s">
        <v>782</v>
      </c>
      <c r="K271" s="192">
        <f t="shared" si="140"/>
        <v>10.400000000000006</v>
      </c>
      <c r="L271" s="193">
        <f t="shared" si="141"/>
        <v>8.1504702194357417E-2</v>
      </c>
      <c r="M271" s="188" t="s">
        <v>587</v>
      </c>
      <c r="N271" s="194">
        <v>43774</v>
      </c>
      <c r="O271" s="1"/>
      <c r="P271" s="1"/>
      <c r="Q271" s="1"/>
      <c r="R271" s="6" t="s">
        <v>779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131</v>
      </c>
      <c r="B272" s="217">
        <v>43158</v>
      </c>
      <c r="C272" s="217"/>
      <c r="D272" s="218" t="s">
        <v>783</v>
      </c>
      <c r="E272" s="219" t="s">
        <v>618</v>
      </c>
      <c r="F272" s="219">
        <v>317</v>
      </c>
      <c r="G272" s="219"/>
      <c r="H272" s="219">
        <v>382.5</v>
      </c>
      <c r="I272" s="221">
        <v>398</v>
      </c>
      <c r="J272" s="191" t="s">
        <v>784</v>
      </c>
      <c r="K272" s="192">
        <f t="shared" si="140"/>
        <v>65.5</v>
      </c>
      <c r="L272" s="193">
        <f t="shared" si="141"/>
        <v>0.20662460567823343</v>
      </c>
      <c r="M272" s="188" t="s">
        <v>587</v>
      </c>
      <c r="N272" s="194">
        <v>44238</v>
      </c>
      <c r="O272" s="1"/>
      <c r="P272" s="1"/>
      <c r="Q272" s="1"/>
      <c r="R272" s="6" t="s">
        <v>779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9">
        <v>132</v>
      </c>
      <c r="B273" s="230">
        <v>43164</v>
      </c>
      <c r="C273" s="230"/>
      <c r="D273" s="231" t="s">
        <v>144</v>
      </c>
      <c r="E273" s="232" t="s">
        <v>618</v>
      </c>
      <c r="F273" s="227">
        <f>510-14.4</f>
        <v>495.6</v>
      </c>
      <c r="G273" s="232"/>
      <c r="H273" s="232">
        <v>350</v>
      </c>
      <c r="I273" s="233">
        <v>672</v>
      </c>
      <c r="J273" s="201" t="s">
        <v>785</v>
      </c>
      <c r="K273" s="202">
        <f t="shared" si="140"/>
        <v>-145.60000000000002</v>
      </c>
      <c r="L273" s="203">
        <f t="shared" si="141"/>
        <v>-0.29378531073446329</v>
      </c>
      <c r="M273" s="199" t="s">
        <v>599</v>
      </c>
      <c r="N273" s="196">
        <v>43887</v>
      </c>
      <c r="O273" s="1"/>
      <c r="P273" s="1"/>
      <c r="Q273" s="1"/>
      <c r="R273" s="6" t="s">
        <v>775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9">
        <v>133</v>
      </c>
      <c r="B274" s="230">
        <v>43237</v>
      </c>
      <c r="C274" s="230"/>
      <c r="D274" s="231" t="s">
        <v>472</v>
      </c>
      <c r="E274" s="232" t="s">
        <v>618</v>
      </c>
      <c r="F274" s="227">
        <v>230.3</v>
      </c>
      <c r="G274" s="232"/>
      <c r="H274" s="232">
        <v>102.5</v>
      </c>
      <c r="I274" s="233">
        <v>348</v>
      </c>
      <c r="J274" s="201" t="s">
        <v>786</v>
      </c>
      <c r="K274" s="202">
        <f t="shared" si="140"/>
        <v>-127.80000000000001</v>
      </c>
      <c r="L274" s="203">
        <f t="shared" si="141"/>
        <v>-0.55492835432045162</v>
      </c>
      <c r="M274" s="199" t="s">
        <v>599</v>
      </c>
      <c r="N274" s="196">
        <v>43896</v>
      </c>
      <c r="O274" s="1"/>
      <c r="P274" s="1"/>
      <c r="Q274" s="1"/>
      <c r="R274" s="6" t="s">
        <v>775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134</v>
      </c>
      <c r="B275" s="217">
        <v>43258</v>
      </c>
      <c r="C275" s="217"/>
      <c r="D275" s="218" t="s">
        <v>437</v>
      </c>
      <c r="E275" s="219" t="s">
        <v>618</v>
      </c>
      <c r="F275" s="219">
        <f>342.5-5.1</f>
        <v>337.4</v>
      </c>
      <c r="G275" s="219"/>
      <c r="H275" s="219">
        <v>412.5</v>
      </c>
      <c r="I275" s="221">
        <v>439</v>
      </c>
      <c r="J275" s="191" t="s">
        <v>787</v>
      </c>
      <c r="K275" s="192">
        <f t="shared" si="140"/>
        <v>75.100000000000023</v>
      </c>
      <c r="L275" s="193">
        <f t="shared" si="141"/>
        <v>0.22258446947243635</v>
      </c>
      <c r="M275" s="188" t="s">
        <v>587</v>
      </c>
      <c r="N275" s="194">
        <v>44230</v>
      </c>
      <c r="O275" s="1"/>
      <c r="P275" s="1"/>
      <c r="Q275" s="1"/>
      <c r="R275" s="6" t="s">
        <v>779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0">
        <v>135</v>
      </c>
      <c r="B276" s="209">
        <v>43285</v>
      </c>
      <c r="C276" s="209"/>
      <c r="D276" s="210" t="s">
        <v>55</v>
      </c>
      <c r="E276" s="211" t="s">
        <v>618</v>
      </c>
      <c r="F276" s="211">
        <f>127.5-5.53</f>
        <v>121.97</v>
      </c>
      <c r="G276" s="212"/>
      <c r="H276" s="212">
        <v>122.5</v>
      </c>
      <c r="I276" s="212">
        <v>170</v>
      </c>
      <c r="J276" s="213" t="s">
        <v>816</v>
      </c>
      <c r="K276" s="214">
        <f t="shared" si="140"/>
        <v>0.53000000000000114</v>
      </c>
      <c r="L276" s="215">
        <f t="shared" si="141"/>
        <v>4.3453308190538747E-3</v>
      </c>
      <c r="M276" s="211" t="s">
        <v>709</v>
      </c>
      <c r="N276" s="209">
        <v>44431</v>
      </c>
      <c r="O276" s="1"/>
      <c r="P276" s="1"/>
      <c r="Q276" s="1"/>
      <c r="R276" s="6" t="s">
        <v>775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136</v>
      </c>
      <c r="B277" s="230">
        <v>43294</v>
      </c>
      <c r="C277" s="230"/>
      <c r="D277" s="231" t="s">
        <v>363</v>
      </c>
      <c r="E277" s="232" t="s">
        <v>618</v>
      </c>
      <c r="F277" s="227">
        <v>46.5</v>
      </c>
      <c r="G277" s="232"/>
      <c r="H277" s="232">
        <v>17</v>
      </c>
      <c r="I277" s="233">
        <v>59</v>
      </c>
      <c r="J277" s="201" t="s">
        <v>788</v>
      </c>
      <c r="K277" s="202">
        <f t="shared" ref="K277:K285" si="142">H277-F277</f>
        <v>-29.5</v>
      </c>
      <c r="L277" s="203">
        <f t="shared" ref="L277:L285" si="143">K277/F277</f>
        <v>-0.63440860215053763</v>
      </c>
      <c r="M277" s="199" t="s">
        <v>599</v>
      </c>
      <c r="N277" s="196">
        <v>43887</v>
      </c>
      <c r="O277" s="1"/>
      <c r="P277" s="1"/>
      <c r="Q277" s="1"/>
      <c r="R277" s="6" t="s">
        <v>775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137</v>
      </c>
      <c r="B278" s="217">
        <v>43396</v>
      </c>
      <c r="C278" s="217"/>
      <c r="D278" s="218" t="s">
        <v>416</v>
      </c>
      <c r="E278" s="219" t="s">
        <v>618</v>
      </c>
      <c r="F278" s="219">
        <v>156.5</v>
      </c>
      <c r="G278" s="219"/>
      <c r="H278" s="219">
        <v>207.5</v>
      </c>
      <c r="I278" s="221">
        <v>191</v>
      </c>
      <c r="J278" s="191" t="s">
        <v>676</v>
      </c>
      <c r="K278" s="192">
        <f t="shared" si="142"/>
        <v>51</v>
      </c>
      <c r="L278" s="193">
        <f t="shared" si="143"/>
        <v>0.32587859424920129</v>
      </c>
      <c r="M278" s="188" t="s">
        <v>587</v>
      </c>
      <c r="N278" s="194">
        <v>44369</v>
      </c>
      <c r="O278" s="1"/>
      <c r="P278" s="1"/>
      <c r="Q278" s="1"/>
      <c r="R278" s="6" t="s">
        <v>775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138</v>
      </c>
      <c r="B279" s="217">
        <v>43439</v>
      </c>
      <c r="C279" s="217"/>
      <c r="D279" s="218" t="s">
        <v>325</v>
      </c>
      <c r="E279" s="219" t="s">
        <v>618</v>
      </c>
      <c r="F279" s="219">
        <v>259.5</v>
      </c>
      <c r="G279" s="219"/>
      <c r="H279" s="219">
        <v>320</v>
      </c>
      <c r="I279" s="221">
        <v>320</v>
      </c>
      <c r="J279" s="191" t="s">
        <v>676</v>
      </c>
      <c r="K279" s="192">
        <f t="shared" si="142"/>
        <v>60.5</v>
      </c>
      <c r="L279" s="193">
        <f t="shared" si="143"/>
        <v>0.23314065510597304</v>
      </c>
      <c r="M279" s="188" t="s">
        <v>587</v>
      </c>
      <c r="N279" s="194">
        <v>44323</v>
      </c>
      <c r="O279" s="1"/>
      <c r="P279" s="1"/>
      <c r="Q279" s="1"/>
      <c r="R279" s="6" t="s">
        <v>775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9">
        <v>139</v>
      </c>
      <c r="B280" s="230">
        <v>43439</v>
      </c>
      <c r="C280" s="230"/>
      <c r="D280" s="231" t="s">
        <v>789</v>
      </c>
      <c r="E280" s="232" t="s">
        <v>618</v>
      </c>
      <c r="F280" s="232">
        <v>715</v>
      </c>
      <c r="G280" s="232"/>
      <c r="H280" s="232">
        <v>445</v>
      </c>
      <c r="I280" s="233">
        <v>840</v>
      </c>
      <c r="J280" s="201" t="s">
        <v>790</v>
      </c>
      <c r="K280" s="202">
        <f t="shared" si="142"/>
        <v>-270</v>
      </c>
      <c r="L280" s="203">
        <f t="shared" si="143"/>
        <v>-0.3776223776223776</v>
      </c>
      <c r="M280" s="199" t="s">
        <v>599</v>
      </c>
      <c r="N280" s="196">
        <v>43800</v>
      </c>
      <c r="O280" s="1"/>
      <c r="P280" s="1"/>
      <c r="Q280" s="1"/>
      <c r="R280" s="6" t="s">
        <v>775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140</v>
      </c>
      <c r="B281" s="217">
        <v>43469</v>
      </c>
      <c r="C281" s="217"/>
      <c r="D281" s="218" t="s">
        <v>157</v>
      </c>
      <c r="E281" s="219" t="s">
        <v>618</v>
      </c>
      <c r="F281" s="219">
        <v>875</v>
      </c>
      <c r="G281" s="219"/>
      <c r="H281" s="219">
        <v>1165</v>
      </c>
      <c r="I281" s="221">
        <v>1185</v>
      </c>
      <c r="J281" s="191" t="s">
        <v>791</v>
      </c>
      <c r="K281" s="192">
        <f t="shared" si="142"/>
        <v>290</v>
      </c>
      <c r="L281" s="193">
        <f t="shared" si="143"/>
        <v>0.33142857142857141</v>
      </c>
      <c r="M281" s="188" t="s">
        <v>587</v>
      </c>
      <c r="N281" s="194">
        <v>43847</v>
      </c>
      <c r="O281" s="1"/>
      <c r="P281" s="1"/>
      <c r="Q281" s="1"/>
      <c r="R281" s="6" t="s">
        <v>775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141</v>
      </c>
      <c r="B282" s="217">
        <v>43559</v>
      </c>
      <c r="C282" s="217"/>
      <c r="D282" s="218" t="s">
        <v>341</v>
      </c>
      <c r="E282" s="219" t="s">
        <v>618</v>
      </c>
      <c r="F282" s="219">
        <f>387-14.63</f>
        <v>372.37</v>
      </c>
      <c r="G282" s="219"/>
      <c r="H282" s="219">
        <v>490</v>
      </c>
      <c r="I282" s="221">
        <v>490</v>
      </c>
      <c r="J282" s="191" t="s">
        <v>676</v>
      </c>
      <c r="K282" s="192">
        <f t="shared" si="142"/>
        <v>117.63</v>
      </c>
      <c r="L282" s="193">
        <f t="shared" si="143"/>
        <v>0.31589548030185027</v>
      </c>
      <c r="M282" s="188" t="s">
        <v>587</v>
      </c>
      <c r="N282" s="194">
        <v>43850</v>
      </c>
      <c r="O282" s="1"/>
      <c r="P282" s="1"/>
      <c r="Q282" s="1"/>
      <c r="R282" s="6" t="s">
        <v>775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9">
        <v>142</v>
      </c>
      <c r="B283" s="230">
        <v>43578</v>
      </c>
      <c r="C283" s="230"/>
      <c r="D283" s="231" t="s">
        <v>792</v>
      </c>
      <c r="E283" s="232" t="s">
        <v>589</v>
      </c>
      <c r="F283" s="232">
        <v>220</v>
      </c>
      <c r="G283" s="232"/>
      <c r="H283" s="232">
        <v>127.5</v>
      </c>
      <c r="I283" s="233">
        <v>284</v>
      </c>
      <c r="J283" s="201" t="s">
        <v>793</v>
      </c>
      <c r="K283" s="202">
        <f t="shared" si="142"/>
        <v>-92.5</v>
      </c>
      <c r="L283" s="203">
        <f t="shared" si="143"/>
        <v>-0.42045454545454547</v>
      </c>
      <c r="M283" s="199" t="s">
        <v>599</v>
      </c>
      <c r="N283" s="196">
        <v>43896</v>
      </c>
      <c r="O283" s="1"/>
      <c r="P283" s="1"/>
      <c r="Q283" s="1"/>
      <c r="R283" s="6" t="s">
        <v>775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143</v>
      </c>
      <c r="B284" s="217">
        <v>43622</v>
      </c>
      <c r="C284" s="217"/>
      <c r="D284" s="218" t="s">
        <v>481</v>
      </c>
      <c r="E284" s="219" t="s">
        <v>589</v>
      </c>
      <c r="F284" s="219">
        <v>332.8</v>
      </c>
      <c r="G284" s="219"/>
      <c r="H284" s="219">
        <v>405</v>
      </c>
      <c r="I284" s="221">
        <v>419</v>
      </c>
      <c r="J284" s="191" t="s">
        <v>794</v>
      </c>
      <c r="K284" s="192">
        <f t="shared" si="142"/>
        <v>72.199999999999989</v>
      </c>
      <c r="L284" s="193">
        <f t="shared" si="143"/>
        <v>0.21694711538461534</v>
      </c>
      <c r="M284" s="188" t="s">
        <v>587</v>
      </c>
      <c r="N284" s="194">
        <v>43860</v>
      </c>
      <c r="O284" s="1"/>
      <c r="P284" s="1"/>
      <c r="Q284" s="1"/>
      <c r="R284" s="6" t="s">
        <v>779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0">
        <v>144</v>
      </c>
      <c r="B285" s="209">
        <v>43641</v>
      </c>
      <c r="C285" s="209"/>
      <c r="D285" s="210" t="s">
        <v>150</v>
      </c>
      <c r="E285" s="211" t="s">
        <v>618</v>
      </c>
      <c r="F285" s="211">
        <v>386</v>
      </c>
      <c r="G285" s="212"/>
      <c r="H285" s="212">
        <v>395</v>
      </c>
      <c r="I285" s="212">
        <v>452</v>
      </c>
      <c r="J285" s="213" t="s">
        <v>795</v>
      </c>
      <c r="K285" s="214">
        <f t="shared" si="142"/>
        <v>9</v>
      </c>
      <c r="L285" s="215">
        <f t="shared" si="143"/>
        <v>2.3316062176165803E-2</v>
      </c>
      <c r="M285" s="211" t="s">
        <v>709</v>
      </c>
      <c r="N285" s="209">
        <v>43868</v>
      </c>
      <c r="O285" s="1"/>
      <c r="P285" s="1"/>
      <c r="Q285" s="1"/>
      <c r="R285" s="6" t="s">
        <v>779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0">
        <v>145</v>
      </c>
      <c r="B286" s="209">
        <v>43707</v>
      </c>
      <c r="C286" s="209"/>
      <c r="D286" s="210" t="s">
        <v>130</v>
      </c>
      <c r="E286" s="211" t="s">
        <v>618</v>
      </c>
      <c r="F286" s="211">
        <v>137.5</v>
      </c>
      <c r="G286" s="212"/>
      <c r="H286" s="212">
        <v>138.5</v>
      </c>
      <c r="I286" s="212">
        <v>190</v>
      </c>
      <c r="J286" s="213" t="s">
        <v>815</v>
      </c>
      <c r="K286" s="214">
        <f>H286-F286</f>
        <v>1</v>
      </c>
      <c r="L286" s="215">
        <f>K286/F286</f>
        <v>7.2727272727272727E-3</v>
      </c>
      <c r="M286" s="211" t="s">
        <v>709</v>
      </c>
      <c r="N286" s="209">
        <v>44432</v>
      </c>
      <c r="O286" s="1"/>
      <c r="P286" s="1"/>
      <c r="Q286" s="1"/>
      <c r="R286" s="6" t="s">
        <v>775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146</v>
      </c>
      <c r="B287" s="217">
        <v>43731</v>
      </c>
      <c r="C287" s="217"/>
      <c r="D287" s="218" t="s">
        <v>428</v>
      </c>
      <c r="E287" s="219" t="s">
        <v>618</v>
      </c>
      <c r="F287" s="219">
        <v>235</v>
      </c>
      <c r="G287" s="219"/>
      <c r="H287" s="219">
        <v>295</v>
      </c>
      <c r="I287" s="221">
        <v>296</v>
      </c>
      <c r="J287" s="191" t="s">
        <v>796</v>
      </c>
      <c r="K287" s="192">
        <f t="shared" ref="K287:K293" si="144">H287-F287</f>
        <v>60</v>
      </c>
      <c r="L287" s="193">
        <f t="shared" ref="L287:L293" si="145">K287/F287</f>
        <v>0.25531914893617019</v>
      </c>
      <c r="M287" s="188" t="s">
        <v>587</v>
      </c>
      <c r="N287" s="194">
        <v>43844</v>
      </c>
      <c r="O287" s="1"/>
      <c r="P287" s="1"/>
      <c r="Q287" s="1"/>
      <c r="R287" s="6" t="s">
        <v>779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147</v>
      </c>
      <c r="B288" s="217">
        <v>43752</v>
      </c>
      <c r="C288" s="217"/>
      <c r="D288" s="218" t="s">
        <v>797</v>
      </c>
      <c r="E288" s="219" t="s">
        <v>618</v>
      </c>
      <c r="F288" s="219">
        <v>277.5</v>
      </c>
      <c r="G288" s="219"/>
      <c r="H288" s="219">
        <v>333</v>
      </c>
      <c r="I288" s="221">
        <v>333</v>
      </c>
      <c r="J288" s="191" t="s">
        <v>798</v>
      </c>
      <c r="K288" s="192">
        <f t="shared" si="144"/>
        <v>55.5</v>
      </c>
      <c r="L288" s="193">
        <f t="shared" si="145"/>
        <v>0.2</v>
      </c>
      <c r="M288" s="188" t="s">
        <v>587</v>
      </c>
      <c r="N288" s="194">
        <v>43846</v>
      </c>
      <c r="O288" s="1"/>
      <c r="P288" s="1"/>
      <c r="Q288" s="1"/>
      <c r="R288" s="6" t="s">
        <v>775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148</v>
      </c>
      <c r="B289" s="217">
        <v>43752</v>
      </c>
      <c r="C289" s="217"/>
      <c r="D289" s="218" t="s">
        <v>799</v>
      </c>
      <c r="E289" s="219" t="s">
        <v>618</v>
      </c>
      <c r="F289" s="219">
        <v>930</v>
      </c>
      <c r="G289" s="219"/>
      <c r="H289" s="219">
        <v>1165</v>
      </c>
      <c r="I289" s="221">
        <v>1200</v>
      </c>
      <c r="J289" s="191" t="s">
        <v>800</v>
      </c>
      <c r="K289" s="192">
        <f t="shared" si="144"/>
        <v>235</v>
      </c>
      <c r="L289" s="193">
        <f t="shared" si="145"/>
        <v>0.25268817204301075</v>
      </c>
      <c r="M289" s="188" t="s">
        <v>587</v>
      </c>
      <c r="N289" s="194">
        <v>43847</v>
      </c>
      <c r="O289" s="1"/>
      <c r="P289" s="1"/>
      <c r="Q289" s="1"/>
      <c r="R289" s="6" t="s">
        <v>779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149</v>
      </c>
      <c r="B290" s="217">
        <v>43753</v>
      </c>
      <c r="C290" s="217"/>
      <c r="D290" s="218" t="s">
        <v>801</v>
      </c>
      <c r="E290" s="219" t="s">
        <v>618</v>
      </c>
      <c r="F290" s="189">
        <v>111</v>
      </c>
      <c r="G290" s="219"/>
      <c r="H290" s="219">
        <v>141</v>
      </c>
      <c r="I290" s="221">
        <v>141</v>
      </c>
      <c r="J290" s="191" t="s">
        <v>602</v>
      </c>
      <c r="K290" s="192">
        <f t="shared" si="144"/>
        <v>30</v>
      </c>
      <c r="L290" s="193">
        <f t="shared" si="145"/>
        <v>0.27027027027027029</v>
      </c>
      <c r="M290" s="188" t="s">
        <v>587</v>
      </c>
      <c r="N290" s="194">
        <v>44328</v>
      </c>
      <c r="O290" s="1"/>
      <c r="P290" s="1"/>
      <c r="Q290" s="1"/>
      <c r="R290" s="6" t="s">
        <v>779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150</v>
      </c>
      <c r="B291" s="217">
        <v>43753</v>
      </c>
      <c r="C291" s="217"/>
      <c r="D291" s="218" t="s">
        <v>802</v>
      </c>
      <c r="E291" s="219" t="s">
        <v>618</v>
      </c>
      <c r="F291" s="189">
        <v>296</v>
      </c>
      <c r="G291" s="219"/>
      <c r="H291" s="219">
        <v>370</v>
      </c>
      <c r="I291" s="221">
        <v>370</v>
      </c>
      <c r="J291" s="191" t="s">
        <v>676</v>
      </c>
      <c r="K291" s="192">
        <f t="shared" si="144"/>
        <v>74</v>
      </c>
      <c r="L291" s="193">
        <f t="shared" si="145"/>
        <v>0.25</v>
      </c>
      <c r="M291" s="188" t="s">
        <v>587</v>
      </c>
      <c r="N291" s="194">
        <v>43853</v>
      </c>
      <c r="O291" s="1"/>
      <c r="P291" s="1"/>
      <c r="Q291" s="1"/>
      <c r="R291" s="6" t="s">
        <v>779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151</v>
      </c>
      <c r="B292" s="217">
        <v>43754</v>
      </c>
      <c r="C292" s="217"/>
      <c r="D292" s="218" t="s">
        <v>803</v>
      </c>
      <c r="E292" s="219" t="s">
        <v>618</v>
      </c>
      <c r="F292" s="189">
        <v>300</v>
      </c>
      <c r="G292" s="219"/>
      <c r="H292" s="219">
        <v>382.5</v>
      </c>
      <c r="I292" s="221">
        <v>344</v>
      </c>
      <c r="J292" s="191" t="s">
        <v>853</v>
      </c>
      <c r="K292" s="192">
        <f t="shared" si="144"/>
        <v>82.5</v>
      </c>
      <c r="L292" s="193">
        <f t="shared" si="145"/>
        <v>0.27500000000000002</v>
      </c>
      <c r="M292" s="188" t="s">
        <v>587</v>
      </c>
      <c r="N292" s="194">
        <v>44238</v>
      </c>
      <c r="O292" s="1"/>
      <c r="P292" s="1"/>
      <c r="Q292" s="1"/>
      <c r="R292" s="6" t="s">
        <v>779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152</v>
      </c>
      <c r="B293" s="217">
        <v>43832</v>
      </c>
      <c r="C293" s="217"/>
      <c r="D293" s="218" t="s">
        <v>804</v>
      </c>
      <c r="E293" s="219" t="s">
        <v>618</v>
      </c>
      <c r="F293" s="189">
        <v>495</v>
      </c>
      <c r="G293" s="219"/>
      <c r="H293" s="219">
        <v>595</v>
      </c>
      <c r="I293" s="221">
        <v>590</v>
      </c>
      <c r="J293" s="191" t="s">
        <v>852</v>
      </c>
      <c r="K293" s="192">
        <f t="shared" si="144"/>
        <v>100</v>
      </c>
      <c r="L293" s="193">
        <f t="shared" si="145"/>
        <v>0.20202020202020202</v>
      </c>
      <c r="M293" s="188" t="s">
        <v>587</v>
      </c>
      <c r="N293" s="194">
        <v>44589</v>
      </c>
      <c r="O293" s="1"/>
      <c r="P293" s="1"/>
      <c r="Q293" s="1"/>
      <c r="R293" s="6" t="s">
        <v>779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153</v>
      </c>
      <c r="B294" s="217">
        <v>43966</v>
      </c>
      <c r="C294" s="217"/>
      <c r="D294" s="218" t="s">
        <v>71</v>
      </c>
      <c r="E294" s="219" t="s">
        <v>618</v>
      </c>
      <c r="F294" s="189">
        <v>67.5</v>
      </c>
      <c r="G294" s="219"/>
      <c r="H294" s="219">
        <v>86</v>
      </c>
      <c r="I294" s="221">
        <v>86</v>
      </c>
      <c r="J294" s="191" t="s">
        <v>805</v>
      </c>
      <c r="K294" s="192">
        <f t="shared" ref="K294:K301" si="146">H294-F294</f>
        <v>18.5</v>
      </c>
      <c r="L294" s="193">
        <f t="shared" ref="L294:L301" si="147">K294/F294</f>
        <v>0.27407407407407408</v>
      </c>
      <c r="M294" s="188" t="s">
        <v>587</v>
      </c>
      <c r="N294" s="194">
        <v>44008</v>
      </c>
      <c r="O294" s="1"/>
      <c r="P294" s="1"/>
      <c r="Q294" s="1"/>
      <c r="R294" s="6" t="s">
        <v>779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154</v>
      </c>
      <c r="B295" s="217">
        <v>44035</v>
      </c>
      <c r="C295" s="217"/>
      <c r="D295" s="218" t="s">
        <v>480</v>
      </c>
      <c r="E295" s="219" t="s">
        <v>618</v>
      </c>
      <c r="F295" s="189">
        <v>231</v>
      </c>
      <c r="G295" s="219"/>
      <c r="H295" s="219">
        <v>281</v>
      </c>
      <c r="I295" s="221">
        <v>281</v>
      </c>
      <c r="J295" s="191" t="s">
        <v>676</v>
      </c>
      <c r="K295" s="192">
        <f t="shared" si="146"/>
        <v>50</v>
      </c>
      <c r="L295" s="193">
        <f t="shared" si="147"/>
        <v>0.21645021645021645</v>
      </c>
      <c r="M295" s="188" t="s">
        <v>587</v>
      </c>
      <c r="N295" s="194">
        <v>44358</v>
      </c>
      <c r="O295" s="1"/>
      <c r="P295" s="1"/>
      <c r="Q295" s="1"/>
      <c r="R295" s="6" t="s">
        <v>779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6">
        <v>155</v>
      </c>
      <c r="B296" s="217">
        <v>44092</v>
      </c>
      <c r="C296" s="217"/>
      <c r="D296" s="218" t="s">
        <v>405</v>
      </c>
      <c r="E296" s="219" t="s">
        <v>618</v>
      </c>
      <c r="F296" s="219">
        <v>206</v>
      </c>
      <c r="G296" s="219"/>
      <c r="H296" s="219">
        <v>248</v>
      </c>
      <c r="I296" s="221">
        <v>248</v>
      </c>
      <c r="J296" s="191" t="s">
        <v>676</v>
      </c>
      <c r="K296" s="192">
        <f t="shared" si="146"/>
        <v>42</v>
      </c>
      <c r="L296" s="193">
        <f t="shared" si="147"/>
        <v>0.20388349514563106</v>
      </c>
      <c r="M296" s="188" t="s">
        <v>587</v>
      </c>
      <c r="N296" s="194">
        <v>44214</v>
      </c>
      <c r="O296" s="1"/>
      <c r="P296" s="1"/>
      <c r="Q296" s="1"/>
      <c r="R296" s="6" t="s">
        <v>779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6">
        <v>156</v>
      </c>
      <c r="B297" s="217">
        <v>44140</v>
      </c>
      <c r="C297" s="217"/>
      <c r="D297" s="218" t="s">
        <v>405</v>
      </c>
      <c r="E297" s="219" t="s">
        <v>618</v>
      </c>
      <c r="F297" s="219">
        <v>182.5</v>
      </c>
      <c r="G297" s="219"/>
      <c r="H297" s="219">
        <v>248</v>
      </c>
      <c r="I297" s="221">
        <v>248</v>
      </c>
      <c r="J297" s="191" t="s">
        <v>676</v>
      </c>
      <c r="K297" s="192">
        <f t="shared" si="146"/>
        <v>65.5</v>
      </c>
      <c r="L297" s="193">
        <f t="shared" si="147"/>
        <v>0.35890410958904112</v>
      </c>
      <c r="M297" s="188" t="s">
        <v>587</v>
      </c>
      <c r="N297" s="194">
        <v>44214</v>
      </c>
      <c r="O297" s="1"/>
      <c r="P297" s="1"/>
      <c r="Q297" s="1"/>
      <c r="R297" s="6" t="s">
        <v>779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6">
        <v>157</v>
      </c>
      <c r="B298" s="217">
        <v>44140</v>
      </c>
      <c r="C298" s="217"/>
      <c r="D298" s="218" t="s">
        <v>325</v>
      </c>
      <c r="E298" s="219" t="s">
        <v>618</v>
      </c>
      <c r="F298" s="219">
        <v>247.5</v>
      </c>
      <c r="G298" s="219"/>
      <c r="H298" s="219">
        <v>320</v>
      </c>
      <c r="I298" s="221">
        <v>320</v>
      </c>
      <c r="J298" s="191" t="s">
        <v>676</v>
      </c>
      <c r="K298" s="192">
        <f t="shared" si="146"/>
        <v>72.5</v>
      </c>
      <c r="L298" s="193">
        <f t="shared" si="147"/>
        <v>0.29292929292929293</v>
      </c>
      <c r="M298" s="188" t="s">
        <v>587</v>
      </c>
      <c r="N298" s="194">
        <v>44323</v>
      </c>
      <c r="O298" s="1"/>
      <c r="P298" s="1"/>
      <c r="Q298" s="1"/>
      <c r="R298" s="6" t="s">
        <v>779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6">
        <v>158</v>
      </c>
      <c r="B299" s="217">
        <v>44140</v>
      </c>
      <c r="C299" s="217"/>
      <c r="D299" s="218" t="s">
        <v>271</v>
      </c>
      <c r="E299" s="219" t="s">
        <v>618</v>
      </c>
      <c r="F299" s="189">
        <v>925</v>
      </c>
      <c r="G299" s="219"/>
      <c r="H299" s="219">
        <v>1095</v>
      </c>
      <c r="I299" s="221">
        <v>1093</v>
      </c>
      <c r="J299" s="191" t="s">
        <v>806</v>
      </c>
      <c r="K299" s="192">
        <f t="shared" si="146"/>
        <v>170</v>
      </c>
      <c r="L299" s="193">
        <f t="shared" si="147"/>
        <v>0.18378378378378379</v>
      </c>
      <c r="M299" s="188" t="s">
        <v>587</v>
      </c>
      <c r="N299" s="194">
        <v>44201</v>
      </c>
      <c r="O299" s="1"/>
      <c r="P299" s="1"/>
      <c r="Q299" s="1"/>
      <c r="R299" s="6" t="s">
        <v>779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6">
        <v>159</v>
      </c>
      <c r="B300" s="217">
        <v>44140</v>
      </c>
      <c r="C300" s="217"/>
      <c r="D300" s="218" t="s">
        <v>341</v>
      </c>
      <c r="E300" s="219" t="s">
        <v>618</v>
      </c>
      <c r="F300" s="189">
        <v>332.5</v>
      </c>
      <c r="G300" s="219"/>
      <c r="H300" s="219">
        <v>393</v>
      </c>
      <c r="I300" s="221">
        <v>406</v>
      </c>
      <c r="J300" s="191" t="s">
        <v>807</v>
      </c>
      <c r="K300" s="192">
        <f t="shared" si="146"/>
        <v>60.5</v>
      </c>
      <c r="L300" s="193">
        <f t="shared" si="147"/>
        <v>0.18195488721804512</v>
      </c>
      <c r="M300" s="188" t="s">
        <v>587</v>
      </c>
      <c r="N300" s="194">
        <v>44256</v>
      </c>
      <c r="O300" s="1"/>
      <c r="P300" s="1"/>
      <c r="Q300" s="1"/>
      <c r="R300" s="6" t="s">
        <v>779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6">
        <v>160</v>
      </c>
      <c r="B301" s="217">
        <v>44141</v>
      </c>
      <c r="C301" s="217"/>
      <c r="D301" s="218" t="s">
        <v>480</v>
      </c>
      <c r="E301" s="219" t="s">
        <v>618</v>
      </c>
      <c r="F301" s="189">
        <v>231</v>
      </c>
      <c r="G301" s="219"/>
      <c r="H301" s="219">
        <v>281</v>
      </c>
      <c r="I301" s="221">
        <v>281</v>
      </c>
      <c r="J301" s="191" t="s">
        <v>676</v>
      </c>
      <c r="K301" s="192">
        <f t="shared" si="146"/>
        <v>50</v>
      </c>
      <c r="L301" s="193">
        <f t="shared" si="147"/>
        <v>0.21645021645021645</v>
      </c>
      <c r="M301" s="188" t="s">
        <v>587</v>
      </c>
      <c r="N301" s="194">
        <v>44358</v>
      </c>
      <c r="O301" s="1"/>
      <c r="P301" s="1"/>
      <c r="Q301" s="1"/>
      <c r="R301" s="6" t="s">
        <v>779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42">
        <v>161</v>
      </c>
      <c r="B302" s="235">
        <v>44187</v>
      </c>
      <c r="C302" s="235"/>
      <c r="D302" s="236" t="s">
        <v>453</v>
      </c>
      <c r="E302" s="53" t="s">
        <v>618</v>
      </c>
      <c r="F302" s="237" t="s">
        <v>808</v>
      </c>
      <c r="G302" s="53"/>
      <c r="H302" s="53"/>
      <c r="I302" s="238">
        <v>239</v>
      </c>
      <c r="J302" s="234" t="s">
        <v>590</v>
      </c>
      <c r="K302" s="234"/>
      <c r="L302" s="239"/>
      <c r="M302" s="240"/>
      <c r="N302" s="241"/>
      <c r="O302" s="1"/>
      <c r="P302" s="1"/>
      <c r="Q302" s="1"/>
      <c r="R302" s="6" t="s">
        <v>779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6">
        <v>162</v>
      </c>
      <c r="B303" s="217">
        <v>44258</v>
      </c>
      <c r="C303" s="217"/>
      <c r="D303" s="218" t="s">
        <v>804</v>
      </c>
      <c r="E303" s="219" t="s">
        <v>618</v>
      </c>
      <c r="F303" s="189">
        <v>495</v>
      </c>
      <c r="G303" s="219"/>
      <c r="H303" s="219">
        <v>595</v>
      </c>
      <c r="I303" s="221">
        <v>590</v>
      </c>
      <c r="J303" s="191" t="s">
        <v>852</v>
      </c>
      <c r="K303" s="192">
        <f>H303-F303</f>
        <v>100</v>
      </c>
      <c r="L303" s="193">
        <f>K303/F303</f>
        <v>0.20202020202020202</v>
      </c>
      <c r="M303" s="188" t="s">
        <v>587</v>
      </c>
      <c r="N303" s="194">
        <v>44589</v>
      </c>
      <c r="O303" s="1"/>
      <c r="P303" s="1"/>
      <c r="R303" s="6" t="s">
        <v>779</v>
      </c>
    </row>
    <row r="304" spans="1:26" ht="12.75" customHeight="1">
      <c r="A304" s="216">
        <v>163</v>
      </c>
      <c r="B304" s="217">
        <v>44274</v>
      </c>
      <c r="C304" s="217"/>
      <c r="D304" s="218" t="s">
        <v>341</v>
      </c>
      <c r="E304" s="219" t="s">
        <v>618</v>
      </c>
      <c r="F304" s="189">
        <v>355</v>
      </c>
      <c r="G304" s="219"/>
      <c r="H304" s="219">
        <v>422.5</v>
      </c>
      <c r="I304" s="221">
        <v>420</v>
      </c>
      <c r="J304" s="191" t="s">
        <v>809</v>
      </c>
      <c r="K304" s="192">
        <f>H304-F304</f>
        <v>67.5</v>
      </c>
      <c r="L304" s="193">
        <f>K304/F304</f>
        <v>0.19014084507042253</v>
      </c>
      <c r="M304" s="188" t="s">
        <v>587</v>
      </c>
      <c r="N304" s="194">
        <v>44361</v>
      </c>
      <c r="O304" s="1"/>
      <c r="R304" s="243" t="s">
        <v>779</v>
      </c>
    </row>
    <row r="305" spans="1:26" ht="12.75" customHeight="1">
      <c r="A305" s="216">
        <v>164</v>
      </c>
      <c r="B305" s="217">
        <v>44295</v>
      </c>
      <c r="C305" s="217"/>
      <c r="D305" s="218" t="s">
        <v>810</v>
      </c>
      <c r="E305" s="219" t="s">
        <v>618</v>
      </c>
      <c r="F305" s="189">
        <v>555</v>
      </c>
      <c r="G305" s="219"/>
      <c r="H305" s="219">
        <v>663</v>
      </c>
      <c r="I305" s="221">
        <v>663</v>
      </c>
      <c r="J305" s="191" t="s">
        <v>811</v>
      </c>
      <c r="K305" s="192">
        <f>H305-F305</f>
        <v>108</v>
      </c>
      <c r="L305" s="193">
        <f>K305/F305</f>
        <v>0.19459459459459461</v>
      </c>
      <c r="M305" s="188" t="s">
        <v>587</v>
      </c>
      <c r="N305" s="194">
        <v>44321</v>
      </c>
      <c r="O305" s="1"/>
      <c r="P305" s="1"/>
      <c r="Q305" s="1"/>
      <c r="R305" s="243" t="s">
        <v>779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6">
        <v>165</v>
      </c>
      <c r="B306" s="217">
        <v>44308</v>
      </c>
      <c r="C306" s="217"/>
      <c r="D306" s="218" t="s">
        <v>374</v>
      </c>
      <c r="E306" s="219" t="s">
        <v>618</v>
      </c>
      <c r="F306" s="189">
        <v>126.5</v>
      </c>
      <c r="G306" s="219"/>
      <c r="H306" s="219">
        <v>155</v>
      </c>
      <c r="I306" s="221">
        <v>155</v>
      </c>
      <c r="J306" s="191" t="s">
        <v>676</v>
      </c>
      <c r="K306" s="192">
        <f>H306-F306</f>
        <v>28.5</v>
      </c>
      <c r="L306" s="193">
        <f>K306/F306</f>
        <v>0.22529644268774704</v>
      </c>
      <c r="M306" s="188" t="s">
        <v>587</v>
      </c>
      <c r="N306" s="194">
        <v>44362</v>
      </c>
      <c r="O306" s="1"/>
      <c r="R306" s="243" t="s">
        <v>779</v>
      </c>
    </row>
    <row r="307" spans="1:26" ht="12.75" customHeight="1">
      <c r="A307" s="277">
        <v>166</v>
      </c>
      <c r="B307" s="278">
        <v>44368</v>
      </c>
      <c r="C307" s="278"/>
      <c r="D307" s="279" t="s">
        <v>392</v>
      </c>
      <c r="E307" s="280" t="s">
        <v>618</v>
      </c>
      <c r="F307" s="281">
        <v>287.5</v>
      </c>
      <c r="G307" s="280"/>
      <c r="H307" s="280">
        <v>245</v>
      </c>
      <c r="I307" s="282">
        <v>344</v>
      </c>
      <c r="J307" s="201" t="s">
        <v>847</v>
      </c>
      <c r="K307" s="202">
        <f>H307-F307</f>
        <v>-42.5</v>
      </c>
      <c r="L307" s="203">
        <f>K307/F307</f>
        <v>-0.14782608695652175</v>
      </c>
      <c r="M307" s="199" t="s">
        <v>599</v>
      </c>
      <c r="N307" s="196">
        <v>44508</v>
      </c>
      <c r="O307" s="1"/>
      <c r="R307" s="243" t="s">
        <v>779</v>
      </c>
    </row>
    <row r="308" spans="1:26" ht="12.75" customHeight="1">
      <c r="A308" s="242">
        <v>167</v>
      </c>
      <c r="B308" s="235">
        <v>44368</v>
      </c>
      <c r="C308" s="235"/>
      <c r="D308" s="236" t="s">
        <v>480</v>
      </c>
      <c r="E308" s="53" t="s">
        <v>618</v>
      </c>
      <c r="F308" s="237" t="s">
        <v>812</v>
      </c>
      <c r="G308" s="53"/>
      <c r="H308" s="53"/>
      <c r="I308" s="238">
        <v>320</v>
      </c>
      <c r="J308" s="234" t="s">
        <v>590</v>
      </c>
      <c r="K308" s="242"/>
      <c r="L308" s="235"/>
      <c r="M308" s="235"/>
      <c r="N308" s="236"/>
      <c r="O308" s="41"/>
      <c r="R308" s="243" t="s">
        <v>779</v>
      </c>
    </row>
    <row r="309" spans="1:26" ht="12.75" customHeight="1">
      <c r="A309" s="216">
        <v>168</v>
      </c>
      <c r="B309" s="217">
        <v>44406</v>
      </c>
      <c r="C309" s="217"/>
      <c r="D309" s="218" t="s">
        <v>374</v>
      </c>
      <c r="E309" s="219" t="s">
        <v>618</v>
      </c>
      <c r="F309" s="189">
        <v>162.5</v>
      </c>
      <c r="G309" s="219"/>
      <c r="H309" s="219">
        <v>200</v>
      </c>
      <c r="I309" s="221">
        <v>200</v>
      </c>
      <c r="J309" s="191" t="s">
        <v>676</v>
      </c>
      <c r="K309" s="192">
        <f>H309-F309</f>
        <v>37.5</v>
      </c>
      <c r="L309" s="193">
        <f>K309/F309</f>
        <v>0.23076923076923078</v>
      </c>
      <c r="M309" s="188" t="s">
        <v>587</v>
      </c>
      <c r="N309" s="194">
        <v>44571</v>
      </c>
      <c r="O309" s="1"/>
      <c r="R309" s="243" t="s">
        <v>779</v>
      </c>
    </row>
    <row r="310" spans="1:26" ht="12.75" customHeight="1">
      <c r="A310" s="216">
        <v>169</v>
      </c>
      <c r="B310" s="217">
        <v>44462</v>
      </c>
      <c r="C310" s="217"/>
      <c r="D310" s="218" t="s">
        <v>817</v>
      </c>
      <c r="E310" s="219" t="s">
        <v>618</v>
      </c>
      <c r="F310" s="189">
        <v>1235</v>
      </c>
      <c r="G310" s="219"/>
      <c r="H310" s="219">
        <v>1505</v>
      </c>
      <c r="I310" s="221">
        <v>1500</v>
      </c>
      <c r="J310" s="191" t="s">
        <v>676</v>
      </c>
      <c r="K310" s="192">
        <f>H310-F310</f>
        <v>270</v>
      </c>
      <c r="L310" s="193">
        <f>K310/F310</f>
        <v>0.21862348178137653</v>
      </c>
      <c r="M310" s="188" t="s">
        <v>587</v>
      </c>
      <c r="N310" s="194">
        <v>44564</v>
      </c>
      <c r="O310" s="1"/>
      <c r="R310" s="243" t="s">
        <v>779</v>
      </c>
    </row>
    <row r="311" spans="1:26" ht="12.75" customHeight="1">
      <c r="A311" s="258">
        <v>170</v>
      </c>
      <c r="B311" s="259">
        <v>44480</v>
      </c>
      <c r="C311" s="259"/>
      <c r="D311" s="260" t="s">
        <v>819</v>
      </c>
      <c r="E311" s="261" t="s">
        <v>618</v>
      </c>
      <c r="F311" s="262" t="s">
        <v>824</v>
      </c>
      <c r="G311" s="261"/>
      <c r="H311" s="261"/>
      <c r="I311" s="261">
        <v>145</v>
      </c>
      <c r="J311" s="263" t="s">
        <v>590</v>
      </c>
      <c r="K311" s="258"/>
      <c r="L311" s="259"/>
      <c r="M311" s="259"/>
      <c r="N311" s="260"/>
      <c r="O311" s="41"/>
      <c r="R311" s="243" t="s">
        <v>779</v>
      </c>
    </row>
    <row r="312" spans="1:26" ht="12.75" customHeight="1">
      <c r="A312" s="264">
        <v>171</v>
      </c>
      <c r="B312" s="265">
        <v>44481</v>
      </c>
      <c r="C312" s="265"/>
      <c r="D312" s="266" t="s">
        <v>260</v>
      </c>
      <c r="E312" s="267" t="s">
        <v>618</v>
      </c>
      <c r="F312" s="268" t="s">
        <v>821</v>
      </c>
      <c r="G312" s="267"/>
      <c r="H312" s="267"/>
      <c r="I312" s="267">
        <v>380</v>
      </c>
      <c r="J312" s="269" t="s">
        <v>590</v>
      </c>
      <c r="K312" s="264"/>
      <c r="L312" s="265"/>
      <c r="M312" s="265"/>
      <c r="N312" s="266"/>
      <c r="O312" s="41"/>
      <c r="R312" s="243" t="s">
        <v>779</v>
      </c>
    </row>
    <row r="313" spans="1:26" ht="12.75" customHeight="1">
      <c r="A313" s="264">
        <v>172</v>
      </c>
      <c r="B313" s="265">
        <v>44481</v>
      </c>
      <c r="C313" s="265"/>
      <c r="D313" s="266" t="s">
        <v>400</v>
      </c>
      <c r="E313" s="267" t="s">
        <v>618</v>
      </c>
      <c r="F313" s="268" t="s">
        <v>822</v>
      </c>
      <c r="G313" s="267"/>
      <c r="H313" s="267"/>
      <c r="I313" s="267">
        <v>56</v>
      </c>
      <c r="J313" s="269" t="s">
        <v>590</v>
      </c>
      <c r="K313" s="264"/>
      <c r="L313" s="265"/>
      <c r="M313" s="265"/>
      <c r="N313" s="266"/>
      <c r="O313" s="41"/>
      <c r="R313" s="243"/>
    </row>
    <row r="314" spans="1:26" ht="12.75" customHeight="1">
      <c r="A314" s="216">
        <v>173</v>
      </c>
      <c r="B314" s="217">
        <v>44551</v>
      </c>
      <c r="C314" s="217"/>
      <c r="D314" s="218" t="s">
        <v>118</v>
      </c>
      <c r="E314" s="219" t="s">
        <v>618</v>
      </c>
      <c r="F314" s="189">
        <v>2300</v>
      </c>
      <c r="G314" s="219"/>
      <c r="H314" s="219">
        <f>(2820+2200)/2</f>
        <v>2510</v>
      </c>
      <c r="I314" s="221">
        <v>3000</v>
      </c>
      <c r="J314" s="191" t="s">
        <v>863</v>
      </c>
      <c r="K314" s="192">
        <f>H314-F314</f>
        <v>210</v>
      </c>
      <c r="L314" s="193">
        <f>K314/F314</f>
        <v>9.1304347826086957E-2</v>
      </c>
      <c r="M314" s="188" t="s">
        <v>587</v>
      </c>
      <c r="N314" s="194">
        <v>44649</v>
      </c>
      <c r="O314" s="1"/>
      <c r="R314" s="243"/>
    </row>
    <row r="315" spans="1:26" ht="12.75" customHeight="1">
      <c r="A315" s="270">
        <v>174</v>
      </c>
      <c r="B315" s="265">
        <v>44606</v>
      </c>
      <c r="C315" s="270"/>
      <c r="D315" s="270" t="s">
        <v>426</v>
      </c>
      <c r="E315" s="267" t="s">
        <v>618</v>
      </c>
      <c r="F315" s="267" t="s">
        <v>855</v>
      </c>
      <c r="G315" s="267"/>
      <c r="H315" s="267"/>
      <c r="I315" s="267">
        <v>764</v>
      </c>
      <c r="J315" s="267" t="s">
        <v>590</v>
      </c>
      <c r="K315" s="267"/>
      <c r="L315" s="267"/>
      <c r="M315" s="267"/>
      <c r="N315" s="270"/>
      <c r="O315" s="41"/>
      <c r="R315" s="243"/>
    </row>
    <row r="316" spans="1:26" ht="12.75" customHeight="1">
      <c r="A316" s="270">
        <v>175</v>
      </c>
      <c r="B316" s="265">
        <v>44613</v>
      </c>
      <c r="C316" s="270"/>
      <c r="D316" s="270" t="s">
        <v>817</v>
      </c>
      <c r="E316" s="267" t="s">
        <v>618</v>
      </c>
      <c r="F316" s="267" t="s">
        <v>856</v>
      </c>
      <c r="G316" s="267"/>
      <c r="H316" s="267"/>
      <c r="I316" s="267">
        <v>1510</v>
      </c>
      <c r="J316" s="267" t="s">
        <v>590</v>
      </c>
      <c r="K316" s="267"/>
      <c r="L316" s="267"/>
      <c r="M316" s="267"/>
      <c r="N316" s="270"/>
      <c r="O316" s="41"/>
      <c r="R316" s="243"/>
    </row>
    <row r="317" spans="1:26" ht="12.75" customHeight="1">
      <c r="A317">
        <v>176</v>
      </c>
      <c r="B317" s="265">
        <v>44670</v>
      </c>
      <c r="C317" s="265"/>
      <c r="D317" s="270" t="s">
        <v>551</v>
      </c>
      <c r="E317" s="360" t="s">
        <v>618</v>
      </c>
      <c r="F317" s="267" t="s">
        <v>871</v>
      </c>
      <c r="G317" s="267"/>
      <c r="H317" s="267"/>
      <c r="I317" s="267">
        <v>553</v>
      </c>
      <c r="J317" s="267" t="s">
        <v>590</v>
      </c>
      <c r="K317" s="267"/>
      <c r="L317" s="267"/>
      <c r="M317" s="267"/>
      <c r="N317" s="267"/>
      <c r="O317" s="41"/>
      <c r="R317" s="243"/>
    </row>
    <row r="318" spans="1:26" ht="12.75" customHeight="1">
      <c r="A318" s="242"/>
      <c r="F318" s="56"/>
      <c r="G318" s="56"/>
      <c r="H318" s="56"/>
      <c r="I318" s="56"/>
      <c r="J318" s="41"/>
      <c r="K318" s="56"/>
      <c r="L318" s="56"/>
      <c r="M318" s="56"/>
      <c r="O318" s="41"/>
      <c r="R318" s="243"/>
    </row>
    <row r="319" spans="1:26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26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1:18" ht="12.75" customHeight="1">
      <c r="B321" s="244" t="s">
        <v>813</v>
      </c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1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1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1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1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1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1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1:18" ht="12.75" customHeight="1">
      <c r="A328" s="245"/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A329" s="245"/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A330" s="53"/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</sheetData>
  <autoFilter ref="R1:R326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2022-05-24T02:43:15Z</dcterms:modified>
</cp:coreProperties>
</file>